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9600" windowWidth="22260" windowHeight="12648" xr2:uid="{00000000-000D-0000-FFFF-FFFF00000000}"/>
  </bookViews>
  <sheets>
    <sheet name="loadLibs" sheetId="1" r:id="rId1"/>
    <sheet name="Portfolio" sheetId="2" r:id="rId2"/>
    <sheet name="LIBORMarketModel" sheetId="6" r:id="rId3"/>
    <sheet name="SIMM" sheetId="5" r:id="rId4"/>
    <sheet name="Regression" sheetId="7" r:id="rId5"/>
    <sheet name="HardValuesSIMM" sheetId="8" r:id="rId6"/>
  </sheets>
  <externalReferences>
    <externalReference r:id="rId7"/>
  </externalReferences>
  <definedNames>
    <definedName name="obLibs">loadLibs!$E$27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5" l="1"/>
  <c r="B17" i="5"/>
  <c r="B12" i="5"/>
  <c r="B11" i="5"/>
  <c r="B9" i="5"/>
  <c r="M14" i="6"/>
  <c r="M12" i="6"/>
  <c r="J12" i="6"/>
  <c r="F9" i="6"/>
  <c r="D10" i="6"/>
  <c r="C9" i="6"/>
  <c r="B9" i="6"/>
  <c r="D9" i="6"/>
  <c r="B45" i="2"/>
  <c r="F48" i="2"/>
  <c r="F47" i="2"/>
  <c r="F46" i="2"/>
  <c r="F45" i="2"/>
  <c r="F44" i="2"/>
  <c r="F50" i="2"/>
  <c r="F51" i="2"/>
  <c r="F52" i="2"/>
  <c r="B44" i="2"/>
  <c r="B50" i="2"/>
  <c r="B47" i="2"/>
  <c r="B48" i="2"/>
  <c r="B49" i="2"/>
  <c r="B35" i="2"/>
  <c r="B34" i="2"/>
  <c r="B33" i="2"/>
  <c r="B26" i="2"/>
  <c r="B25" i="2"/>
  <c r="B28" i="2"/>
  <c r="E27" i="2"/>
  <c r="E26" i="2"/>
  <c r="E25" i="2"/>
  <c r="E18" i="2"/>
  <c r="E17" i="2"/>
  <c r="E16" i="2"/>
  <c r="E15" i="2"/>
  <c r="E9" i="2"/>
  <c r="E10" i="2"/>
  <c r="E11" i="2"/>
  <c r="E12" i="2"/>
  <c r="E13" i="2"/>
  <c r="E14" i="2"/>
  <c r="E20" i="2"/>
  <c r="I15" i="2"/>
  <c r="B18" i="2"/>
  <c r="B17" i="2"/>
  <c r="B16" i="2"/>
  <c r="B15" i="2"/>
  <c r="B9" i="2"/>
  <c r="B10" i="2"/>
  <c r="B11" i="2"/>
  <c r="B12" i="2"/>
  <c r="B13" i="2"/>
  <c r="B14" i="2"/>
  <c r="B20" i="2"/>
  <c r="H15" i="2"/>
  <c r="H20" i="2"/>
  <c r="H25" i="2"/>
  <c r="H9" i="2"/>
  <c r="F12" i="1"/>
  <c r="G9" i="6"/>
  <c r="H9" i="6"/>
  <c r="M11" i="6"/>
  <c r="M10" i="6"/>
  <c r="M9" i="6"/>
  <c r="J11" i="6"/>
  <c r="J10" i="6"/>
  <c r="J9" i="6"/>
  <c r="J14" i="6"/>
  <c r="F21" i="1"/>
  <c r="B10" i="7"/>
  <c r="B8" i="7"/>
  <c r="B9" i="7"/>
  <c r="B13" i="7"/>
  <c r="B23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B22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B24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27" i="7"/>
  <c r="E28" i="7"/>
  <c r="G28" i="7"/>
  <c r="E29" i="7"/>
  <c r="G29" i="7"/>
  <c r="E30" i="7"/>
  <c r="G30" i="7"/>
  <c r="E31" i="7"/>
  <c r="G31" i="7"/>
  <c r="E32" i="7"/>
  <c r="G32" i="7"/>
  <c r="E33" i="7"/>
  <c r="G33" i="7"/>
  <c r="E34" i="7"/>
  <c r="G34" i="7"/>
  <c r="E35" i="7"/>
  <c r="G35" i="7"/>
  <c r="E36" i="7"/>
  <c r="G36" i="7"/>
  <c r="E37" i="7"/>
  <c r="G37" i="7"/>
  <c r="E38" i="7"/>
  <c r="G38" i="7"/>
  <c r="E39" i="7"/>
  <c r="G39" i="7"/>
  <c r="E40" i="7"/>
  <c r="G40" i="7"/>
  <c r="E41" i="7"/>
  <c r="G41" i="7"/>
  <c r="E42" i="7"/>
  <c r="G42" i="7"/>
  <c r="E43" i="7"/>
  <c r="G43" i="7"/>
  <c r="E44" i="7"/>
  <c r="G44" i="7"/>
  <c r="E45" i="7"/>
  <c r="G45" i="7"/>
  <c r="E46" i="7"/>
  <c r="G46" i="7"/>
  <c r="E47" i="7"/>
  <c r="G47" i="7"/>
  <c r="E48" i="7"/>
  <c r="G48" i="7"/>
  <c r="E49" i="7"/>
  <c r="G49" i="7"/>
  <c r="E50" i="7"/>
  <c r="G50" i="7"/>
  <c r="E51" i="7"/>
  <c r="G51" i="7"/>
  <c r="E52" i="7"/>
  <c r="G52" i="7"/>
  <c r="E53" i="7"/>
  <c r="G53" i="7"/>
  <c r="E54" i="7"/>
  <c r="G54" i="7"/>
  <c r="E55" i="7"/>
  <c r="G55" i="7"/>
  <c r="E56" i="7"/>
  <c r="G56" i="7"/>
  <c r="E57" i="7"/>
  <c r="G57" i="7"/>
  <c r="E58" i="7"/>
  <c r="G58" i="7"/>
  <c r="E59" i="7"/>
  <c r="G59" i="7"/>
  <c r="E60" i="7"/>
  <c r="G60" i="7"/>
  <c r="E61" i="7"/>
  <c r="G61" i="7"/>
  <c r="E62" i="7"/>
  <c r="G62" i="7"/>
  <c r="E63" i="7"/>
  <c r="G63" i="7"/>
  <c r="E64" i="7"/>
  <c r="G64" i="7"/>
  <c r="E65" i="7"/>
  <c r="G65" i="7"/>
  <c r="E66" i="7"/>
  <c r="G66" i="7"/>
  <c r="E67" i="7"/>
  <c r="G67" i="7"/>
  <c r="E68" i="7"/>
  <c r="G68" i="7"/>
  <c r="E69" i="7"/>
  <c r="G69" i="7"/>
  <c r="E70" i="7"/>
  <c r="G70" i="7"/>
  <c r="E71" i="7"/>
  <c r="G71" i="7"/>
  <c r="E72" i="7"/>
  <c r="G72" i="7"/>
  <c r="E73" i="7"/>
  <c r="G73" i="7"/>
  <c r="E74" i="7"/>
  <c r="G74" i="7"/>
  <c r="E75" i="7"/>
  <c r="G75" i="7"/>
  <c r="E76" i="7"/>
  <c r="G76" i="7"/>
  <c r="E77" i="7"/>
  <c r="G77" i="7"/>
  <c r="E78" i="7"/>
  <c r="G78" i="7"/>
  <c r="E79" i="7"/>
  <c r="G79" i="7"/>
  <c r="E80" i="7"/>
  <c r="G80" i="7"/>
  <c r="E81" i="7"/>
  <c r="G81" i="7"/>
  <c r="E82" i="7"/>
  <c r="G82" i="7"/>
  <c r="E83" i="7"/>
  <c r="G83" i="7"/>
  <c r="E84" i="7"/>
  <c r="G84" i="7"/>
  <c r="E85" i="7"/>
  <c r="G85" i="7"/>
  <c r="E86" i="7"/>
  <c r="G86" i="7"/>
  <c r="E87" i="7"/>
  <c r="G87" i="7"/>
  <c r="E88" i="7"/>
  <c r="G88" i="7"/>
  <c r="E89" i="7"/>
  <c r="G89" i="7"/>
  <c r="E90" i="7"/>
  <c r="G90" i="7"/>
  <c r="E91" i="7"/>
  <c r="G91" i="7"/>
  <c r="E92" i="7"/>
  <c r="G92" i="7"/>
  <c r="E93" i="7"/>
  <c r="G93" i="7"/>
  <c r="E94" i="7"/>
  <c r="G94" i="7"/>
  <c r="E95" i="7"/>
  <c r="G95" i="7"/>
  <c r="E96" i="7"/>
  <c r="G96" i="7"/>
  <c r="E97" i="7"/>
  <c r="G97" i="7"/>
  <c r="E98" i="7"/>
  <c r="G98" i="7"/>
  <c r="E99" i="7"/>
  <c r="G99" i="7"/>
  <c r="E100" i="7"/>
  <c r="G100" i="7"/>
  <c r="E101" i="7"/>
  <c r="G101" i="7"/>
  <c r="E102" i="7"/>
  <c r="G102" i="7"/>
  <c r="E103" i="7"/>
  <c r="G103" i="7"/>
  <c r="E104" i="7"/>
  <c r="G104" i="7"/>
  <c r="E105" i="7"/>
  <c r="G105" i="7"/>
  <c r="E106" i="7"/>
  <c r="G106" i="7"/>
  <c r="E107" i="7"/>
  <c r="G107" i="7"/>
  <c r="E108" i="7"/>
  <c r="G108" i="7"/>
  <c r="E109" i="7"/>
  <c r="G109" i="7"/>
  <c r="E110" i="7"/>
  <c r="G110" i="7"/>
  <c r="E111" i="7"/>
  <c r="G111" i="7"/>
  <c r="E112" i="7"/>
  <c r="G112" i="7"/>
  <c r="E113" i="7"/>
  <c r="G113" i="7"/>
  <c r="E114" i="7"/>
  <c r="G114" i="7"/>
  <c r="E115" i="7"/>
  <c r="G115" i="7"/>
  <c r="E116" i="7"/>
  <c r="G116" i="7"/>
  <c r="E117" i="7"/>
  <c r="G117" i="7"/>
  <c r="E118" i="7"/>
  <c r="G118" i="7"/>
  <c r="E119" i="7"/>
  <c r="G119" i="7"/>
  <c r="E120" i="7"/>
  <c r="G120" i="7"/>
  <c r="E121" i="7"/>
  <c r="G121" i="7"/>
  <c r="E122" i="7"/>
  <c r="G122" i="7"/>
  <c r="E123" i="7"/>
  <c r="G123" i="7"/>
  <c r="E124" i="7"/>
  <c r="G124" i="7"/>
  <c r="E125" i="7"/>
  <c r="G125" i="7"/>
  <c r="E126" i="7"/>
  <c r="G126" i="7"/>
  <c r="E127" i="7"/>
  <c r="G127" i="7"/>
  <c r="E128" i="7"/>
  <c r="G128" i="7"/>
  <c r="E129" i="7"/>
  <c r="G129" i="7"/>
  <c r="E130" i="7"/>
  <c r="G130" i="7"/>
  <c r="E131" i="7"/>
  <c r="G131" i="7"/>
  <c r="E132" i="7"/>
  <c r="G132" i="7"/>
  <c r="E133" i="7"/>
  <c r="G133" i="7"/>
  <c r="E134" i="7"/>
  <c r="G134" i="7"/>
  <c r="E135" i="7"/>
  <c r="G135" i="7"/>
  <c r="E136" i="7"/>
  <c r="G136" i="7"/>
  <c r="E137" i="7"/>
  <c r="G137" i="7"/>
  <c r="E138" i="7"/>
  <c r="G138" i="7"/>
  <c r="E139" i="7"/>
  <c r="G139" i="7"/>
  <c r="E140" i="7"/>
  <c r="G140" i="7"/>
  <c r="E141" i="7"/>
  <c r="G141" i="7"/>
  <c r="E142" i="7"/>
  <c r="G142" i="7"/>
  <c r="E143" i="7"/>
  <c r="G143" i="7"/>
  <c r="E144" i="7"/>
  <c r="G144" i="7"/>
  <c r="E145" i="7"/>
  <c r="G145" i="7"/>
  <c r="E146" i="7"/>
  <c r="G146" i="7"/>
  <c r="E147" i="7"/>
  <c r="G147" i="7"/>
  <c r="E148" i="7"/>
  <c r="G148" i="7"/>
  <c r="E149" i="7"/>
  <c r="G149" i="7"/>
  <c r="E150" i="7"/>
  <c r="G150" i="7"/>
  <c r="E151" i="7"/>
  <c r="G151" i="7"/>
  <c r="E152" i="7"/>
  <c r="G152" i="7"/>
  <c r="E153" i="7"/>
  <c r="G153" i="7"/>
  <c r="E154" i="7"/>
  <c r="G154" i="7"/>
  <c r="E155" i="7"/>
  <c r="G155" i="7"/>
  <c r="E156" i="7"/>
  <c r="G156" i="7"/>
  <c r="E157" i="7"/>
  <c r="G157" i="7"/>
  <c r="E158" i="7"/>
  <c r="G158" i="7"/>
  <c r="E159" i="7"/>
  <c r="G159" i="7"/>
  <c r="E160" i="7"/>
  <c r="G160" i="7"/>
  <c r="E161" i="7"/>
  <c r="G161" i="7"/>
  <c r="E162" i="7"/>
  <c r="G162" i="7"/>
  <c r="E163" i="7"/>
  <c r="G163" i="7"/>
  <c r="E164" i="7"/>
  <c r="G164" i="7"/>
  <c r="E165" i="7"/>
  <c r="G165" i="7"/>
  <c r="E166" i="7"/>
  <c r="G166" i="7"/>
  <c r="E167" i="7"/>
  <c r="G167" i="7"/>
  <c r="E168" i="7"/>
  <c r="G168" i="7"/>
  <c r="E169" i="7"/>
  <c r="G169" i="7"/>
  <c r="E170" i="7"/>
  <c r="G170" i="7"/>
  <c r="E171" i="7"/>
  <c r="G171" i="7"/>
  <c r="E172" i="7"/>
  <c r="G172" i="7"/>
  <c r="E173" i="7"/>
  <c r="G173" i="7"/>
  <c r="E174" i="7"/>
  <c r="G174" i="7"/>
  <c r="E175" i="7"/>
  <c r="G175" i="7"/>
  <c r="E176" i="7"/>
  <c r="G176" i="7"/>
  <c r="E177" i="7"/>
  <c r="G177" i="7"/>
  <c r="E178" i="7"/>
  <c r="G178" i="7"/>
  <c r="E179" i="7"/>
  <c r="G179" i="7"/>
  <c r="E180" i="7"/>
  <c r="G180" i="7"/>
  <c r="E181" i="7"/>
  <c r="G181" i="7"/>
  <c r="E182" i="7"/>
  <c r="G182" i="7"/>
  <c r="E183" i="7"/>
  <c r="G183" i="7"/>
  <c r="E184" i="7"/>
  <c r="G184" i="7"/>
  <c r="E185" i="7"/>
  <c r="G185" i="7"/>
  <c r="E186" i="7"/>
  <c r="G186" i="7"/>
  <c r="E187" i="7"/>
  <c r="G187" i="7"/>
  <c r="E188" i="7"/>
  <c r="G188" i="7"/>
  <c r="E189" i="7"/>
  <c r="G189" i="7"/>
  <c r="E190" i="7"/>
  <c r="G190" i="7"/>
  <c r="E191" i="7"/>
  <c r="G191" i="7"/>
  <c r="E192" i="7"/>
  <c r="G192" i="7"/>
  <c r="E193" i="7"/>
  <c r="G193" i="7"/>
  <c r="E194" i="7"/>
  <c r="G194" i="7"/>
  <c r="E195" i="7"/>
  <c r="G195" i="7"/>
  <c r="E196" i="7"/>
  <c r="G196" i="7"/>
  <c r="E197" i="7"/>
  <c r="G197" i="7"/>
  <c r="E198" i="7"/>
  <c r="G198" i="7"/>
  <c r="E199" i="7"/>
  <c r="G199" i="7"/>
  <c r="E200" i="7"/>
  <c r="G200" i="7"/>
  <c r="E201" i="7"/>
  <c r="G201" i="7"/>
  <c r="E202" i="7"/>
  <c r="G202" i="7"/>
  <c r="E203" i="7"/>
  <c r="G203" i="7"/>
  <c r="E204" i="7"/>
  <c r="G204" i="7"/>
  <c r="E205" i="7"/>
  <c r="G205" i="7"/>
  <c r="E206" i="7"/>
  <c r="G206" i="7"/>
  <c r="E207" i="7"/>
  <c r="G207" i="7"/>
  <c r="E208" i="7"/>
  <c r="G208" i="7"/>
  <c r="E209" i="7"/>
  <c r="G209" i="7"/>
  <c r="E210" i="7"/>
  <c r="G210" i="7"/>
  <c r="E211" i="7"/>
  <c r="G211" i="7"/>
  <c r="E212" i="7"/>
  <c r="G212" i="7"/>
  <c r="E213" i="7"/>
  <c r="G213" i="7"/>
  <c r="E214" i="7"/>
  <c r="G214" i="7"/>
  <c r="E215" i="7"/>
  <c r="G215" i="7"/>
  <c r="E216" i="7"/>
  <c r="G216" i="7"/>
  <c r="E217" i="7"/>
  <c r="G217" i="7"/>
  <c r="E218" i="7"/>
  <c r="G218" i="7"/>
  <c r="E219" i="7"/>
  <c r="G219" i="7"/>
  <c r="E220" i="7"/>
  <c r="G220" i="7"/>
  <c r="E221" i="7"/>
  <c r="G221" i="7"/>
  <c r="E222" i="7"/>
  <c r="G222" i="7"/>
  <c r="E223" i="7"/>
  <c r="G223" i="7"/>
  <c r="E224" i="7"/>
  <c r="G224" i="7"/>
  <c r="E225" i="7"/>
  <c r="G225" i="7"/>
  <c r="E226" i="7"/>
  <c r="G226" i="7"/>
  <c r="E227" i="7"/>
  <c r="G227" i="7"/>
  <c r="E228" i="7"/>
  <c r="G228" i="7"/>
  <c r="E229" i="7"/>
  <c r="G229" i="7"/>
  <c r="E230" i="7"/>
  <c r="G230" i="7"/>
  <c r="E231" i="7"/>
  <c r="G231" i="7"/>
  <c r="E232" i="7"/>
  <c r="G232" i="7"/>
  <c r="E233" i="7"/>
  <c r="G233" i="7"/>
  <c r="E234" i="7"/>
  <c r="G234" i="7"/>
  <c r="E235" i="7"/>
  <c r="G235" i="7"/>
  <c r="E236" i="7"/>
  <c r="G236" i="7"/>
  <c r="E237" i="7"/>
  <c r="G237" i="7"/>
  <c r="E238" i="7"/>
  <c r="G238" i="7"/>
  <c r="E239" i="7"/>
  <c r="G239" i="7"/>
  <c r="E240" i="7"/>
  <c r="G240" i="7"/>
  <c r="E241" i="7"/>
  <c r="G241" i="7"/>
  <c r="E242" i="7"/>
  <c r="G242" i="7"/>
  <c r="E243" i="7"/>
  <c r="G243" i="7"/>
  <c r="E244" i="7"/>
  <c r="G244" i="7"/>
  <c r="E245" i="7"/>
  <c r="G245" i="7"/>
  <c r="E246" i="7"/>
  <c r="G246" i="7"/>
  <c r="E247" i="7"/>
  <c r="G247" i="7"/>
  <c r="E248" i="7"/>
  <c r="G248" i="7"/>
  <c r="E249" i="7"/>
  <c r="G249" i="7"/>
  <c r="E250" i="7"/>
  <c r="G250" i="7"/>
  <c r="E251" i="7"/>
  <c r="G251" i="7"/>
  <c r="E252" i="7"/>
  <c r="G252" i="7"/>
  <c r="E253" i="7"/>
  <c r="G253" i="7"/>
  <c r="E254" i="7"/>
  <c r="G254" i="7"/>
  <c r="E255" i="7"/>
  <c r="G255" i="7"/>
  <c r="E256" i="7"/>
  <c r="G256" i="7"/>
  <c r="E257" i="7"/>
  <c r="G257" i="7"/>
  <c r="E258" i="7"/>
  <c r="G258" i="7"/>
  <c r="E259" i="7"/>
  <c r="G259" i="7"/>
  <c r="E260" i="7"/>
  <c r="G260" i="7"/>
  <c r="E261" i="7"/>
  <c r="G261" i="7"/>
  <c r="E262" i="7"/>
  <c r="G262" i="7"/>
  <c r="E263" i="7"/>
  <c r="G263" i="7"/>
  <c r="E264" i="7"/>
  <c r="G264" i="7"/>
  <c r="E265" i="7"/>
  <c r="G265" i="7"/>
  <c r="E266" i="7"/>
  <c r="G266" i="7"/>
  <c r="E267" i="7"/>
  <c r="G267" i="7"/>
  <c r="E268" i="7"/>
  <c r="G268" i="7"/>
  <c r="E269" i="7"/>
  <c r="G269" i="7"/>
  <c r="E270" i="7"/>
  <c r="G270" i="7"/>
  <c r="E271" i="7"/>
  <c r="G271" i="7"/>
  <c r="E272" i="7"/>
  <c r="G272" i="7"/>
  <c r="E273" i="7"/>
  <c r="G273" i="7"/>
  <c r="E274" i="7"/>
  <c r="G274" i="7"/>
  <c r="E275" i="7"/>
  <c r="G275" i="7"/>
  <c r="E276" i="7"/>
  <c r="G276" i="7"/>
  <c r="E277" i="7"/>
  <c r="G277" i="7"/>
  <c r="E278" i="7"/>
  <c r="G278" i="7"/>
  <c r="E279" i="7"/>
  <c r="G279" i="7"/>
  <c r="E280" i="7"/>
  <c r="G280" i="7"/>
  <c r="E281" i="7"/>
  <c r="G281" i="7"/>
  <c r="E282" i="7"/>
  <c r="G282" i="7"/>
  <c r="E283" i="7"/>
  <c r="G283" i="7"/>
  <c r="E284" i="7"/>
  <c r="G284" i="7"/>
  <c r="E285" i="7"/>
  <c r="G285" i="7"/>
  <c r="E286" i="7"/>
  <c r="G286" i="7"/>
  <c r="E287" i="7"/>
  <c r="G287" i="7"/>
  <c r="E288" i="7"/>
  <c r="G288" i="7"/>
  <c r="E289" i="7"/>
  <c r="G289" i="7"/>
  <c r="E290" i="7"/>
  <c r="G290" i="7"/>
  <c r="E291" i="7"/>
  <c r="G291" i="7"/>
  <c r="E292" i="7"/>
  <c r="G292" i="7"/>
  <c r="E293" i="7"/>
  <c r="G293" i="7"/>
  <c r="E294" i="7"/>
  <c r="G294" i="7"/>
  <c r="E295" i="7"/>
  <c r="G295" i="7"/>
  <c r="E296" i="7"/>
  <c r="G296" i="7"/>
  <c r="E297" i="7"/>
  <c r="G297" i="7"/>
  <c r="E298" i="7"/>
  <c r="G298" i="7"/>
  <c r="E299" i="7"/>
  <c r="G299" i="7"/>
  <c r="E300" i="7"/>
  <c r="G300" i="7"/>
  <c r="E301" i="7"/>
  <c r="G301" i="7"/>
  <c r="E302" i="7"/>
  <c r="G302" i="7"/>
  <c r="E303" i="7"/>
  <c r="G303" i="7"/>
  <c r="E304" i="7"/>
  <c r="G304" i="7"/>
  <c r="E305" i="7"/>
  <c r="G305" i="7"/>
  <c r="E306" i="7"/>
  <c r="G306" i="7"/>
  <c r="E307" i="7"/>
  <c r="G307" i="7"/>
  <c r="E308" i="7"/>
  <c r="G308" i="7"/>
  <c r="E309" i="7"/>
  <c r="G309" i="7"/>
  <c r="E310" i="7"/>
  <c r="G310" i="7"/>
  <c r="E311" i="7"/>
  <c r="G311" i="7"/>
  <c r="E312" i="7"/>
  <c r="G312" i="7"/>
  <c r="E313" i="7"/>
  <c r="G313" i="7"/>
  <c r="E314" i="7"/>
  <c r="G314" i="7"/>
  <c r="E315" i="7"/>
  <c r="G315" i="7"/>
  <c r="E316" i="7"/>
  <c r="G316" i="7"/>
  <c r="E317" i="7"/>
  <c r="G317" i="7"/>
  <c r="E318" i="7"/>
  <c r="G318" i="7"/>
  <c r="E319" i="7"/>
  <c r="G319" i="7"/>
  <c r="E320" i="7"/>
  <c r="G320" i="7"/>
  <c r="E321" i="7"/>
  <c r="G321" i="7"/>
  <c r="E322" i="7"/>
  <c r="G322" i="7"/>
  <c r="E323" i="7"/>
  <c r="G323" i="7"/>
  <c r="E324" i="7"/>
  <c r="G324" i="7"/>
  <c r="E325" i="7"/>
  <c r="G325" i="7"/>
  <c r="E326" i="7"/>
  <c r="G326" i="7"/>
  <c r="E327" i="7"/>
  <c r="G327" i="7"/>
  <c r="E328" i="7"/>
  <c r="G328" i="7"/>
  <c r="E329" i="7"/>
  <c r="G329" i="7"/>
  <c r="E330" i="7"/>
  <c r="G330" i="7"/>
  <c r="E331" i="7"/>
  <c r="G331" i="7"/>
  <c r="E332" i="7"/>
  <c r="G332" i="7"/>
  <c r="E333" i="7"/>
  <c r="G333" i="7"/>
  <c r="E334" i="7"/>
  <c r="G334" i="7"/>
  <c r="E335" i="7"/>
  <c r="G335" i="7"/>
  <c r="E336" i="7"/>
  <c r="G336" i="7"/>
  <c r="E337" i="7"/>
  <c r="G337" i="7"/>
  <c r="E338" i="7"/>
  <c r="G338" i="7"/>
  <c r="E339" i="7"/>
  <c r="G339" i="7"/>
  <c r="E340" i="7"/>
  <c r="G340" i="7"/>
  <c r="E341" i="7"/>
  <c r="G341" i="7"/>
  <c r="E342" i="7"/>
  <c r="G342" i="7"/>
  <c r="E343" i="7"/>
  <c r="G343" i="7"/>
  <c r="E344" i="7"/>
  <c r="G344" i="7"/>
  <c r="E345" i="7"/>
  <c r="G345" i="7"/>
  <c r="E346" i="7"/>
  <c r="G346" i="7"/>
  <c r="E347" i="7"/>
  <c r="G347" i="7"/>
  <c r="E348" i="7"/>
  <c r="G348" i="7"/>
  <c r="E349" i="7"/>
  <c r="G349" i="7"/>
  <c r="E350" i="7"/>
  <c r="G350" i="7"/>
  <c r="E351" i="7"/>
  <c r="G351" i="7"/>
  <c r="E352" i="7"/>
  <c r="G352" i="7"/>
  <c r="E353" i="7"/>
  <c r="G353" i="7"/>
  <c r="E354" i="7"/>
  <c r="G354" i="7"/>
  <c r="E355" i="7"/>
  <c r="G355" i="7"/>
  <c r="E356" i="7"/>
  <c r="G356" i="7"/>
  <c r="E357" i="7"/>
  <c r="G357" i="7"/>
  <c r="E358" i="7"/>
  <c r="G358" i="7"/>
  <c r="E359" i="7"/>
  <c r="G359" i="7"/>
  <c r="E360" i="7"/>
  <c r="G360" i="7"/>
  <c r="E361" i="7"/>
  <c r="G361" i="7"/>
  <c r="E362" i="7"/>
  <c r="G362" i="7"/>
  <c r="E363" i="7"/>
  <c r="G363" i="7"/>
  <c r="E364" i="7"/>
  <c r="G364" i="7"/>
  <c r="E365" i="7"/>
  <c r="G365" i="7"/>
  <c r="E366" i="7"/>
  <c r="G366" i="7"/>
  <c r="E367" i="7"/>
  <c r="G367" i="7"/>
  <c r="E368" i="7"/>
  <c r="G368" i="7"/>
  <c r="E369" i="7"/>
  <c r="G369" i="7"/>
  <c r="E370" i="7"/>
  <c r="G370" i="7"/>
  <c r="E371" i="7"/>
  <c r="G371" i="7"/>
  <c r="E372" i="7"/>
  <c r="G372" i="7"/>
  <c r="E373" i="7"/>
  <c r="G373" i="7"/>
  <c r="E374" i="7"/>
  <c r="G374" i="7"/>
  <c r="E375" i="7"/>
  <c r="G375" i="7"/>
  <c r="E376" i="7"/>
  <c r="G376" i="7"/>
  <c r="E377" i="7"/>
  <c r="G377" i="7"/>
  <c r="E378" i="7"/>
  <c r="G378" i="7"/>
  <c r="E379" i="7"/>
  <c r="G379" i="7"/>
  <c r="E380" i="7"/>
  <c r="G380" i="7"/>
  <c r="E381" i="7"/>
  <c r="G381" i="7"/>
  <c r="E382" i="7"/>
  <c r="G382" i="7"/>
  <c r="E383" i="7"/>
  <c r="G383" i="7"/>
  <c r="E384" i="7"/>
  <c r="G384" i="7"/>
  <c r="E385" i="7"/>
  <c r="G385" i="7"/>
  <c r="E386" i="7"/>
  <c r="G386" i="7"/>
  <c r="E387" i="7"/>
  <c r="G387" i="7"/>
  <c r="E388" i="7"/>
  <c r="G388" i="7"/>
  <c r="E389" i="7"/>
  <c r="G389" i="7"/>
  <c r="E390" i="7"/>
  <c r="G390" i="7"/>
  <c r="E391" i="7"/>
  <c r="G391" i="7"/>
  <c r="E392" i="7"/>
  <c r="G392" i="7"/>
  <c r="E393" i="7"/>
  <c r="G393" i="7"/>
  <c r="E394" i="7"/>
  <c r="G394" i="7"/>
  <c r="E395" i="7"/>
  <c r="G395" i="7"/>
  <c r="E396" i="7"/>
  <c r="G396" i="7"/>
  <c r="E397" i="7"/>
  <c r="G397" i="7"/>
  <c r="E398" i="7"/>
  <c r="G398" i="7"/>
  <c r="E399" i="7"/>
  <c r="G399" i="7"/>
  <c r="E400" i="7"/>
  <c r="G400" i="7"/>
  <c r="E401" i="7"/>
  <c r="G401" i="7"/>
  <c r="E402" i="7"/>
  <c r="G402" i="7"/>
  <c r="E403" i="7"/>
  <c r="G403" i="7"/>
  <c r="E404" i="7"/>
  <c r="G404" i="7"/>
  <c r="E405" i="7"/>
  <c r="G405" i="7"/>
  <c r="E406" i="7"/>
  <c r="G406" i="7"/>
  <c r="E407" i="7"/>
  <c r="G407" i="7"/>
  <c r="E408" i="7"/>
  <c r="G408" i="7"/>
  <c r="E409" i="7"/>
  <c r="G409" i="7"/>
  <c r="E410" i="7"/>
  <c r="G410" i="7"/>
  <c r="E411" i="7"/>
  <c r="G411" i="7"/>
  <c r="E412" i="7"/>
  <c r="G412" i="7"/>
  <c r="E413" i="7"/>
  <c r="G413" i="7"/>
  <c r="E414" i="7"/>
  <c r="G414" i="7"/>
  <c r="E415" i="7"/>
  <c r="G415" i="7"/>
  <c r="E416" i="7"/>
  <c r="G416" i="7"/>
  <c r="E417" i="7"/>
  <c r="G417" i="7"/>
  <c r="E418" i="7"/>
  <c r="G418" i="7"/>
  <c r="E419" i="7"/>
  <c r="G419" i="7"/>
  <c r="E420" i="7"/>
  <c r="G420" i="7"/>
  <c r="E421" i="7"/>
  <c r="G421" i="7"/>
  <c r="E422" i="7"/>
  <c r="G422" i="7"/>
  <c r="E423" i="7"/>
  <c r="G423" i="7"/>
  <c r="E424" i="7"/>
  <c r="G424" i="7"/>
  <c r="E425" i="7"/>
  <c r="G425" i="7"/>
  <c r="E426" i="7"/>
  <c r="G426" i="7"/>
  <c r="E427" i="7"/>
  <c r="G427" i="7"/>
  <c r="E428" i="7"/>
  <c r="G428" i="7"/>
  <c r="E429" i="7"/>
  <c r="G429" i="7"/>
  <c r="E430" i="7"/>
  <c r="G430" i="7"/>
  <c r="E431" i="7"/>
  <c r="G431" i="7"/>
  <c r="E432" i="7"/>
  <c r="G432" i="7"/>
  <c r="E433" i="7"/>
  <c r="G433" i="7"/>
  <c r="E434" i="7"/>
  <c r="G434" i="7"/>
  <c r="E435" i="7"/>
  <c r="G435" i="7"/>
  <c r="E436" i="7"/>
  <c r="G436" i="7"/>
  <c r="E437" i="7"/>
  <c r="G437" i="7"/>
  <c r="E438" i="7"/>
  <c r="G438" i="7"/>
  <c r="E439" i="7"/>
  <c r="G439" i="7"/>
  <c r="E440" i="7"/>
  <c r="G440" i="7"/>
  <c r="E441" i="7"/>
  <c r="G441" i="7"/>
  <c r="E442" i="7"/>
  <c r="G442" i="7"/>
  <c r="E443" i="7"/>
  <c r="G443" i="7"/>
  <c r="E444" i="7"/>
  <c r="G444" i="7"/>
  <c r="E445" i="7"/>
  <c r="G445" i="7"/>
  <c r="E446" i="7"/>
  <c r="G446" i="7"/>
  <c r="E447" i="7"/>
  <c r="G447" i="7"/>
  <c r="E448" i="7"/>
  <c r="G448" i="7"/>
  <c r="E449" i="7"/>
  <c r="G449" i="7"/>
  <c r="E450" i="7"/>
  <c r="G450" i="7"/>
  <c r="E451" i="7"/>
  <c r="G451" i="7"/>
  <c r="E452" i="7"/>
  <c r="G452" i="7"/>
  <c r="E453" i="7"/>
  <c r="G453" i="7"/>
  <c r="E454" i="7"/>
  <c r="G454" i="7"/>
  <c r="E455" i="7"/>
  <c r="G455" i="7"/>
  <c r="E456" i="7"/>
  <c r="G456" i="7"/>
  <c r="E457" i="7"/>
  <c r="G457" i="7"/>
  <c r="E458" i="7"/>
  <c r="G458" i="7"/>
  <c r="E459" i="7"/>
  <c r="G459" i="7"/>
  <c r="E460" i="7"/>
  <c r="G460" i="7"/>
  <c r="E461" i="7"/>
  <c r="G461" i="7"/>
  <c r="E462" i="7"/>
  <c r="G462" i="7"/>
  <c r="E463" i="7"/>
  <c r="G463" i="7"/>
  <c r="E464" i="7"/>
  <c r="G464" i="7"/>
  <c r="E465" i="7"/>
  <c r="G465" i="7"/>
  <c r="E466" i="7"/>
  <c r="G466" i="7"/>
  <c r="E467" i="7"/>
  <c r="G467" i="7"/>
  <c r="E468" i="7"/>
  <c r="G468" i="7"/>
  <c r="E469" i="7"/>
  <c r="G469" i="7"/>
  <c r="E470" i="7"/>
  <c r="G470" i="7"/>
  <c r="E471" i="7"/>
  <c r="G471" i="7"/>
  <c r="E472" i="7"/>
  <c r="G472" i="7"/>
  <c r="E473" i="7"/>
  <c r="G473" i="7"/>
  <c r="E474" i="7"/>
  <c r="G474" i="7"/>
  <c r="E475" i="7"/>
  <c r="G475" i="7"/>
  <c r="E476" i="7"/>
  <c r="G476" i="7"/>
  <c r="E477" i="7"/>
  <c r="G477" i="7"/>
  <c r="E478" i="7"/>
  <c r="G478" i="7"/>
  <c r="E479" i="7"/>
  <c r="G479" i="7"/>
  <c r="E480" i="7"/>
  <c r="G480" i="7"/>
  <c r="E481" i="7"/>
  <c r="G481" i="7"/>
  <c r="E482" i="7"/>
  <c r="G482" i="7"/>
  <c r="E483" i="7"/>
  <c r="G483" i="7"/>
  <c r="E484" i="7"/>
  <c r="G484" i="7"/>
  <c r="E485" i="7"/>
  <c r="G485" i="7"/>
  <c r="E486" i="7"/>
  <c r="G486" i="7"/>
  <c r="E487" i="7"/>
  <c r="G487" i="7"/>
  <c r="E488" i="7"/>
  <c r="G488" i="7"/>
  <c r="E489" i="7"/>
  <c r="G489" i="7"/>
  <c r="E490" i="7"/>
  <c r="G490" i="7"/>
  <c r="E491" i="7"/>
  <c r="G491" i="7"/>
  <c r="E492" i="7"/>
  <c r="G492" i="7"/>
  <c r="E493" i="7"/>
  <c r="G493" i="7"/>
  <c r="E494" i="7"/>
  <c r="G494" i="7"/>
  <c r="E495" i="7"/>
  <c r="G495" i="7"/>
  <c r="E496" i="7"/>
  <c r="G496" i="7"/>
  <c r="E497" i="7"/>
  <c r="G497" i="7"/>
  <c r="E498" i="7"/>
  <c r="G498" i="7"/>
  <c r="E499" i="7"/>
  <c r="G499" i="7"/>
  <c r="E500" i="7"/>
  <c r="G500" i="7"/>
  <c r="E501" i="7"/>
  <c r="G501" i="7"/>
  <c r="E502" i="7"/>
  <c r="G502" i="7"/>
  <c r="E503" i="7"/>
  <c r="G503" i="7"/>
  <c r="E504" i="7"/>
  <c r="G504" i="7"/>
  <c r="E505" i="7"/>
  <c r="G505" i="7"/>
  <c r="E506" i="7"/>
  <c r="G506" i="7"/>
  <c r="E507" i="7"/>
  <c r="G507" i="7"/>
  <c r="E508" i="7"/>
  <c r="G508" i="7"/>
  <c r="E509" i="7"/>
  <c r="G509" i="7"/>
  <c r="E510" i="7"/>
  <c r="G510" i="7"/>
  <c r="E511" i="7"/>
  <c r="G511" i="7"/>
  <c r="E512" i="7"/>
  <c r="G512" i="7"/>
  <c r="E513" i="7"/>
  <c r="G513" i="7"/>
  <c r="E514" i="7"/>
  <c r="G514" i="7"/>
  <c r="E515" i="7"/>
  <c r="G515" i="7"/>
  <c r="E516" i="7"/>
  <c r="G516" i="7"/>
  <c r="E517" i="7"/>
  <c r="G517" i="7"/>
  <c r="E518" i="7"/>
  <c r="G518" i="7"/>
  <c r="E519" i="7"/>
  <c r="G519" i="7"/>
  <c r="E520" i="7"/>
  <c r="G520" i="7"/>
  <c r="E521" i="7"/>
  <c r="G521" i="7"/>
  <c r="E522" i="7"/>
  <c r="G522" i="7"/>
  <c r="E523" i="7"/>
  <c r="G523" i="7"/>
  <c r="E524" i="7"/>
  <c r="G524" i="7"/>
  <c r="E525" i="7"/>
  <c r="G525" i="7"/>
  <c r="E526" i="7"/>
  <c r="G526" i="7"/>
  <c r="E527" i="7"/>
  <c r="G527" i="7"/>
  <c r="E528" i="7"/>
  <c r="G528" i="7"/>
  <c r="E529" i="7"/>
  <c r="G529" i="7"/>
  <c r="E530" i="7"/>
  <c r="G530" i="7"/>
  <c r="E531" i="7"/>
  <c r="G531" i="7"/>
  <c r="E532" i="7"/>
  <c r="G532" i="7"/>
  <c r="E533" i="7"/>
  <c r="G533" i="7"/>
  <c r="E534" i="7"/>
  <c r="G534" i="7"/>
  <c r="E535" i="7"/>
  <c r="G535" i="7"/>
  <c r="E536" i="7"/>
  <c r="G536" i="7"/>
  <c r="E537" i="7"/>
  <c r="G537" i="7"/>
  <c r="E538" i="7"/>
  <c r="G538" i="7"/>
  <c r="E539" i="7"/>
  <c r="G539" i="7"/>
  <c r="E540" i="7"/>
  <c r="G540" i="7"/>
  <c r="E541" i="7"/>
  <c r="G541" i="7"/>
  <c r="E542" i="7"/>
  <c r="G542" i="7"/>
  <c r="E543" i="7"/>
  <c r="G543" i="7"/>
  <c r="E544" i="7"/>
  <c r="G544" i="7"/>
  <c r="E545" i="7"/>
  <c r="G545" i="7"/>
  <c r="E546" i="7"/>
  <c r="G546" i="7"/>
  <c r="E547" i="7"/>
  <c r="G547" i="7"/>
  <c r="E548" i="7"/>
  <c r="G548" i="7"/>
  <c r="E549" i="7"/>
  <c r="G549" i="7"/>
  <c r="E550" i="7"/>
  <c r="G550" i="7"/>
  <c r="E551" i="7"/>
  <c r="G551" i="7"/>
  <c r="E552" i="7"/>
  <c r="G552" i="7"/>
  <c r="E553" i="7"/>
  <c r="G553" i="7"/>
  <c r="E554" i="7"/>
  <c r="G554" i="7"/>
  <c r="E555" i="7"/>
  <c r="G555" i="7"/>
  <c r="E556" i="7"/>
  <c r="G556" i="7"/>
  <c r="E557" i="7"/>
  <c r="G557" i="7"/>
  <c r="E558" i="7"/>
  <c r="G558" i="7"/>
  <c r="E559" i="7"/>
  <c r="G559" i="7"/>
  <c r="E560" i="7"/>
  <c r="G560" i="7"/>
  <c r="E561" i="7"/>
  <c r="G561" i="7"/>
  <c r="E562" i="7"/>
  <c r="G562" i="7"/>
  <c r="E563" i="7"/>
  <c r="G563" i="7"/>
  <c r="E564" i="7"/>
  <c r="G564" i="7"/>
  <c r="E565" i="7"/>
  <c r="G565" i="7"/>
  <c r="E566" i="7"/>
  <c r="G566" i="7"/>
  <c r="E567" i="7"/>
  <c r="G567" i="7"/>
  <c r="E568" i="7"/>
  <c r="G568" i="7"/>
  <c r="E569" i="7"/>
  <c r="G569" i="7"/>
  <c r="G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27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B28" i="7"/>
  <c r="B14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B27" i="7"/>
  <c r="C27" i="7"/>
  <c r="D27" i="7"/>
  <c r="D22" i="7"/>
  <c r="C13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30" i="7"/>
  <c r="D31" i="7"/>
  <c r="D32" i="7"/>
  <c r="D28" i="7"/>
  <c r="D29" i="7"/>
  <c r="C14" i="7"/>
  <c r="B18" i="7"/>
  <c r="B17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B13" i="5"/>
  <c r="B10" i="5"/>
  <c r="C28" i="5"/>
  <c r="N28" i="5"/>
  <c r="C29" i="5"/>
  <c r="N29" i="5"/>
  <c r="C30" i="5"/>
  <c r="N30" i="5"/>
  <c r="C31" i="5"/>
  <c r="N31" i="5"/>
  <c r="C32" i="5"/>
  <c r="N32" i="5"/>
  <c r="C33" i="5"/>
  <c r="N33" i="5"/>
  <c r="C34" i="5"/>
  <c r="N34" i="5"/>
  <c r="C35" i="5"/>
  <c r="N35" i="5"/>
  <c r="C36" i="5"/>
  <c r="N36" i="5"/>
  <c r="C37" i="5"/>
  <c r="N37" i="5"/>
  <c r="C38" i="5"/>
  <c r="N38" i="5"/>
  <c r="C39" i="5"/>
  <c r="N39" i="5"/>
  <c r="C40" i="5"/>
  <c r="N40" i="5"/>
  <c r="C41" i="5"/>
  <c r="N41" i="5"/>
  <c r="C42" i="5"/>
  <c r="N42" i="5"/>
  <c r="C43" i="5"/>
  <c r="N43" i="5"/>
  <c r="C44" i="5"/>
  <c r="N44" i="5"/>
  <c r="C45" i="5"/>
  <c r="N45" i="5"/>
  <c r="C46" i="5"/>
  <c r="N46" i="5"/>
  <c r="C47" i="5"/>
  <c r="N47" i="5"/>
  <c r="C48" i="5"/>
  <c r="N48" i="5"/>
  <c r="C49" i="5"/>
  <c r="N49" i="5"/>
  <c r="C50" i="5"/>
  <c r="N50" i="5"/>
  <c r="C51" i="5"/>
  <c r="N51" i="5"/>
  <c r="C52" i="5"/>
  <c r="N52" i="5"/>
  <c r="C53" i="5"/>
  <c r="N53" i="5"/>
  <c r="C54" i="5"/>
  <c r="N54" i="5"/>
  <c r="C55" i="5"/>
  <c r="N55" i="5"/>
  <c r="C56" i="5"/>
  <c r="N56" i="5"/>
  <c r="C57" i="5"/>
  <c r="N57" i="5"/>
  <c r="C58" i="5"/>
  <c r="N58" i="5"/>
  <c r="C59" i="5"/>
  <c r="N59" i="5"/>
  <c r="C60" i="5"/>
  <c r="N60" i="5"/>
  <c r="C61" i="5"/>
  <c r="N61" i="5"/>
  <c r="C62" i="5"/>
  <c r="N62" i="5"/>
  <c r="C63" i="5"/>
  <c r="N63" i="5"/>
  <c r="C64" i="5"/>
  <c r="N64" i="5"/>
  <c r="C65" i="5"/>
  <c r="N65" i="5"/>
  <c r="C66" i="5"/>
  <c r="N66" i="5"/>
  <c r="C67" i="5"/>
  <c r="N67" i="5"/>
  <c r="C68" i="5"/>
  <c r="N68" i="5"/>
  <c r="C69" i="5"/>
  <c r="N69" i="5"/>
  <c r="C70" i="5"/>
  <c r="N70" i="5"/>
  <c r="C71" i="5"/>
  <c r="N71" i="5"/>
  <c r="C72" i="5"/>
  <c r="N72" i="5"/>
  <c r="C73" i="5"/>
  <c r="N73" i="5"/>
  <c r="C74" i="5"/>
  <c r="N74" i="5"/>
  <c r="C75" i="5"/>
  <c r="N75" i="5"/>
  <c r="C76" i="5"/>
  <c r="N76" i="5"/>
  <c r="C77" i="5"/>
  <c r="N77" i="5"/>
  <c r="C78" i="5"/>
  <c r="N78" i="5"/>
  <c r="C79" i="5"/>
  <c r="N79" i="5"/>
  <c r="C80" i="5"/>
  <c r="N80" i="5"/>
  <c r="C81" i="5"/>
  <c r="N81" i="5"/>
  <c r="C82" i="5"/>
  <c r="N82" i="5"/>
  <c r="C83" i="5"/>
  <c r="N83" i="5"/>
  <c r="C84" i="5"/>
  <c r="N84" i="5"/>
  <c r="C85" i="5"/>
  <c r="N85" i="5"/>
  <c r="C86" i="5"/>
  <c r="N86" i="5"/>
  <c r="C87" i="5"/>
  <c r="N87" i="5"/>
  <c r="C88" i="5"/>
  <c r="N88" i="5"/>
  <c r="C89" i="5"/>
  <c r="N89" i="5"/>
  <c r="C90" i="5"/>
  <c r="N90" i="5"/>
  <c r="C91" i="5"/>
  <c r="N91" i="5"/>
  <c r="C92" i="5"/>
  <c r="N92" i="5"/>
  <c r="C93" i="5"/>
  <c r="N93" i="5"/>
  <c r="C94" i="5"/>
  <c r="N94" i="5"/>
  <c r="C95" i="5"/>
  <c r="N95" i="5"/>
  <c r="C96" i="5"/>
  <c r="N96" i="5"/>
  <c r="C97" i="5"/>
  <c r="N97" i="5"/>
  <c r="C98" i="5"/>
  <c r="N98" i="5"/>
  <c r="C99" i="5"/>
  <c r="N99" i="5"/>
  <c r="C100" i="5"/>
  <c r="N100" i="5"/>
  <c r="C101" i="5"/>
  <c r="N101" i="5"/>
  <c r="C102" i="5"/>
  <c r="N102" i="5"/>
  <c r="C103" i="5"/>
  <c r="N103" i="5"/>
  <c r="C104" i="5"/>
  <c r="N104" i="5"/>
  <c r="C105" i="5"/>
  <c r="N105" i="5"/>
  <c r="C106" i="5"/>
  <c r="N106" i="5"/>
  <c r="C107" i="5"/>
  <c r="N107" i="5"/>
  <c r="C108" i="5"/>
  <c r="N108" i="5"/>
  <c r="C109" i="5"/>
  <c r="N109" i="5"/>
  <c r="C110" i="5"/>
  <c r="N110" i="5"/>
  <c r="C111" i="5"/>
  <c r="N111" i="5"/>
  <c r="C112" i="5"/>
  <c r="N112" i="5"/>
  <c r="C113" i="5"/>
  <c r="N113" i="5"/>
  <c r="C114" i="5"/>
  <c r="N114" i="5"/>
  <c r="C115" i="5"/>
  <c r="N115" i="5"/>
  <c r="C116" i="5"/>
  <c r="N116" i="5"/>
  <c r="C117" i="5"/>
  <c r="N117" i="5"/>
  <c r="C118" i="5"/>
  <c r="N118" i="5"/>
  <c r="C119" i="5"/>
  <c r="N119" i="5"/>
  <c r="C120" i="5"/>
  <c r="N120" i="5"/>
  <c r="C121" i="5"/>
  <c r="N121" i="5"/>
  <c r="C122" i="5"/>
  <c r="N122" i="5"/>
  <c r="C123" i="5"/>
  <c r="N123" i="5"/>
  <c r="C124" i="5"/>
  <c r="N124" i="5"/>
  <c r="C125" i="5"/>
  <c r="N125" i="5"/>
  <c r="C126" i="5"/>
  <c r="N126" i="5"/>
  <c r="C127" i="5"/>
  <c r="N127" i="5"/>
  <c r="C128" i="5"/>
  <c r="N128" i="5"/>
  <c r="C129" i="5"/>
  <c r="N129" i="5"/>
  <c r="C130" i="5"/>
  <c r="N130" i="5"/>
  <c r="C131" i="5"/>
  <c r="N131" i="5"/>
  <c r="C132" i="5"/>
  <c r="N132" i="5"/>
  <c r="C133" i="5"/>
  <c r="N133" i="5"/>
  <c r="C134" i="5"/>
  <c r="N134" i="5"/>
  <c r="C135" i="5"/>
  <c r="N135" i="5"/>
  <c r="C136" i="5"/>
  <c r="N136" i="5"/>
  <c r="C137" i="5"/>
  <c r="N137" i="5"/>
  <c r="C138" i="5"/>
  <c r="N138" i="5"/>
  <c r="C139" i="5"/>
  <c r="N139" i="5"/>
  <c r="C140" i="5"/>
  <c r="N140" i="5"/>
  <c r="C141" i="5"/>
  <c r="N141" i="5"/>
  <c r="C142" i="5"/>
  <c r="N142" i="5"/>
  <c r="C143" i="5"/>
  <c r="N143" i="5"/>
  <c r="C144" i="5"/>
  <c r="N144" i="5"/>
  <c r="C145" i="5"/>
  <c r="N145" i="5"/>
  <c r="C146" i="5"/>
  <c r="N146" i="5"/>
  <c r="C147" i="5"/>
  <c r="N147" i="5"/>
  <c r="C148" i="5"/>
  <c r="N148" i="5"/>
  <c r="C149" i="5"/>
  <c r="N149" i="5"/>
  <c r="C150" i="5"/>
  <c r="N150" i="5"/>
  <c r="C151" i="5"/>
  <c r="N151" i="5"/>
  <c r="C152" i="5"/>
  <c r="N152" i="5"/>
  <c r="C153" i="5"/>
  <c r="N153" i="5"/>
  <c r="C154" i="5"/>
  <c r="N154" i="5"/>
  <c r="C155" i="5"/>
  <c r="N155" i="5"/>
  <c r="C156" i="5"/>
  <c r="N156" i="5"/>
  <c r="C157" i="5"/>
  <c r="N157" i="5"/>
  <c r="C158" i="5"/>
  <c r="N158" i="5"/>
  <c r="C159" i="5"/>
  <c r="N159" i="5"/>
  <c r="C160" i="5"/>
  <c r="N160" i="5"/>
  <c r="C161" i="5"/>
  <c r="N161" i="5"/>
  <c r="C162" i="5"/>
  <c r="N162" i="5"/>
  <c r="C163" i="5"/>
  <c r="N163" i="5"/>
  <c r="C164" i="5"/>
  <c r="N164" i="5"/>
  <c r="C165" i="5"/>
  <c r="N165" i="5"/>
  <c r="C166" i="5"/>
  <c r="N166" i="5"/>
  <c r="C167" i="5"/>
  <c r="N167" i="5"/>
  <c r="C168" i="5"/>
  <c r="N168" i="5"/>
  <c r="C169" i="5"/>
  <c r="N169" i="5"/>
  <c r="C170" i="5"/>
  <c r="N170" i="5"/>
  <c r="C171" i="5"/>
  <c r="N171" i="5"/>
  <c r="C172" i="5"/>
  <c r="N172" i="5"/>
  <c r="C173" i="5"/>
  <c r="N173" i="5"/>
  <c r="C174" i="5"/>
  <c r="N174" i="5"/>
  <c r="C175" i="5"/>
  <c r="N175" i="5"/>
  <c r="C176" i="5"/>
  <c r="N176" i="5"/>
  <c r="C177" i="5"/>
  <c r="N177" i="5"/>
  <c r="C178" i="5"/>
  <c r="N178" i="5"/>
  <c r="C179" i="5"/>
  <c r="N179" i="5"/>
  <c r="C180" i="5"/>
  <c r="N180" i="5"/>
  <c r="C181" i="5"/>
  <c r="N181" i="5"/>
  <c r="C182" i="5"/>
  <c r="N182" i="5"/>
  <c r="C183" i="5"/>
  <c r="N183" i="5"/>
  <c r="C184" i="5"/>
  <c r="N184" i="5"/>
  <c r="C185" i="5"/>
  <c r="N185" i="5"/>
  <c r="C186" i="5"/>
  <c r="N186" i="5"/>
  <c r="C187" i="5"/>
  <c r="N187" i="5"/>
  <c r="C188" i="5"/>
  <c r="N188" i="5"/>
  <c r="C189" i="5"/>
  <c r="N189" i="5"/>
  <c r="C190" i="5"/>
  <c r="N190" i="5"/>
  <c r="C191" i="5"/>
  <c r="N191" i="5"/>
  <c r="C192" i="5"/>
  <c r="N192" i="5"/>
  <c r="C193" i="5"/>
  <c r="N193" i="5"/>
  <c r="C194" i="5"/>
  <c r="N194" i="5"/>
  <c r="C195" i="5"/>
  <c r="N195" i="5"/>
  <c r="C196" i="5"/>
  <c r="N196" i="5"/>
  <c r="C197" i="5"/>
  <c r="N197" i="5"/>
  <c r="C198" i="5"/>
  <c r="N198" i="5"/>
  <c r="C199" i="5"/>
  <c r="N199" i="5"/>
  <c r="C200" i="5"/>
  <c r="N200" i="5"/>
  <c r="C201" i="5"/>
  <c r="N201" i="5"/>
  <c r="C202" i="5"/>
  <c r="N202" i="5"/>
  <c r="C203" i="5"/>
  <c r="N203" i="5"/>
  <c r="C204" i="5"/>
  <c r="N204" i="5"/>
  <c r="C205" i="5"/>
  <c r="N205" i="5"/>
  <c r="C206" i="5"/>
  <c r="N206" i="5"/>
  <c r="C207" i="5"/>
  <c r="N207" i="5"/>
  <c r="C208" i="5"/>
  <c r="N208" i="5"/>
  <c r="C209" i="5"/>
  <c r="N209" i="5"/>
  <c r="C210" i="5"/>
  <c r="N210" i="5"/>
  <c r="C211" i="5"/>
  <c r="N211" i="5"/>
  <c r="C212" i="5"/>
  <c r="N212" i="5"/>
  <c r="C213" i="5"/>
  <c r="N213" i="5"/>
  <c r="C214" i="5"/>
  <c r="N214" i="5"/>
  <c r="C215" i="5"/>
  <c r="N215" i="5"/>
  <c r="C216" i="5"/>
  <c r="N216" i="5"/>
  <c r="C217" i="5"/>
  <c r="N217" i="5"/>
  <c r="C218" i="5"/>
  <c r="N218" i="5"/>
  <c r="C219" i="5"/>
  <c r="N219" i="5"/>
  <c r="C220" i="5"/>
  <c r="N220" i="5"/>
  <c r="C221" i="5"/>
  <c r="N221" i="5"/>
  <c r="C222" i="5"/>
  <c r="N222" i="5"/>
  <c r="C223" i="5"/>
  <c r="N223" i="5"/>
  <c r="C224" i="5"/>
  <c r="N224" i="5"/>
  <c r="C225" i="5"/>
  <c r="N225" i="5"/>
  <c r="C226" i="5"/>
  <c r="N226" i="5"/>
  <c r="C227" i="5"/>
  <c r="N227" i="5"/>
  <c r="C228" i="5"/>
  <c r="N228" i="5"/>
  <c r="C229" i="5"/>
  <c r="N229" i="5"/>
  <c r="C230" i="5"/>
  <c r="N230" i="5"/>
  <c r="C231" i="5"/>
  <c r="N231" i="5"/>
  <c r="C232" i="5"/>
  <c r="N232" i="5"/>
  <c r="C233" i="5"/>
  <c r="N233" i="5"/>
  <c r="C234" i="5"/>
  <c r="N234" i="5"/>
  <c r="C235" i="5"/>
  <c r="N235" i="5"/>
  <c r="C236" i="5"/>
  <c r="N236" i="5"/>
  <c r="C237" i="5"/>
  <c r="N237" i="5"/>
  <c r="C238" i="5"/>
  <c r="N238" i="5"/>
  <c r="C239" i="5"/>
  <c r="N239" i="5"/>
  <c r="C240" i="5"/>
  <c r="N240" i="5"/>
  <c r="C241" i="5"/>
  <c r="N241" i="5"/>
  <c r="C242" i="5"/>
  <c r="N242" i="5"/>
  <c r="C243" i="5"/>
  <c r="N243" i="5"/>
  <c r="C244" i="5"/>
  <c r="N244" i="5"/>
  <c r="C245" i="5"/>
  <c r="N245" i="5"/>
  <c r="C246" i="5"/>
  <c r="N246" i="5"/>
  <c r="C247" i="5"/>
  <c r="N247" i="5"/>
  <c r="C248" i="5"/>
  <c r="N248" i="5"/>
  <c r="C249" i="5"/>
  <c r="N249" i="5"/>
  <c r="C250" i="5"/>
  <c r="N250" i="5"/>
  <c r="C251" i="5"/>
  <c r="N251" i="5"/>
  <c r="C252" i="5"/>
  <c r="N252" i="5"/>
  <c r="C253" i="5"/>
  <c r="N253" i="5"/>
  <c r="C254" i="5"/>
  <c r="N254" i="5"/>
  <c r="C255" i="5"/>
  <c r="N255" i="5"/>
  <c r="C256" i="5"/>
  <c r="N256" i="5"/>
  <c r="C257" i="5"/>
  <c r="N257" i="5"/>
  <c r="C258" i="5"/>
  <c r="N258" i="5"/>
  <c r="C259" i="5"/>
  <c r="N259" i="5"/>
  <c r="C260" i="5"/>
  <c r="N260" i="5"/>
  <c r="C261" i="5"/>
  <c r="N261" i="5"/>
  <c r="C262" i="5"/>
  <c r="N262" i="5"/>
  <c r="C263" i="5"/>
  <c r="N263" i="5"/>
  <c r="C264" i="5"/>
  <c r="N264" i="5"/>
  <c r="C265" i="5"/>
  <c r="N265" i="5"/>
  <c r="C266" i="5"/>
  <c r="N266" i="5"/>
  <c r="C267" i="5"/>
  <c r="N267" i="5"/>
  <c r="C268" i="5"/>
  <c r="N268" i="5"/>
  <c r="C269" i="5"/>
  <c r="N269" i="5"/>
  <c r="C270" i="5"/>
  <c r="N270" i="5"/>
  <c r="C271" i="5"/>
  <c r="N271" i="5"/>
  <c r="C272" i="5"/>
  <c r="N272" i="5"/>
  <c r="C273" i="5"/>
  <c r="N273" i="5"/>
  <c r="C274" i="5"/>
  <c r="N274" i="5"/>
  <c r="C275" i="5"/>
  <c r="N275" i="5"/>
  <c r="C276" i="5"/>
  <c r="N276" i="5"/>
  <c r="C277" i="5"/>
  <c r="N277" i="5"/>
  <c r="C278" i="5"/>
  <c r="N278" i="5"/>
  <c r="C279" i="5"/>
  <c r="N279" i="5"/>
  <c r="C280" i="5"/>
  <c r="N280" i="5"/>
  <c r="C281" i="5"/>
  <c r="N281" i="5"/>
  <c r="C282" i="5"/>
  <c r="N282" i="5"/>
  <c r="C283" i="5"/>
  <c r="N283" i="5"/>
  <c r="C284" i="5"/>
  <c r="N284" i="5"/>
  <c r="C285" i="5"/>
  <c r="N285" i="5"/>
  <c r="C286" i="5"/>
  <c r="N286" i="5"/>
  <c r="C287" i="5"/>
  <c r="N287" i="5"/>
  <c r="C288" i="5"/>
  <c r="N288" i="5"/>
  <c r="C289" i="5"/>
  <c r="N289" i="5"/>
  <c r="C290" i="5"/>
  <c r="N290" i="5"/>
  <c r="C291" i="5"/>
  <c r="N291" i="5"/>
  <c r="C292" i="5"/>
  <c r="N292" i="5"/>
  <c r="C293" i="5"/>
  <c r="N293" i="5"/>
  <c r="C294" i="5"/>
  <c r="N294" i="5"/>
  <c r="C295" i="5"/>
  <c r="N295" i="5"/>
  <c r="C296" i="5"/>
  <c r="N296" i="5"/>
  <c r="C297" i="5"/>
  <c r="N297" i="5"/>
  <c r="C298" i="5"/>
  <c r="N298" i="5"/>
  <c r="C299" i="5"/>
  <c r="N299" i="5"/>
  <c r="C300" i="5"/>
  <c r="N300" i="5"/>
  <c r="C301" i="5"/>
  <c r="N301" i="5"/>
  <c r="C302" i="5"/>
  <c r="N302" i="5"/>
  <c r="C303" i="5"/>
  <c r="N303" i="5"/>
  <c r="C304" i="5"/>
  <c r="N304" i="5"/>
  <c r="C305" i="5"/>
  <c r="N305" i="5"/>
  <c r="C306" i="5"/>
  <c r="N306" i="5"/>
  <c r="C307" i="5"/>
  <c r="N307" i="5"/>
  <c r="C308" i="5"/>
  <c r="N308" i="5"/>
  <c r="C309" i="5"/>
  <c r="N309" i="5"/>
  <c r="C310" i="5"/>
  <c r="N310" i="5"/>
  <c r="C311" i="5"/>
  <c r="N311" i="5"/>
  <c r="C312" i="5"/>
  <c r="N312" i="5"/>
  <c r="C313" i="5"/>
  <c r="N313" i="5"/>
  <c r="C314" i="5"/>
  <c r="N314" i="5"/>
  <c r="C315" i="5"/>
  <c r="N315" i="5"/>
  <c r="C316" i="5"/>
  <c r="N316" i="5"/>
  <c r="C317" i="5"/>
  <c r="N317" i="5"/>
  <c r="C318" i="5"/>
  <c r="N318" i="5"/>
  <c r="C319" i="5"/>
  <c r="N319" i="5"/>
  <c r="C320" i="5"/>
  <c r="N320" i="5"/>
  <c r="C321" i="5"/>
  <c r="N321" i="5"/>
  <c r="C322" i="5"/>
  <c r="N322" i="5"/>
  <c r="C323" i="5"/>
  <c r="N323" i="5"/>
  <c r="C324" i="5"/>
  <c r="N324" i="5"/>
  <c r="C325" i="5"/>
  <c r="N325" i="5"/>
  <c r="C326" i="5"/>
  <c r="N326" i="5"/>
  <c r="C327" i="5"/>
  <c r="N327" i="5"/>
  <c r="C328" i="5"/>
  <c r="N328" i="5"/>
  <c r="C329" i="5"/>
  <c r="N329" i="5"/>
  <c r="C330" i="5"/>
  <c r="N330" i="5"/>
  <c r="C331" i="5"/>
  <c r="N331" i="5"/>
  <c r="C332" i="5"/>
  <c r="N332" i="5"/>
  <c r="C333" i="5"/>
  <c r="N333" i="5"/>
  <c r="C334" i="5"/>
  <c r="N334" i="5"/>
  <c r="C335" i="5"/>
  <c r="N335" i="5"/>
  <c r="C336" i="5"/>
  <c r="N336" i="5"/>
  <c r="C337" i="5"/>
  <c r="N337" i="5"/>
  <c r="C338" i="5"/>
  <c r="N338" i="5"/>
  <c r="C339" i="5"/>
  <c r="N339" i="5"/>
  <c r="C340" i="5"/>
  <c r="N340" i="5"/>
  <c r="C341" i="5"/>
  <c r="N341" i="5"/>
  <c r="C342" i="5"/>
  <c r="N342" i="5"/>
  <c r="C343" i="5"/>
  <c r="N343" i="5"/>
  <c r="C344" i="5"/>
  <c r="N344" i="5"/>
  <c r="C345" i="5"/>
  <c r="N345" i="5"/>
  <c r="C346" i="5"/>
  <c r="N346" i="5"/>
  <c r="C347" i="5"/>
  <c r="N347" i="5"/>
  <c r="C348" i="5"/>
  <c r="N348" i="5"/>
  <c r="C349" i="5"/>
  <c r="N349" i="5"/>
  <c r="C350" i="5"/>
  <c r="N350" i="5"/>
  <c r="C351" i="5"/>
  <c r="N351" i="5"/>
  <c r="C352" i="5"/>
  <c r="N352" i="5"/>
  <c r="C353" i="5"/>
  <c r="N353" i="5"/>
  <c r="C354" i="5"/>
  <c r="N354" i="5"/>
  <c r="C355" i="5"/>
  <c r="N355" i="5"/>
  <c r="C356" i="5"/>
  <c r="N356" i="5"/>
  <c r="C357" i="5"/>
  <c r="N357" i="5"/>
  <c r="C358" i="5"/>
  <c r="N358" i="5"/>
  <c r="C359" i="5"/>
  <c r="N359" i="5"/>
  <c r="C360" i="5"/>
  <c r="N360" i="5"/>
  <c r="C361" i="5"/>
  <c r="N361" i="5"/>
  <c r="C362" i="5"/>
  <c r="N362" i="5"/>
  <c r="C363" i="5"/>
  <c r="N363" i="5"/>
  <c r="C364" i="5"/>
  <c r="N364" i="5"/>
  <c r="C365" i="5"/>
  <c r="N365" i="5"/>
  <c r="C366" i="5"/>
  <c r="N366" i="5"/>
  <c r="C367" i="5"/>
  <c r="N367" i="5"/>
  <c r="C368" i="5"/>
  <c r="N368" i="5"/>
  <c r="C369" i="5"/>
  <c r="N369" i="5"/>
  <c r="C370" i="5"/>
  <c r="N370" i="5"/>
  <c r="C371" i="5"/>
  <c r="N371" i="5"/>
  <c r="C372" i="5"/>
  <c r="N372" i="5"/>
  <c r="C373" i="5"/>
  <c r="N373" i="5"/>
  <c r="C374" i="5"/>
  <c r="N374" i="5"/>
  <c r="C375" i="5"/>
  <c r="N375" i="5"/>
  <c r="C376" i="5"/>
  <c r="N376" i="5"/>
  <c r="C377" i="5"/>
  <c r="N377" i="5"/>
  <c r="C378" i="5"/>
  <c r="N378" i="5"/>
  <c r="C379" i="5"/>
  <c r="N379" i="5"/>
  <c r="C380" i="5"/>
  <c r="N380" i="5"/>
  <c r="C381" i="5"/>
  <c r="N381" i="5"/>
  <c r="C382" i="5"/>
  <c r="N382" i="5"/>
  <c r="C383" i="5"/>
  <c r="N383" i="5"/>
  <c r="C384" i="5"/>
  <c r="N384" i="5"/>
  <c r="C385" i="5"/>
  <c r="N385" i="5"/>
  <c r="C386" i="5"/>
  <c r="N386" i="5"/>
  <c r="C387" i="5"/>
  <c r="N387" i="5"/>
  <c r="C388" i="5"/>
  <c r="N388" i="5"/>
  <c r="C389" i="5"/>
  <c r="N389" i="5"/>
  <c r="C390" i="5"/>
  <c r="N390" i="5"/>
  <c r="C391" i="5"/>
  <c r="N391" i="5"/>
  <c r="C392" i="5"/>
  <c r="N392" i="5"/>
  <c r="C393" i="5"/>
  <c r="N393" i="5"/>
  <c r="C394" i="5"/>
  <c r="N394" i="5"/>
  <c r="C395" i="5"/>
  <c r="N395" i="5"/>
  <c r="C396" i="5"/>
  <c r="N396" i="5"/>
  <c r="C397" i="5"/>
  <c r="N397" i="5"/>
  <c r="C398" i="5"/>
  <c r="N398" i="5"/>
  <c r="C399" i="5"/>
  <c r="N399" i="5"/>
  <c r="C400" i="5"/>
  <c r="N400" i="5"/>
  <c r="C401" i="5"/>
  <c r="N401" i="5"/>
  <c r="C402" i="5"/>
  <c r="N402" i="5"/>
  <c r="C403" i="5"/>
  <c r="N403" i="5"/>
  <c r="C404" i="5"/>
  <c r="N404" i="5"/>
  <c r="C405" i="5"/>
  <c r="N405" i="5"/>
  <c r="C406" i="5"/>
  <c r="N406" i="5"/>
  <c r="C407" i="5"/>
  <c r="N407" i="5"/>
  <c r="C408" i="5"/>
  <c r="N408" i="5"/>
  <c r="C409" i="5"/>
  <c r="N409" i="5"/>
  <c r="C410" i="5"/>
  <c r="N410" i="5"/>
  <c r="C411" i="5"/>
  <c r="N411" i="5"/>
  <c r="C412" i="5"/>
  <c r="N412" i="5"/>
  <c r="C413" i="5"/>
  <c r="N413" i="5"/>
  <c r="C414" i="5"/>
  <c r="N414" i="5"/>
  <c r="C415" i="5"/>
  <c r="N415" i="5"/>
  <c r="C416" i="5"/>
  <c r="N416" i="5"/>
  <c r="C417" i="5"/>
  <c r="N417" i="5"/>
  <c r="C418" i="5"/>
  <c r="N418" i="5"/>
  <c r="C419" i="5"/>
  <c r="N419" i="5"/>
  <c r="C420" i="5"/>
  <c r="N420" i="5"/>
  <c r="C421" i="5"/>
  <c r="N421" i="5"/>
  <c r="C422" i="5"/>
  <c r="N422" i="5"/>
  <c r="C423" i="5"/>
  <c r="N423" i="5"/>
  <c r="C424" i="5"/>
  <c r="N424" i="5"/>
  <c r="C425" i="5"/>
  <c r="N425" i="5"/>
  <c r="C426" i="5"/>
  <c r="N426" i="5"/>
  <c r="C427" i="5"/>
  <c r="N427" i="5"/>
  <c r="C428" i="5"/>
  <c r="N428" i="5"/>
  <c r="C429" i="5"/>
  <c r="N429" i="5"/>
  <c r="C430" i="5"/>
  <c r="N430" i="5"/>
  <c r="C431" i="5"/>
  <c r="N431" i="5"/>
  <c r="C432" i="5"/>
  <c r="N432" i="5"/>
  <c r="C433" i="5"/>
  <c r="N433" i="5"/>
  <c r="C434" i="5"/>
  <c r="N434" i="5"/>
  <c r="C435" i="5"/>
  <c r="N435" i="5"/>
  <c r="C436" i="5"/>
  <c r="N436" i="5"/>
  <c r="C437" i="5"/>
  <c r="N437" i="5"/>
  <c r="C438" i="5"/>
  <c r="N438" i="5"/>
  <c r="C439" i="5"/>
  <c r="N439" i="5"/>
  <c r="C440" i="5"/>
  <c r="N440" i="5"/>
  <c r="C441" i="5"/>
  <c r="N441" i="5"/>
  <c r="C442" i="5"/>
  <c r="N442" i="5"/>
  <c r="C443" i="5"/>
  <c r="N443" i="5"/>
  <c r="C444" i="5"/>
  <c r="N444" i="5"/>
  <c r="C445" i="5"/>
  <c r="N445" i="5"/>
  <c r="C446" i="5"/>
  <c r="N446" i="5"/>
  <c r="C447" i="5"/>
  <c r="N447" i="5"/>
  <c r="C448" i="5"/>
  <c r="N448" i="5"/>
  <c r="C449" i="5"/>
  <c r="N449" i="5"/>
  <c r="C450" i="5"/>
  <c r="N450" i="5"/>
  <c r="C451" i="5"/>
  <c r="N451" i="5"/>
  <c r="C452" i="5"/>
  <c r="N452" i="5"/>
  <c r="C453" i="5"/>
  <c r="N453" i="5"/>
  <c r="C454" i="5"/>
  <c r="N454" i="5"/>
  <c r="C455" i="5"/>
  <c r="N455" i="5"/>
  <c r="C456" i="5"/>
  <c r="N456" i="5"/>
  <c r="C457" i="5"/>
  <c r="N457" i="5"/>
  <c r="C458" i="5"/>
  <c r="N458" i="5"/>
  <c r="C459" i="5"/>
  <c r="N459" i="5"/>
  <c r="C460" i="5"/>
  <c r="N460" i="5"/>
  <c r="C461" i="5"/>
  <c r="N461" i="5"/>
  <c r="C462" i="5"/>
  <c r="N462" i="5"/>
  <c r="C463" i="5"/>
  <c r="N463" i="5"/>
  <c r="C464" i="5"/>
  <c r="N464" i="5"/>
  <c r="C465" i="5"/>
  <c r="N465" i="5"/>
  <c r="C466" i="5"/>
  <c r="N466" i="5"/>
  <c r="C467" i="5"/>
  <c r="N467" i="5"/>
  <c r="C468" i="5"/>
  <c r="N468" i="5"/>
  <c r="C469" i="5"/>
  <c r="N469" i="5"/>
  <c r="C470" i="5"/>
  <c r="N470" i="5"/>
  <c r="C471" i="5"/>
  <c r="N471" i="5"/>
  <c r="C472" i="5"/>
  <c r="N472" i="5"/>
  <c r="C473" i="5"/>
  <c r="N473" i="5"/>
  <c r="C474" i="5"/>
  <c r="N474" i="5"/>
  <c r="C475" i="5"/>
  <c r="N475" i="5"/>
  <c r="C476" i="5"/>
  <c r="N476" i="5"/>
  <c r="C477" i="5"/>
  <c r="N477" i="5"/>
  <c r="C478" i="5"/>
  <c r="N478" i="5"/>
  <c r="C479" i="5"/>
  <c r="N479" i="5"/>
  <c r="C480" i="5"/>
  <c r="N480" i="5"/>
  <c r="C481" i="5"/>
  <c r="N481" i="5"/>
  <c r="C482" i="5"/>
  <c r="N482" i="5"/>
  <c r="C483" i="5"/>
  <c r="N483" i="5"/>
  <c r="C484" i="5"/>
  <c r="N484" i="5"/>
  <c r="C485" i="5"/>
  <c r="N485" i="5"/>
  <c r="C486" i="5"/>
  <c r="N486" i="5"/>
  <c r="C487" i="5"/>
  <c r="N487" i="5"/>
  <c r="C488" i="5"/>
  <c r="N488" i="5"/>
  <c r="C489" i="5"/>
  <c r="N489" i="5"/>
  <c r="C490" i="5"/>
  <c r="N490" i="5"/>
  <c r="C491" i="5"/>
  <c r="N491" i="5"/>
  <c r="C492" i="5"/>
  <c r="N492" i="5"/>
  <c r="C493" i="5"/>
  <c r="N493" i="5"/>
  <c r="C494" i="5"/>
  <c r="N494" i="5"/>
  <c r="C495" i="5"/>
  <c r="N495" i="5"/>
  <c r="C496" i="5"/>
  <c r="N496" i="5"/>
  <c r="C497" i="5"/>
  <c r="N497" i="5"/>
  <c r="C498" i="5"/>
  <c r="N498" i="5"/>
  <c r="C499" i="5"/>
  <c r="N499" i="5"/>
  <c r="C500" i="5"/>
  <c r="N500" i="5"/>
  <c r="C501" i="5"/>
  <c r="N501" i="5"/>
  <c r="C502" i="5"/>
  <c r="N502" i="5"/>
  <c r="C503" i="5"/>
  <c r="N503" i="5"/>
  <c r="C504" i="5"/>
  <c r="N504" i="5"/>
  <c r="C505" i="5"/>
  <c r="N505" i="5"/>
  <c r="C506" i="5"/>
  <c r="N506" i="5"/>
  <c r="C507" i="5"/>
  <c r="N507" i="5"/>
  <c r="C508" i="5"/>
  <c r="N508" i="5"/>
  <c r="C509" i="5"/>
  <c r="N509" i="5"/>
  <c r="C510" i="5"/>
  <c r="N510" i="5"/>
  <c r="C511" i="5"/>
  <c r="N511" i="5"/>
  <c r="C512" i="5"/>
  <c r="N512" i="5"/>
  <c r="C513" i="5"/>
  <c r="N513" i="5"/>
  <c r="C514" i="5"/>
  <c r="N514" i="5"/>
  <c r="C515" i="5"/>
  <c r="N515" i="5"/>
  <c r="C516" i="5"/>
  <c r="N516" i="5"/>
  <c r="C517" i="5"/>
  <c r="N517" i="5"/>
  <c r="C518" i="5"/>
  <c r="N518" i="5"/>
  <c r="C519" i="5"/>
  <c r="N519" i="5"/>
  <c r="C520" i="5"/>
  <c r="N520" i="5"/>
  <c r="C521" i="5"/>
  <c r="N521" i="5"/>
  <c r="C522" i="5"/>
  <c r="N522" i="5"/>
  <c r="C523" i="5"/>
  <c r="N523" i="5"/>
  <c r="C524" i="5"/>
  <c r="N524" i="5"/>
  <c r="C525" i="5"/>
  <c r="N525" i="5"/>
  <c r="C526" i="5"/>
  <c r="N526" i="5"/>
  <c r="C527" i="5"/>
  <c r="N527" i="5"/>
  <c r="C528" i="5"/>
  <c r="N528" i="5"/>
  <c r="C529" i="5"/>
  <c r="N529" i="5"/>
  <c r="C530" i="5"/>
  <c r="N530" i="5"/>
  <c r="C531" i="5"/>
  <c r="N531" i="5"/>
  <c r="C532" i="5"/>
  <c r="N532" i="5"/>
  <c r="C533" i="5"/>
  <c r="N533" i="5"/>
  <c r="C534" i="5"/>
  <c r="N534" i="5"/>
  <c r="C535" i="5"/>
  <c r="N535" i="5"/>
  <c r="C536" i="5"/>
  <c r="N536" i="5"/>
  <c r="C537" i="5"/>
  <c r="N537" i="5"/>
  <c r="C538" i="5"/>
  <c r="N538" i="5"/>
  <c r="C539" i="5"/>
  <c r="N539" i="5"/>
  <c r="C540" i="5"/>
  <c r="N540" i="5"/>
  <c r="C541" i="5"/>
  <c r="N541" i="5"/>
  <c r="C542" i="5"/>
  <c r="N542" i="5"/>
  <c r="C543" i="5"/>
  <c r="N543" i="5"/>
  <c r="C544" i="5"/>
  <c r="N544" i="5"/>
  <c r="C545" i="5"/>
  <c r="N545" i="5"/>
  <c r="C546" i="5"/>
  <c r="N546" i="5"/>
  <c r="C547" i="5"/>
  <c r="N547" i="5"/>
  <c r="C548" i="5"/>
  <c r="N548" i="5"/>
  <c r="C549" i="5"/>
  <c r="N549" i="5"/>
  <c r="C550" i="5"/>
  <c r="N550" i="5"/>
  <c r="C551" i="5"/>
  <c r="N551" i="5"/>
  <c r="C552" i="5"/>
  <c r="N552" i="5"/>
  <c r="C553" i="5"/>
  <c r="N553" i="5"/>
  <c r="C554" i="5"/>
  <c r="N554" i="5"/>
  <c r="C555" i="5"/>
  <c r="N555" i="5"/>
  <c r="C556" i="5"/>
  <c r="N556" i="5"/>
  <c r="C557" i="5"/>
  <c r="N557" i="5"/>
  <c r="C558" i="5"/>
  <c r="N558" i="5"/>
  <c r="C559" i="5"/>
  <c r="N559" i="5"/>
  <c r="C560" i="5"/>
  <c r="N560" i="5"/>
  <c r="C561" i="5"/>
  <c r="N561" i="5"/>
  <c r="C562" i="5"/>
  <c r="N562" i="5"/>
  <c r="C563" i="5"/>
  <c r="N563" i="5"/>
  <c r="C564" i="5"/>
  <c r="N564" i="5"/>
  <c r="C565" i="5"/>
  <c r="N565" i="5"/>
  <c r="C566" i="5"/>
  <c r="N566" i="5"/>
  <c r="C567" i="5"/>
  <c r="N567" i="5"/>
  <c r="C568" i="5"/>
  <c r="N568" i="5"/>
  <c r="C569" i="5"/>
  <c r="N569" i="5"/>
  <c r="C27" i="5"/>
  <c r="N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G27" i="5"/>
  <c r="E27" i="5"/>
  <c r="F27" i="5"/>
  <c r="H27" i="5"/>
  <c r="I27" i="5"/>
  <c r="J27" i="5"/>
  <c r="K27" i="5"/>
  <c r="L27" i="5"/>
  <c r="M27" i="5"/>
  <c r="D27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28" i="5"/>
  <c r="B29" i="5"/>
  <c r="B30" i="5"/>
  <c r="B31" i="5"/>
  <c r="B32" i="5"/>
  <c r="B33" i="5"/>
  <c r="B34" i="5"/>
  <c r="B35" i="5"/>
  <c r="B27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28" i="5"/>
  <c r="C24" i="5"/>
  <c r="B21" i="5"/>
  <c r="B20" i="5"/>
  <c r="B15" i="5"/>
  <c r="B14" i="5"/>
  <c r="C15" i="5"/>
  <c r="C14" i="5"/>
  <c r="C13" i="5"/>
  <c r="E27" i="1"/>
  <c r="F9" i="1"/>
  <c r="C8" i="1"/>
  <c r="C17" i="1"/>
  <c r="B11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47" authorId="0" shapeId="0" xr:uid="{45DD2128-8D2D-41F2-8C5C-2685596706C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AbstractLIBORMonteCarloProduct.
</t>
        </r>
      </text>
    </comment>
    <comment ref="B49" authorId="0" shapeId="0" xr:uid="{B2D7D1BD-CDF6-4E1E-8238-50E64E5ABDA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If this is not done, one obtains a NullPointerException upon IM calculation.</t>
        </r>
      </text>
    </comment>
    <comment ref="B50" authorId="0" shapeId="0" xr:uid="{284D0A83-45A9-45A9-B884-5BAA79CA6B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2" authorId="0" shapeId="0" xr:uid="{B00C2A38-5DE5-4DB5-95C0-EF81AE8F6FE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S14" authorId="0" shapeId="0" xr:uid="{3C06F898-7DC7-49D0-8CFA-4643CA8812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S15" authorId="0" shapeId="0" xr:uid="{8A0F37E7-238B-4063-8C0C-3B06A85AEF9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2" authorId="0" shapeId="0" xr:uid="{23B30E3B-4502-4D96-9D92-77E94B7F80D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S14" authorId="0" shapeId="0" xr:uid="{CD2CDB75-1F26-40A4-9E62-87C18CDB8AE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S15" authorId="0" shapeId="0" xr:uid="{94B26D02-C2FD-43A0-A262-60BF8264AF0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  <comment ref="C26" authorId="0" shapeId="0" xr:uid="{3C27597F-42C9-4F8F-AD45-A8A34D0B1A2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Objects of Type RandomVariable</t>
        </r>
      </text>
    </comment>
    <comment ref="D26" authorId="0" shapeId="0" xr:uid="{322F3662-991A-4677-991A-14BB9DE9D58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Path number 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2" authorId="0" shapeId="0" xr:uid="{062F5C30-411C-4D68-83E0-04FA8138108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S14" authorId="0" shapeId="0" xr:uid="{FE46ED83-CB0C-44EA-9D3D-705BACA8474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S15" authorId="0" shapeId="0" xr:uid="{88FC259D-5303-46D0-999E-772E10DE8B3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  <comment ref="D26" authorId="0" shapeId="0" xr:uid="{0743494B-D374-439B-835E-B4B8271BACB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 IM is of type double</t>
        </r>
      </text>
    </comment>
    <comment ref="E26" authorId="0" shapeId="0" xr:uid="{C6682F1E-B343-4B35-B83D-BB8282C60EC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Path number i</t>
        </r>
      </text>
    </comment>
  </commentList>
</comments>
</file>

<file path=xl/sharedStrings.xml><?xml version="1.0" encoding="utf-8"?>
<sst xmlns="http://schemas.openxmlformats.org/spreadsheetml/2006/main" count="242" uniqueCount="144">
  <si>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</si>
  <si>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</si>
  <si>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</si>
  <si>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</si>
  <si>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</si>
  <si>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</si>
  <si>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</si>
  <si>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</si>
  <si>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</si>
  <si>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</si>
  <si>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</si>
  <si>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</si>
  <si>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</si>
  <si>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</si>
  <si>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</si>
  <si>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Parameters</t>
  </si>
  <si>
    <t>Object:</t>
  </si>
  <si>
    <t>lib</t>
  </si>
  <si>
    <t>bin</t>
  </si>
  <si>
    <t>Portfolio of Swaps</t>
  </si>
  <si>
    <t>Schedule Floating Leg</t>
  </si>
  <si>
    <t>Schedule Fixed Leg</t>
  </si>
  <si>
    <t xml:space="preserve">Maturities </t>
  </si>
  <si>
    <t>Swap Leg Float</t>
  </si>
  <si>
    <t>Swap Leg Fixed</t>
  </si>
  <si>
    <t>Swap</t>
  </si>
  <si>
    <t>Portfolio</t>
  </si>
  <si>
    <t>Objects:</t>
  </si>
  <si>
    <t>5Y</t>
  </si>
  <si>
    <t>semiannual</t>
  </si>
  <si>
    <t>30/360</t>
  </si>
  <si>
    <t>first</t>
  </si>
  <si>
    <t>following</t>
  </si>
  <si>
    <t>LIBOR Index</t>
  </si>
  <si>
    <t>Further Parameters</t>
  </si>
  <si>
    <t>NPV</t>
  </si>
  <si>
    <t>0D</t>
  </si>
  <si>
    <t>Swap Portfolio directly</t>
  </si>
  <si>
    <t>Swaption</t>
  </si>
  <si>
    <t>type AbstractLIBORMonteCarloProduct[]</t>
  </si>
  <si>
    <r>
      <t xml:space="preserve">Note: </t>
    </r>
    <r>
      <rPr>
        <sz val="11"/>
        <color theme="1"/>
        <rFont val="Calibri"/>
        <family val="2"/>
        <scheme val="minor"/>
      </rPr>
      <t xml:space="preserve">This sheet requires Obba 4.0.14 or better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</si>
  <si>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Note: This sheet requires Obba 3.1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</si>
  <si>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t>wrapped into portfolio</t>
  </si>
  <si>
    <t>Here we create the portfolio by invoking the functions "createSwap"</t>
  </si>
  <si>
    <t>LIBOR Market Model</t>
  </si>
  <si>
    <t xml:space="preserve">Class Name </t>
  </si>
  <si>
    <t>initialmargin.simm.SIMMTestAAD</t>
  </si>
  <si>
    <t>initialmargin.regression.InitialMarginRegressionTest</t>
  </si>
  <si>
    <t>net.finmath.marketdata.model.curves</t>
  </si>
  <si>
    <t>Forward Curve</t>
  </si>
  <si>
    <t>net.finmath.montecarlo.automaticdifferentiation.backward.RandomVariableDifferentiableAADFactory</t>
  </si>
  <si>
    <t>net.finmath.montecarlo.automaticdifferentiation</t>
  </si>
  <si>
    <t>Classes</t>
  </si>
  <si>
    <t>java.time.LocalDate</t>
  </si>
  <si>
    <t>net.finmath.time.ScheduleGenerator</t>
  </si>
  <si>
    <t>net.finmath.time.businessdaycalendar.BusinessdayCalendarExcludingTARGETHolidays</t>
  </si>
  <si>
    <t>initialmargin.regression.changedfinmath.products.indices.LIBORIndex</t>
  </si>
  <si>
    <t>initialmargin.regression.changedfinmath.products.components.Notional</t>
  </si>
  <si>
    <t>initialmargin.regression.changedfinmath.products.SwapLeg</t>
  </si>
  <si>
    <t>initialmargin.regression.changedfinmath.products.indices.AbstractIndex</t>
  </si>
  <si>
    <t>initialmargin.regression.changedfinmath.products.Swap</t>
  </si>
  <si>
    <t>initialmargin.regression.changedfinmath.products.Portfolio</t>
  </si>
  <si>
    <t>initialmargin.regression.changedfinmath.products.AbstractLIBORMonteCarloProduct</t>
  </si>
  <si>
    <t>initialmargin.regression.changedfinmath.products.Swaption</t>
  </si>
  <si>
    <t>Other parameters (Regression)</t>
  </si>
  <si>
    <t>Other Parameters (SIMM)</t>
  </si>
  <si>
    <t>net.finmath.montecarlo.RandomVariableFactory</t>
  </si>
  <si>
    <t>SIMM</t>
  </si>
  <si>
    <t>SIMM Parameters</t>
  </si>
  <si>
    <t>Libor Market Model</t>
  </si>
  <si>
    <t>Product</t>
  </si>
  <si>
    <t>RegularCurrency</t>
  </si>
  <si>
    <t>initialmargin.simm.SIMMAAD</t>
  </si>
  <si>
    <t>Stochastic</t>
  </si>
  <si>
    <t>Simulation parameters</t>
  </si>
  <si>
    <t>Time</t>
  </si>
  <si>
    <t xml:space="preserve">Initial Margin </t>
  </si>
  <si>
    <t>DoCalculate</t>
  </si>
  <si>
    <t>Average Initial Margin</t>
  </si>
  <si>
    <t>IM_0 
[71055]</t>
  </si>
  <si>
    <t/>
  </si>
  <si>
    <t>IM_0.1 
[71059]</t>
  </si>
  <si>
    <t>IM_0.2 
[71061]</t>
  </si>
  <si>
    <t>IM_0.3 
[71063]</t>
  </si>
  <si>
    <t>IM_0.4 
[71065]</t>
  </si>
  <si>
    <t>IM_0.5 
[71067]</t>
  </si>
  <si>
    <t>IM_0.6 
[71069]</t>
  </si>
  <si>
    <t>IM_0.7 
[71071]</t>
  </si>
  <si>
    <t>IM_0.8 
[71073]</t>
  </si>
  <si>
    <t>IM_0.9 
[71075]</t>
  </si>
  <si>
    <t>IM_1 
[71077]</t>
  </si>
  <si>
    <t>IM_1.1 
[71079]</t>
  </si>
  <si>
    <t>IM_1.2 
[71081]</t>
  </si>
  <si>
    <t>IM_1.3 
[71083]</t>
  </si>
  <si>
    <t>IM_1.4 
[71085]</t>
  </si>
  <si>
    <t>IM_1.5 
[71087]</t>
  </si>
  <si>
    <t>IM_1.6 
[71089]</t>
  </si>
  <si>
    <t>IM_1.7 
[71091]</t>
  </si>
  <si>
    <t>IM_1.8 
[71093]</t>
  </si>
  <si>
    <t>IM_1.9 
[71095]</t>
  </si>
  <si>
    <t>IM_2 
[71097]</t>
  </si>
  <si>
    <t>IM_2.1 
[71099]</t>
  </si>
  <si>
    <t>IM_2.2 
[71101]</t>
  </si>
  <si>
    <t>IM_2.3 
[71103]</t>
  </si>
  <si>
    <t>IM_2.4 
[71105]</t>
  </si>
  <si>
    <t>IM_2.5 
[71107]</t>
  </si>
  <si>
    <t>IM_2.6 
[71109]</t>
  </si>
  <si>
    <t>IM_2.7 
[71111]</t>
  </si>
  <si>
    <t>IM_2.8 
[71113]</t>
  </si>
  <si>
    <t>IM_2.9 
[71115]</t>
  </si>
  <si>
    <t>IM_3 
[71117]</t>
  </si>
  <si>
    <t>IM_3.1 
[71119]</t>
  </si>
  <si>
    <t>IM_3.2 
[71121]</t>
  </si>
  <si>
    <t>IM_3.3 
[71123]</t>
  </si>
  <si>
    <t>IM_3.4 
[71125]</t>
  </si>
  <si>
    <t>IM_3.5 
[71127]</t>
  </si>
  <si>
    <t>IM_3.6 
[71129]</t>
  </si>
  <si>
    <t>IM_3.7 
[71131]</t>
  </si>
  <si>
    <t>IM_3.8 
[71133]</t>
  </si>
  <si>
    <t>IM_3.9 
[71135]</t>
  </si>
  <si>
    <t>IM_4 
[71137]</t>
  </si>
  <si>
    <t>IM_4.1 
[71139]</t>
  </si>
  <si>
    <t>IM_4.2 
[71141]</t>
  </si>
  <si>
    <t>IM_4.3 
[71143]</t>
  </si>
  <si>
    <t>IM_4.4 
[71145]</t>
  </si>
  <si>
    <t>IM_4.5 
[71147]</t>
  </si>
  <si>
    <t>IM_4.6 
[71149]</t>
  </si>
  <si>
    <t>IM_4.7 
[71151]</t>
  </si>
  <si>
    <t>IM_4.8 
[71153]</t>
  </si>
  <si>
    <t>IM_4.9 
[71155]</t>
  </si>
  <si>
    <t>IM_5 
[71157]</t>
  </si>
  <si>
    <t>SIMM: 5Y Swap with TimeGridAdjustment</t>
  </si>
  <si>
    <t>Initial Margin by Regression</t>
  </si>
  <si>
    <t>initialmargin.regression.InitialMarginForwardRegression</t>
  </si>
  <si>
    <t>DoDisplay</t>
  </si>
  <si>
    <t>Example of Regression at specific time</t>
  </si>
  <si>
    <t>Initial Margin Regression</t>
  </si>
  <si>
    <t>Simple</t>
  </si>
  <si>
    <t>PathIndex</t>
  </si>
  <si>
    <t>Conditional Expectation (Variance on path)</t>
  </si>
  <si>
    <t>Value</t>
  </si>
  <si>
    <t>net.finmath.analytic.model.curves</t>
  </si>
  <si>
    <t xml:space="preserve">Discount Curve </t>
  </si>
  <si>
    <t>squared Portfolio Value Change over MPOR on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</si>
</sst>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WAHR&quot;;&quot;WAHR&quot;;&quot;FALSCH&quot;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8"/>
      <color indexed="62"/>
      <name val="Arial"/>
      <family val="2"/>
    </font>
    <font>
      <sz val="9"/>
      <name val="Arial"/>
      <family val="2"/>
    </font>
    <font>
      <u/>
      <sz val="11"/>
      <color indexed="1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27"/>
      </patternFill>
    </fill>
    <fill>
      <patternFill patternType="solid">
        <fgColor indexed="31"/>
        <bgColor indexed="42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0000"/>
        <bgColor indexed="26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2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2" fontId="6" fillId="2" borderId="0" xfId="0" applyNumberFormat="1" applyFont="1" applyFill="1" applyAlignment="1">
      <alignment vertical="top"/>
    </xf>
    <xf numFmtId="0" fontId="6" fillId="2" borderId="0" xfId="0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7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0" fillId="2" borderId="2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0" fontId="10" fillId="5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14" fontId="10" fillId="6" borderId="0" xfId="0" applyNumberFormat="1" applyFont="1" applyFill="1" applyAlignment="1">
      <alignment horizontal="center" vertical="top"/>
    </xf>
    <xf numFmtId="0" fontId="10" fillId="9" borderId="0" xfId="0" applyFont="1" applyFill="1" applyAlignment="1">
      <alignment vertical="top"/>
    </xf>
    <xf numFmtId="0" fontId="10" fillId="7" borderId="0" xfId="0" applyFont="1" applyFill="1" applyAlignment="1">
      <alignment vertical="top"/>
    </xf>
    <xf numFmtId="0" fontId="10" fillId="8" borderId="0" xfId="0" applyFont="1" applyFill="1" applyAlignment="1">
      <alignment horizontal="center" vertical="top"/>
    </xf>
    <xf numFmtId="0" fontId="10" fillId="6" borderId="0" xfId="0" applyNumberFormat="1" applyFont="1" applyFill="1" applyAlignment="1">
      <alignment horizontal="center" vertical="top"/>
    </xf>
    <xf numFmtId="0" fontId="10" fillId="6" borderId="0" xfId="0" applyFont="1" applyFill="1" applyAlignment="1">
      <alignment horizontal="center" vertical="top"/>
    </xf>
    <xf numFmtId="0" fontId="10" fillId="9" borderId="0" xfId="0" applyFont="1" applyFill="1" applyBorder="1" applyAlignment="1">
      <alignment vertical="top"/>
    </xf>
    <xf numFmtId="165" fontId="10" fillId="2" borderId="0" xfId="0" applyNumberFormat="1" applyFont="1" applyFill="1" applyAlignment="1">
      <alignment vertical="top"/>
    </xf>
    <xf numFmtId="165" fontId="10" fillId="2" borderId="0" xfId="0" applyNumberFormat="1" applyFont="1" applyFill="1" applyAlignment="1">
      <alignment horizontal="center" vertical="top"/>
    </xf>
    <xf numFmtId="0" fontId="11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0" xfId="0" applyFont="1" applyFill="1" applyAlignment="1">
      <alignment vertical="top" wrapText="1"/>
    </xf>
    <xf numFmtId="0" fontId="15" fillId="5" borderId="0" xfId="0" applyFont="1" applyFill="1" applyAlignment="1">
      <alignment vertical="top"/>
    </xf>
    <xf numFmtId="0" fontId="15" fillId="6" borderId="0" xfId="0" applyNumberFormat="1" applyFont="1" applyFill="1" applyAlignment="1">
      <alignment horizontal="center" vertical="top"/>
    </xf>
    <xf numFmtId="0" fontId="15" fillId="6" borderId="0" xfId="0" applyFont="1" applyFill="1" applyAlignment="1">
      <alignment horizontal="center" vertical="top"/>
    </xf>
    <xf numFmtId="2" fontId="15" fillId="6" borderId="0" xfId="0" applyNumberFormat="1" applyFont="1" applyFill="1" applyAlignment="1">
      <alignment horizontal="center" vertical="top"/>
    </xf>
    <xf numFmtId="165" fontId="15" fillId="2" borderId="0" xfId="0" applyNumberFormat="1" applyFont="1" applyFill="1" applyAlignment="1">
      <alignment vertical="top"/>
    </xf>
    <xf numFmtId="165" fontId="15" fillId="2" borderId="0" xfId="0" applyNumberFormat="1" applyFont="1" applyFill="1" applyAlignment="1">
      <alignment horizontal="center" vertical="top"/>
    </xf>
    <xf numFmtId="0" fontId="10" fillId="7" borderId="0" xfId="0" applyFont="1" applyFill="1" applyAlignment="1">
      <alignment vertical="top" wrapText="1"/>
    </xf>
    <xf numFmtId="0" fontId="10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15" fillId="7" borderId="0" xfId="0" applyFont="1" applyFill="1" applyAlignment="1">
      <alignment vertical="top" wrapText="1"/>
    </xf>
    <xf numFmtId="14" fontId="15" fillId="10" borderId="0" xfId="0" applyNumberFormat="1" applyFont="1" applyFill="1" applyAlignment="1">
      <alignment horizontal="center" vertical="top"/>
    </xf>
    <xf numFmtId="0" fontId="15" fillId="7" borderId="0" xfId="0" applyFont="1" applyFill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2" borderId="5" xfId="0" applyFont="1" applyFill="1" applyBorder="1" applyAlignment="1">
      <alignment vertical="top"/>
    </xf>
    <xf numFmtId="0" fontId="15" fillId="7" borderId="4" xfId="0" applyFont="1" applyFill="1" applyBorder="1" applyAlignment="1">
      <alignment vertical="top"/>
    </xf>
    <xf numFmtId="165" fontId="15" fillId="7" borderId="0" xfId="0" applyNumberFormat="1" applyFont="1" applyFill="1" applyAlignment="1">
      <alignment horizontal="center" vertical="top"/>
    </xf>
    <xf numFmtId="0" fontId="15" fillId="11" borderId="0" xfId="0" applyFont="1" applyFill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2" fillId="2" borderId="0" xfId="0" applyFont="1" applyFill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6" fillId="2" borderId="0" xfId="0" applyFont="1" applyFill="1" applyAlignment="1">
      <alignment vertical="top"/>
    </xf>
    <xf numFmtId="0" fontId="17" fillId="2" borderId="0" xfId="0" applyFont="1" applyFill="1"/>
    <xf numFmtId="0" fontId="18" fillId="2" borderId="0" xfId="1" applyNumberFormat="1" applyFont="1" applyFill="1" applyBorder="1" applyAlignment="1" applyProtection="1"/>
    <xf numFmtId="0" fontId="17" fillId="2" borderId="1" xfId="0" applyFont="1" applyFill="1" applyBorder="1"/>
    <xf numFmtId="0" fontId="17" fillId="3" borderId="0" xfId="0" applyFont="1" applyFill="1"/>
    <xf numFmtId="0" fontId="17" fillId="2" borderId="0" xfId="0" applyNumberFormat="1" applyFont="1" applyFill="1"/>
    <xf numFmtId="0" fontId="17" fillId="2" borderId="0" xfId="0" applyFont="1" applyFill="1" applyAlignment="1">
      <alignment horizontal="left"/>
    </xf>
    <xf numFmtId="164" fontId="17" fillId="2" borderId="0" xfId="0" applyNumberFormat="1" applyFont="1" applyFill="1" applyAlignment="1">
      <alignment horizontal="center"/>
    </xf>
    <xf numFmtId="164" fontId="17" fillId="2" borderId="0" xfId="0" applyNumberFormat="1" applyFont="1" applyFill="1"/>
    <xf numFmtId="0" fontId="17" fillId="2" borderId="0" xfId="0" quotePrefix="1" applyFont="1" applyFill="1"/>
    <xf numFmtId="0" fontId="17" fillId="4" borderId="0" xfId="0" applyFont="1" applyFill="1"/>
    <xf numFmtId="0" fontId="17" fillId="2" borderId="0" xfId="0" applyFont="1" applyFill="1" applyAlignment="1">
      <alignment horizontal="center"/>
    </xf>
    <xf numFmtId="0" fontId="2" fillId="2" borderId="3" xfId="0" applyFont="1" applyFill="1" applyBorder="1" applyAlignment="1">
      <alignment vertical="top"/>
    </xf>
  </cellXfs>
  <cellStyles count="2">
    <cellStyle name="Excel Built-in Title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SIMM: Forward</a:t>
            </a:r>
            <a:r>
              <a:rPr lang="en-GB" sz="1200" baseline="0"/>
              <a:t> Initial Margin of 5Y Swap 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55671050139253697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SIMM!$D$27:$D$77</c:f>
              <c:numCache>
                <c:formatCode>General</c:formatCode>
                <c:ptCount val="51"/>
                <c:pt idx="0">
                  <c:v>2.1026995547101373</c:v>
                </c:pt>
                <c:pt idx="1">
                  <c:v>2.1104149039714977</c:v>
                </c:pt>
                <c:pt idx="2">
                  <c:v>2.1478982699889317</c:v>
                </c:pt>
                <c:pt idx="3">
                  <c:v>2.1238384689717114</c:v>
                </c:pt>
                <c:pt idx="4">
                  <c:v>2.1774568425336724</c:v>
                </c:pt>
                <c:pt idx="5">
                  <c:v>2.0431145536535413</c:v>
                </c:pt>
                <c:pt idx="6">
                  <c:v>2.0329858907858851</c:v>
                </c:pt>
                <c:pt idx="7">
                  <c:v>2.0453364366467151</c:v>
                </c:pt>
                <c:pt idx="8">
                  <c:v>2.0381436544570795</c:v>
                </c:pt>
                <c:pt idx="9">
                  <c:v>1.8952250906548405</c:v>
                </c:pt>
                <c:pt idx="10">
                  <c:v>1.8340094086158247</c:v>
                </c:pt>
                <c:pt idx="11">
                  <c:v>1.8217815583138348</c:v>
                </c:pt>
                <c:pt idx="12">
                  <c:v>1.7698342688201576</c:v>
                </c:pt>
                <c:pt idx="13">
                  <c:v>1.7285927282415541</c:v>
                </c:pt>
                <c:pt idx="14">
                  <c:v>1.6752938046929522</c:v>
                </c:pt>
                <c:pt idx="15">
                  <c:v>1.629735713787593</c:v>
                </c:pt>
                <c:pt idx="16">
                  <c:v>1.6213588855431906</c:v>
                </c:pt>
                <c:pt idx="17">
                  <c:v>1.6276545199961809</c:v>
                </c:pt>
                <c:pt idx="18">
                  <c:v>1.5722367915898776</c:v>
                </c:pt>
                <c:pt idx="19">
                  <c:v>1.487923558720172</c:v>
                </c:pt>
                <c:pt idx="20">
                  <c:v>1.4200793668892036</c:v>
                </c:pt>
                <c:pt idx="21">
                  <c:v>1.4140846790662478</c:v>
                </c:pt>
                <c:pt idx="22">
                  <c:v>1.4193293651468746</c:v>
                </c:pt>
                <c:pt idx="23">
                  <c:v>1.4015621502366213</c:v>
                </c:pt>
                <c:pt idx="24">
                  <c:v>1.3294859165615647</c:v>
                </c:pt>
                <c:pt idx="25">
                  <c:v>1.2304136698510106</c:v>
                </c:pt>
                <c:pt idx="26">
                  <c:v>1.2305573635055593</c:v>
                </c:pt>
                <c:pt idx="27">
                  <c:v>1.223131574531408</c:v>
                </c:pt>
                <c:pt idx="28">
                  <c:v>1.181012579777279</c:v>
                </c:pt>
                <c:pt idx="29">
                  <c:v>1.114126328644002</c:v>
                </c:pt>
                <c:pt idx="30">
                  <c:v>0.9885702780004143</c:v>
                </c:pt>
                <c:pt idx="31">
                  <c:v>0.99287651026982671</c:v>
                </c:pt>
                <c:pt idx="32">
                  <c:v>0.9840760940758001</c:v>
                </c:pt>
                <c:pt idx="33">
                  <c:v>0.96866703636120866</c:v>
                </c:pt>
                <c:pt idx="34">
                  <c:v>0.88557332503010266</c:v>
                </c:pt>
                <c:pt idx="35">
                  <c:v>0.78747613927110116</c:v>
                </c:pt>
                <c:pt idx="36">
                  <c:v>0.80605496768227158</c:v>
                </c:pt>
                <c:pt idx="37">
                  <c:v>0.85127740552630826</c:v>
                </c:pt>
                <c:pt idx="38">
                  <c:v>0.78615427818078987</c:v>
                </c:pt>
                <c:pt idx="39">
                  <c:v>0.68304507883267596</c:v>
                </c:pt>
                <c:pt idx="40">
                  <c:v>0.56642130355314879</c:v>
                </c:pt>
                <c:pt idx="41">
                  <c:v>0.57742740043397189</c:v>
                </c:pt>
                <c:pt idx="42">
                  <c:v>0.58444805497657515</c:v>
                </c:pt>
                <c:pt idx="43">
                  <c:v>0.61139297371079415</c:v>
                </c:pt>
                <c:pt idx="44">
                  <c:v>0.45066725435866067</c:v>
                </c:pt>
                <c:pt idx="45">
                  <c:v>0.31290464201383794</c:v>
                </c:pt>
                <c:pt idx="46">
                  <c:v>0.35615247378022374</c:v>
                </c:pt>
                <c:pt idx="47">
                  <c:v>0.50033178107539644</c:v>
                </c:pt>
                <c:pt idx="48">
                  <c:v>0.33306848335704636</c:v>
                </c:pt>
                <c:pt idx="49">
                  <c:v>8.8036914056525556E-2</c:v>
                </c:pt>
                <c:pt idx="50">
                  <c:v>5.7429649492753701E-6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4F15-945D-3969906C75F8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SIMM!$E$27:$E$77</c:f>
              <c:numCache>
                <c:formatCode>General</c:formatCode>
                <c:ptCount val="51"/>
                <c:pt idx="0">
                  <c:v>2.1026995547101373</c:v>
                </c:pt>
                <c:pt idx="1">
                  <c:v>2.1096642914581349</c:v>
                </c:pt>
                <c:pt idx="2">
                  <c:v>2.0855039818452226</c:v>
                </c:pt>
                <c:pt idx="3">
                  <c:v>2.0198702840224922</c:v>
                </c:pt>
                <c:pt idx="4">
                  <c:v>2.1220899318040489</c:v>
                </c:pt>
                <c:pt idx="5">
                  <c:v>2.0813791292426922</c:v>
                </c:pt>
                <c:pt idx="6">
                  <c:v>2.0693476471251224</c:v>
                </c:pt>
                <c:pt idx="7">
                  <c:v>1.999699411465911</c:v>
                </c:pt>
                <c:pt idx="8">
                  <c:v>2.0242878234441832</c:v>
                </c:pt>
                <c:pt idx="9">
                  <c:v>1.907426504615064</c:v>
                </c:pt>
                <c:pt idx="10">
                  <c:v>1.7873300884507124</c:v>
                </c:pt>
                <c:pt idx="11">
                  <c:v>1.7757302907785066</c:v>
                </c:pt>
                <c:pt idx="12">
                  <c:v>1.7502553927087059</c:v>
                </c:pt>
                <c:pt idx="13">
                  <c:v>1.7095139790478047</c:v>
                </c:pt>
                <c:pt idx="14">
                  <c:v>1.5692790480975092</c:v>
                </c:pt>
                <c:pt idx="15">
                  <c:v>1.5703389791052067</c:v>
                </c:pt>
                <c:pt idx="16">
                  <c:v>1.5665716724277996</c:v>
                </c:pt>
                <c:pt idx="17">
                  <c:v>1.5442049925681871</c:v>
                </c:pt>
                <c:pt idx="18">
                  <c:v>1.5241507936317931</c:v>
                </c:pt>
                <c:pt idx="19">
                  <c:v>1.4341453699207616</c:v>
                </c:pt>
                <c:pt idx="20">
                  <c:v>1.3325595941454527</c:v>
                </c:pt>
                <c:pt idx="21">
                  <c:v>1.3347825477990716</c:v>
                </c:pt>
                <c:pt idx="22">
                  <c:v>1.353976842500626</c:v>
                </c:pt>
                <c:pt idx="23">
                  <c:v>1.3251406691667884</c:v>
                </c:pt>
                <c:pt idx="24">
                  <c:v>1.2447823822036912</c:v>
                </c:pt>
                <c:pt idx="25">
                  <c:v>1.1888312604552034</c:v>
                </c:pt>
                <c:pt idx="26">
                  <c:v>1.1933471800511362</c:v>
                </c:pt>
                <c:pt idx="27">
                  <c:v>1.1996413741267935</c:v>
                </c:pt>
                <c:pt idx="28">
                  <c:v>1.1739758479852389</c:v>
                </c:pt>
                <c:pt idx="29">
                  <c:v>1.0835737809349717</c:v>
                </c:pt>
                <c:pt idx="30">
                  <c:v>1.0025007448029259</c:v>
                </c:pt>
                <c:pt idx="31">
                  <c:v>1.007117267970822</c:v>
                </c:pt>
                <c:pt idx="32">
                  <c:v>0.99421930744933851</c:v>
                </c:pt>
                <c:pt idx="33">
                  <c:v>0.97334396754803676</c:v>
                </c:pt>
                <c:pt idx="34">
                  <c:v>0.89291035280707998</c:v>
                </c:pt>
                <c:pt idx="35">
                  <c:v>0.78968160299371937</c:v>
                </c:pt>
                <c:pt idx="36">
                  <c:v>0.80910171957882315</c:v>
                </c:pt>
                <c:pt idx="37">
                  <c:v>0.84376139156638386</c:v>
                </c:pt>
                <c:pt idx="38">
                  <c:v>0.78424428637267862</c:v>
                </c:pt>
                <c:pt idx="39">
                  <c:v>0.68488453478799871</c:v>
                </c:pt>
                <c:pt idx="40">
                  <c:v>0.56951725716912971</c:v>
                </c:pt>
                <c:pt idx="41">
                  <c:v>0.5799348723213319</c:v>
                </c:pt>
                <c:pt idx="42">
                  <c:v>0.58780824234937412</c:v>
                </c:pt>
                <c:pt idx="43">
                  <c:v>0.61323811946203244</c:v>
                </c:pt>
                <c:pt idx="44">
                  <c:v>0.45082975535028097</c:v>
                </c:pt>
                <c:pt idx="45">
                  <c:v>0.31439593237841229</c:v>
                </c:pt>
                <c:pt idx="46">
                  <c:v>0.35763796696669731</c:v>
                </c:pt>
                <c:pt idx="47">
                  <c:v>0.50191014306719262</c:v>
                </c:pt>
                <c:pt idx="48">
                  <c:v>0.33392706830911428</c:v>
                </c:pt>
                <c:pt idx="49">
                  <c:v>8.8284532969051255E-2</c:v>
                </c:pt>
                <c:pt idx="50">
                  <c:v>1.6846436397865353E-6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8-4F15-945D-3969906C75F8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SIMM!$F$27:$F$77</c:f>
              <c:numCache>
                <c:formatCode>General</c:formatCode>
                <c:ptCount val="51"/>
                <c:pt idx="0">
                  <c:v>2.1026995547101373</c:v>
                </c:pt>
                <c:pt idx="1">
                  <c:v>2.0817517070803957</c:v>
                </c:pt>
                <c:pt idx="2">
                  <c:v>2.0800339133837284</c:v>
                </c:pt>
                <c:pt idx="3">
                  <c:v>1.9962338907644928</c:v>
                </c:pt>
                <c:pt idx="4">
                  <c:v>1.9145317109120032</c:v>
                </c:pt>
                <c:pt idx="5">
                  <c:v>1.8028102771331596</c:v>
                </c:pt>
                <c:pt idx="6">
                  <c:v>1.7765396058255885</c:v>
                </c:pt>
                <c:pt idx="7">
                  <c:v>1.7002185771599561</c:v>
                </c:pt>
                <c:pt idx="8">
                  <c:v>1.690019407151758</c:v>
                </c:pt>
                <c:pt idx="9">
                  <c:v>1.6580251067857992</c:v>
                </c:pt>
                <c:pt idx="10">
                  <c:v>1.6750057075845919</c:v>
                </c:pt>
                <c:pt idx="11">
                  <c:v>1.6564955290828796</c:v>
                </c:pt>
                <c:pt idx="12">
                  <c:v>1.6411255583311171</c:v>
                </c:pt>
                <c:pt idx="13">
                  <c:v>1.5743090388578056</c:v>
                </c:pt>
                <c:pt idx="14">
                  <c:v>1.2417717157075054</c:v>
                </c:pt>
                <c:pt idx="15">
                  <c:v>1.3861569654001236</c:v>
                </c:pt>
                <c:pt idx="16">
                  <c:v>1.3859144068295597</c:v>
                </c:pt>
                <c:pt idx="17">
                  <c:v>1.518818083217963</c:v>
                </c:pt>
                <c:pt idx="18">
                  <c:v>1.4307072426959015</c:v>
                </c:pt>
                <c:pt idx="19">
                  <c:v>1.4239905060802982</c:v>
                </c:pt>
                <c:pt idx="20">
                  <c:v>1.2339830366597477</c:v>
                </c:pt>
                <c:pt idx="21">
                  <c:v>1.22614928973129</c:v>
                </c:pt>
                <c:pt idx="22">
                  <c:v>1.1890455305530847</c:v>
                </c:pt>
                <c:pt idx="23">
                  <c:v>1.179839803999525</c:v>
                </c:pt>
                <c:pt idx="24">
                  <c:v>1.1007821594645888</c:v>
                </c:pt>
                <c:pt idx="25">
                  <c:v>1.0526965763958005</c:v>
                </c:pt>
                <c:pt idx="26">
                  <c:v>1.0465398501801328</c:v>
                </c:pt>
                <c:pt idx="27">
                  <c:v>1.0588098932637404</c:v>
                </c:pt>
                <c:pt idx="28">
                  <c:v>1.0070409501628588</c:v>
                </c:pt>
                <c:pt idx="29">
                  <c:v>0.9592413821629141</c:v>
                </c:pt>
                <c:pt idx="30">
                  <c:v>0.85963813912823928</c:v>
                </c:pt>
                <c:pt idx="31">
                  <c:v>0.86008466447051835</c:v>
                </c:pt>
                <c:pt idx="32">
                  <c:v>0.87714134267609745</c:v>
                </c:pt>
                <c:pt idx="33">
                  <c:v>0.88142318359315441</c:v>
                </c:pt>
                <c:pt idx="34">
                  <c:v>0.78702969926042787</c:v>
                </c:pt>
                <c:pt idx="35">
                  <c:v>0.72268929632438494</c:v>
                </c:pt>
                <c:pt idx="36">
                  <c:v>0.73428929669497489</c:v>
                </c:pt>
                <c:pt idx="37">
                  <c:v>0.74352365661426068</c:v>
                </c:pt>
                <c:pt idx="38">
                  <c:v>0.68756051207358537</c:v>
                </c:pt>
                <c:pt idx="39">
                  <c:v>0.61911685801090122</c:v>
                </c:pt>
                <c:pt idx="40">
                  <c:v>0.53877785578316095</c:v>
                </c:pt>
                <c:pt idx="41">
                  <c:v>0.54635070727628021</c:v>
                </c:pt>
                <c:pt idx="42">
                  <c:v>0.54560645724929602</c:v>
                </c:pt>
                <c:pt idx="43">
                  <c:v>0.58534188421592614</c:v>
                </c:pt>
                <c:pt idx="44">
                  <c:v>0.43414171117832456</c:v>
                </c:pt>
                <c:pt idx="45">
                  <c:v>0.28663683843338633</c:v>
                </c:pt>
                <c:pt idx="46">
                  <c:v>0.33017382227908604</c:v>
                </c:pt>
                <c:pt idx="47">
                  <c:v>0.47121516132737934</c:v>
                </c:pt>
                <c:pt idx="48">
                  <c:v>0.31589029800777918</c:v>
                </c:pt>
                <c:pt idx="49">
                  <c:v>8.3531698044638503E-2</c:v>
                </c:pt>
                <c:pt idx="50">
                  <c:v>5.4469275653110895E-5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8-4F15-945D-3969906C75F8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SIMM!$G$27:$G$77</c:f>
              <c:numCache>
                <c:formatCode>General</c:formatCode>
                <c:ptCount val="51"/>
                <c:pt idx="0">
                  <c:v>2.1026995547101373</c:v>
                </c:pt>
                <c:pt idx="1">
                  <c:v>2.1014298666894611</c:v>
                </c:pt>
                <c:pt idx="2">
                  <c:v>2.0818260502476478</c:v>
                </c:pt>
                <c:pt idx="3">
                  <c:v>2.0776537925763514</c:v>
                </c:pt>
                <c:pt idx="4">
                  <c:v>2.2032205614402711</c:v>
                </c:pt>
                <c:pt idx="5">
                  <c:v>1.9935896304833589</c:v>
                </c:pt>
                <c:pt idx="6">
                  <c:v>1.9760312087767045</c:v>
                </c:pt>
                <c:pt idx="7">
                  <c:v>1.9672568318711783</c:v>
                </c:pt>
                <c:pt idx="8">
                  <c:v>1.8759558577559818</c:v>
                </c:pt>
                <c:pt idx="9">
                  <c:v>1.8275108698617823</c:v>
                </c:pt>
                <c:pt idx="10">
                  <c:v>1.8212960023124996</c:v>
                </c:pt>
                <c:pt idx="11">
                  <c:v>1.8218362028013713</c:v>
                </c:pt>
                <c:pt idx="12">
                  <c:v>1.6946092123178489</c:v>
                </c:pt>
                <c:pt idx="13">
                  <c:v>1.6571647687655533</c:v>
                </c:pt>
                <c:pt idx="14">
                  <c:v>1.6912698981182641</c:v>
                </c:pt>
                <c:pt idx="15">
                  <c:v>1.5115291098952015</c:v>
                </c:pt>
                <c:pt idx="16">
                  <c:v>1.5074991689167658</c:v>
                </c:pt>
                <c:pt idx="17">
                  <c:v>1.5120286143674708</c:v>
                </c:pt>
                <c:pt idx="18">
                  <c:v>1.4613036546218703</c:v>
                </c:pt>
                <c:pt idx="19">
                  <c:v>1.373270404441099</c:v>
                </c:pt>
                <c:pt idx="20">
                  <c:v>1.2728654329228932</c:v>
                </c:pt>
                <c:pt idx="21">
                  <c:v>1.275898994065858</c:v>
                </c:pt>
                <c:pt idx="22">
                  <c:v>1.3007234445255729</c:v>
                </c:pt>
                <c:pt idx="23">
                  <c:v>1.2567874401062702</c:v>
                </c:pt>
                <c:pt idx="24">
                  <c:v>1.1895832497856085</c:v>
                </c:pt>
                <c:pt idx="25">
                  <c:v>1.1281953044600501</c:v>
                </c:pt>
                <c:pt idx="26">
                  <c:v>1.1325742195765827</c:v>
                </c:pt>
                <c:pt idx="27">
                  <c:v>1.1450046125630566</c:v>
                </c:pt>
                <c:pt idx="28">
                  <c:v>1.1329738769143496</c:v>
                </c:pt>
                <c:pt idx="29">
                  <c:v>1.0461687356412099</c:v>
                </c:pt>
                <c:pt idx="30">
                  <c:v>0.98352289769209511</c:v>
                </c:pt>
                <c:pt idx="31">
                  <c:v>0.98497676328988559</c:v>
                </c:pt>
                <c:pt idx="32">
                  <c:v>0.97548526505636002</c:v>
                </c:pt>
                <c:pt idx="33">
                  <c:v>0.95827987024289163</c:v>
                </c:pt>
                <c:pt idx="34">
                  <c:v>0.87617686371050063</c:v>
                </c:pt>
                <c:pt idx="35">
                  <c:v>0.77186399576287756</c:v>
                </c:pt>
                <c:pt idx="36">
                  <c:v>0.78985791948475481</c:v>
                </c:pt>
                <c:pt idx="37">
                  <c:v>0.83611441361462391</c:v>
                </c:pt>
                <c:pt idx="38">
                  <c:v>0.77001776072243011</c:v>
                </c:pt>
                <c:pt idx="39">
                  <c:v>0.66854462133893711</c:v>
                </c:pt>
                <c:pt idx="40">
                  <c:v>0.55852593984783205</c:v>
                </c:pt>
                <c:pt idx="41">
                  <c:v>0.57157724583041758</c:v>
                </c:pt>
                <c:pt idx="42">
                  <c:v>0.58102926587705139</c:v>
                </c:pt>
                <c:pt idx="43">
                  <c:v>0.6107679941965235</c:v>
                </c:pt>
                <c:pt idx="44">
                  <c:v>0.45076462926408872</c:v>
                </c:pt>
                <c:pt idx="45">
                  <c:v>0.31148428168401204</c:v>
                </c:pt>
                <c:pt idx="46">
                  <c:v>0.35468933868098795</c:v>
                </c:pt>
                <c:pt idx="47">
                  <c:v>0.49876008903041436</c:v>
                </c:pt>
                <c:pt idx="48">
                  <c:v>0.33227117822559515</c:v>
                </c:pt>
                <c:pt idx="49">
                  <c:v>8.7810444052273853E-2</c:v>
                </c:pt>
                <c:pt idx="50">
                  <c:v>1.4785700715572187E-5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8-4F15-945D-3969906C75F8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SIMM!$H$27:$H$77</c:f>
              <c:numCache>
                <c:formatCode>General</c:formatCode>
                <c:ptCount val="51"/>
                <c:pt idx="0">
                  <c:v>2.1026995547101373</c:v>
                </c:pt>
                <c:pt idx="1">
                  <c:v>2.1109138153776379</c:v>
                </c:pt>
                <c:pt idx="2">
                  <c:v>2.0634615198859754</c:v>
                </c:pt>
                <c:pt idx="3">
                  <c:v>1.9266489788088512</c:v>
                </c:pt>
                <c:pt idx="4">
                  <c:v>1.7783379173596605</c:v>
                </c:pt>
                <c:pt idx="5">
                  <c:v>1.7236537542716048</c:v>
                </c:pt>
                <c:pt idx="6">
                  <c:v>1.7372755296205737</c:v>
                </c:pt>
                <c:pt idx="7">
                  <c:v>1.8027392509260278</c:v>
                </c:pt>
                <c:pt idx="8">
                  <c:v>1.8223959091871076</c:v>
                </c:pt>
                <c:pt idx="9">
                  <c:v>1.8215893467887474</c:v>
                </c:pt>
                <c:pt idx="10">
                  <c:v>1.6108918891019686</c:v>
                </c:pt>
                <c:pt idx="11">
                  <c:v>1.6132172436306862</c:v>
                </c:pt>
                <c:pt idx="12">
                  <c:v>1.7414113685644563</c:v>
                </c:pt>
                <c:pt idx="13">
                  <c:v>1.7042357233760734</c:v>
                </c:pt>
                <c:pt idx="14">
                  <c:v>1.6845781942841187</c:v>
                </c:pt>
                <c:pt idx="15">
                  <c:v>1.5876315036087498</c:v>
                </c:pt>
                <c:pt idx="16">
                  <c:v>1.5853636161263438</c:v>
                </c:pt>
                <c:pt idx="17">
                  <c:v>1.5994891126764996</c:v>
                </c:pt>
                <c:pt idx="18">
                  <c:v>1.5452530678216128</c:v>
                </c:pt>
                <c:pt idx="19">
                  <c:v>1.4817555120541985</c:v>
                </c:pt>
                <c:pt idx="20">
                  <c:v>1.4275459888681139</c:v>
                </c:pt>
                <c:pt idx="21">
                  <c:v>1.4265557305392134</c:v>
                </c:pt>
                <c:pt idx="22">
                  <c:v>1.4200923031884627</c:v>
                </c:pt>
                <c:pt idx="23">
                  <c:v>1.3876422878528207</c:v>
                </c:pt>
                <c:pt idx="24">
                  <c:v>1.3249808906103728</c:v>
                </c:pt>
                <c:pt idx="25">
                  <c:v>1.26711386565864</c:v>
                </c:pt>
                <c:pt idx="26">
                  <c:v>1.2695655388608547</c:v>
                </c:pt>
                <c:pt idx="27">
                  <c:v>1.2553398153400035</c:v>
                </c:pt>
                <c:pt idx="28">
                  <c:v>1.2242845531713598</c:v>
                </c:pt>
                <c:pt idx="29">
                  <c:v>1.1475323299917033</c:v>
                </c:pt>
                <c:pt idx="30">
                  <c:v>1.0363701306941779</c:v>
                </c:pt>
                <c:pt idx="31">
                  <c:v>1.0401150503690277</c:v>
                </c:pt>
                <c:pt idx="32">
                  <c:v>1.0179520802269726</c:v>
                </c:pt>
                <c:pt idx="33">
                  <c:v>0.99365125469005622</c:v>
                </c:pt>
                <c:pt idx="34">
                  <c:v>0.92141732669937226</c:v>
                </c:pt>
                <c:pt idx="35">
                  <c:v>0.80358854554967463</c:v>
                </c:pt>
                <c:pt idx="36">
                  <c:v>0.82231180275806326</c:v>
                </c:pt>
                <c:pt idx="37">
                  <c:v>0.85713346592420636</c:v>
                </c:pt>
                <c:pt idx="38">
                  <c:v>0.79726264682378911</c:v>
                </c:pt>
                <c:pt idx="39">
                  <c:v>0.69569696286286642</c:v>
                </c:pt>
                <c:pt idx="40">
                  <c:v>0.57154717396490717</c:v>
                </c:pt>
                <c:pt idx="41">
                  <c:v>0.58181433099957824</c:v>
                </c:pt>
                <c:pt idx="42">
                  <c:v>0.59050267067573314</c:v>
                </c:pt>
                <c:pt idx="43">
                  <c:v>0.61463943987661485</c:v>
                </c:pt>
                <c:pt idx="44">
                  <c:v>0.4513528999921006</c:v>
                </c:pt>
                <c:pt idx="45">
                  <c:v>0.31552996786478993</c:v>
                </c:pt>
                <c:pt idx="46">
                  <c:v>0.35876088952194207</c:v>
                </c:pt>
                <c:pt idx="47">
                  <c:v>0.50307871680151595</c:v>
                </c:pt>
                <c:pt idx="48">
                  <c:v>0.33454377670259489</c:v>
                </c:pt>
                <c:pt idx="49">
                  <c:v>8.8459022157509698E-2</c:v>
                </c:pt>
                <c:pt idx="50">
                  <c:v>4.1138543427821971E-6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8-4F15-945D-3969906C75F8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SIMM!$I$27:$I$77</c:f>
              <c:numCache>
                <c:formatCode>General</c:formatCode>
                <c:ptCount val="51"/>
                <c:pt idx="0">
                  <c:v>2.1026995547101373</c:v>
                </c:pt>
                <c:pt idx="1">
                  <c:v>2.1001721067289258</c:v>
                </c:pt>
                <c:pt idx="2">
                  <c:v>2.0641397506264472</c:v>
                </c:pt>
                <c:pt idx="3">
                  <c:v>1.9823559955691579</c:v>
                </c:pt>
                <c:pt idx="4">
                  <c:v>1.8575200473011835</c:v>
                </c:pt>
                <c:pt idx="5">
                  <c:v>1.7638326850911936</c:v>
                </c:pt>
                <c:pt idx="6">
                  <c:v>1.7631097700013449</c:v>
                </c:pt>
                <c:pt idx="7">
                  <c:v>1.7151281512599195</c:v>
                </c:pt>
                <c:pt idx="8">
                  <c:v>1.7601400923691786</c:v>
                </c:pt>
                <c:pt idx="9">
                  <c:v>1.7412894886638521</c:v>
                </c:pt>
                <c:pt idx="10">
                  <c:v>1.6411680496847687</c:v>
                </c:pt>
                <c:pt idx="11">
                  <c:v>1.6387537202094329</c:v>
                </c:pt>
                <c:pt idx="12">
                  <c:v>1.6913769131739613</c:v>
                </c:pt>
                <c:pt idx="13">
                  <c:v>1.641553275854351</c:v>
                </c:pt>
                <c:pt idx="14">
                  <c:v>1.5328221221442582</c:v>
                </c:pt>
                <c:pt idx="15">
                  <c:v>1.4601605320266151</c:v>
                </c:pt>
                <c:pt idx="16">
                  <c:v>1.4616726767289328</c:v>
                </c:pt>
                <c:pt idx="17">
                  <c:v>1.444124437185452</c:v>
                </c:pt>
                <c:pt idx="18">
                  <c:v>1.420416308341891</c:v>
                </c:pt>
                <c:pt idx="19">
                  <c:v>1.3241967185920982</c:v>
                </c:pt>
                <c:pt idx="20">
                  <c:v>1.2750682575181864</c:v>
                </c:pt>
                <c:pt idx="21">
                  <c:v>1.2808378760134618</c:v>
                </c:pt>
                <c:pt idx="22">
                  <c:v>1.2977684771533058</c:v>
                </c:pt>
                <c:pt idx="23">
                  <c:v>1.2434852876274591</c:v>
                </c:pt>
                <c:pt idx="24">
                  <c:v>1.1801816557262448</c:v>
                </c:pt>
                <c:pt idx="25">
                  <c:v>1.1356760306633886</c:v>
                </c:pt>
                <c:pt idx="26">
                  <c:v>1.1402345498230058</c:v>
                </c:pt>
                <c:pt idx="27">
                  <c:v>1.1465593520599604</c:v>
                </c:pt>
                <c:pt idx="28">
                  <c:v>1.0966357940218159</c:v>
                </c:pt>
                <c:pt idx="29">
                  <c:v>1.0276024486841135</c:v>
                </c:pt>
                <c:pt idx="30">
                  <c:v>0.95466396341920035</c:v>
                </c:pt>
                <c:pt idx="31">
                  <c:v>0.96077190436637661</c:v>
                </c:pt>
                <c:pt idx="32">
                  <c:v>0.95690372294805148</c:v>
                </c:pt>
                <c:pt idx="33">
                  <c:v>0.9522587111571984</c:v>
                </c:pt>
                <c:pt idx="34">
                  <c:v>0.85492701178600783</c:v>
                </c:pt>
                <c:pt idx="35">
                  <c:v>0.77315742172380175</c:v>
                </c:pt>
                <c:pt idx="36">
                  <c:v>0.79250235061172059</c:v>
                </c:pt>
                <c:pt idx="37">
                  <c:v>0.81940096957574127</c:v>
                </c:pt>
                <c:pt idx="38">
                  <c:v>0.76025073280809075</c:v>
                </c:pt>
                <c:pt idx="39">
                  <c:v>0.6697438250700557</c:v>
                </c:pt>
                <c:pt idx="40">
                  <c:v>0.56376499325365481</c:v>
                </c:pt>
                <c:pt idx="41">
                  <c:v>0.57540419176386637</c:v>
                </c:pt>
                <c:pt idx="42">
                  <c:v>0.58355973391993077</c:v>
                </c:pt>
                <c:pt idx="43">
                  <c:v>0.6123093836430521</c:v>
                </c:pt>
                <c:pt idx="44">
                  <c:v>0.44997756597646699</c:v>
                </c:pt>
                <c:pt idx="45">
                  <c:v>0.31278242862059313</c:v>
                </c:pt>
                <c:pt idx="46">
                  <c:v>0.3560001745544577</c:v>
                </c:pt>
                <c:pt idx="47">
                  <c:v>0.50026006492451303</c:v>
                </c:pt>
                <c:pt idx="48">
                  <c:v>0.33318609177326969</c:v>
                </c:pt>
                <c:pt idx="49">
                  <c:v>8.8038117889044365E-2</c:v>
                </c:pt>
                <c:pt idx="50">
                  <c:v>1.6156386296918467E-5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18-4F15-945D-3969906C75F8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SIMM!$J$27:$J$77</c:f>
              <c:numCache>
                <c:formatCode>General</c:formatCode>
                <c:ptCount val="51"/>
                <c:pt idx="0">
                  <c:v>2.1026995547101373</c:v>
                </c:pt>
                <c:pt idx="1">
                  <c:v>2.106500001899517</c:v>
                </c:pt>
                <c:pt idx="2">
                  <c:v>2.1274701711481643</c:v>
                </c:pt>
                <c:pt idx="3">
                  <c:v>2.1086338825179718</c:v>
                </c:pt>
                <c:pt idx="4">
                  <c:v>2.1332459740237937</c:v>
                </c:pt>
                <c:pt idx="5">
                  <c:v>2.0584055615856149</c:v>
                </c:pt>
                <c:pt idx="6">
                  <c:v>2.0435931857712388</c:v>
                </c:pt>
                <c:pt idx="7">
                  <c:v>1.9724908485350494</c:v>
                </c:pt>
                <c:pt idx="8">
                  <c:v>1.8655435666729561</c:v>
                </c:pt>
                <c:pt idx="9">
                  <c:v>1.8746639852709597</c:v>
                </c:pt>
                <c:pt idx="10">
                  <c:v>1.756208955961625</c:v>
                </c:pt>
                <c:pt idx="11">
                  <c:v>1.7502021087856485</c:v>
                </c:pt>
                <c:pt idx="12">
                  <c:v>1.7426023421284509</c:v>
                </c:pt>
                <c:pt idx="13">
                  <c:v>1.7058584678155904</c:v>
                </c:pt>
                <c:pt idx="14">
                  <c:v>1.6888034775619907</c:v>
                </c:pt>
                <c:pt idx="15">
                  <c:v>1.5919137703041089</c:v>
                </c:pt>
                <c:pt idx="16">
                  <c:v>1.5824854065183391</c:v>
                </c:pt>
                <c:pt idx="17">
                  <c:v>1.6251320273870897</c:v>
                </c:pt>
                <c:pt idx="18">
                  <c:v>1.5390029617752807</c:v>
                </c:pt>
                <c:pt idx="19">
                  <c:v>1.4604801919917538</c:v>
                </c:pt>
                <c:pt idx="20">
                  <c:v>1.3512350198214071</c:v>
                </c:pt>
                <c:pt idx="21">
                  <c:v>1.3484574867919654</c:v>
                </c:pt>
                <c:pt idx="22">
                  <c:v>1.3645511073114456</c:v>
                </c:pt>
                <c:pt idx="23">
                  <c:v>1.3273497498272686</c:v>
                </c:pt>
                <c:pt idx="24">
                  <c:v>1.2525009959669584</c:v>
                </c:pt>
                <c:pt idx="25">
                  <c:v>1.1580302217158231</c:v>
                </c:pt>
                <c:pt idx="26">
                  <c:v>1.1616948930799504</c:v>
                </c:pt>
                <c:pt idx="27">
                  <c:v>1.1811981885069298</c:v>
                </c:pt>
                <c:pt idx="28">
                  <c:v>1.1734775497035068</c:v>
                </c:pt>
                <c:pt idx="29">
                  <c:v>1.0670915884885412</c:v>
                </c:pt>
                <c:pt idx="30">
                  <c:v>0.98846688179992581</c:v>
                </c:pt>
                <c:pt idx="31">
                  <c:v>0.991228387419824</c:v>
                </c:pt>
                <c:pt idx="32">
                  <c:v>0.98355420938783245</c:v>
                </c:pt>
                <c:pt idx="33">
                  <c:v>0.96360788396565988</c:v>
                </c:pt>
                <c:pt idx="34">
                  <c:v>0.88238811383231885</c:v>
                </c:pt>
                <c:pt idx="35">
                  <c:v>0.77411764444658626</c:v>
                </c:pt>
                <c:pt idx="36">
                  <c:v>0.79398961700757764</c:v>
                </c:pt>
                <c:pt idx="37">
                  <c:v>0.83849130512414882</c:v>
                </c:pt>
                <c:pt idx="38">
                  <c:v>0.77472151050657445</c:v>
                </c:pt>
                <c:pt idx="39">
                  <c:v>0.67378757047156101</c:v>
                </c:pt>
                <c:pt idx="40">
                  <c:v>0.56521820062977146</c:v>
                </c:pt>
                <c:pt idx="41">
                  <c:v>0.57605107451392701</c:v>
                </c:pt>
                <c:pt idx="42">
                  <c:v>0.58393362175963859</c:v>
                </c:pt>
                <c:pt idx="43">
                  <c:v>0.61214447695380392</c:v>
                </c:pt>
                <c:pt idx="44">
                  <c:v>0.45101833355714482</c:v>
                </c:pt>
                <c:pt idx="45">
                  <c:v>0.31179180829256847</c:v>
                </c:pt>
                <c:pt idx="46">
                  <c:v>0.35504824657009798</c:v>
                </c:pt>
                <c:pt idx="47">
                  <c:v>0.49913946742281118</c:v>
                </c:pt>
                <c:pt idx="48">
                  <c:v>0.33246058738320949</c:v>
                </c:pt>
                <c:pt idx="49">
                  <c:v>8.7863736847236654E-2</c:v>
                </c:pt>
                <c:pt idx="50">
                  <c:v>1.514911856752451E-5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18-4F15-945D-3969906C75F8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SIMM!$K$27:$K$77</c:f>
              <c:numCache>
                <c:formatCode>General</c:formatCode>
                <c:ptCount val="51"/>
                <c:pt idx="0">
                  <c:v>2.1026995547101373</c:v>
                </c:pt>
                <c:pt idx="1">
                  <c:v>2.086620498701977</c:v>
                </c:pt>
                <c:pt idx="2">
                  <c:v>2.0551817299866393</c:v>
                </c:pt>
                <c:pt idx="3">
                  <c:v>1.9880074163725432</c:v>
                </c:pt>
                <c:pt idx="4">
                  <c:v>1.941640562725619</c:v>
                </c:pt>
                <c:pt idx="5">
                  <c:v>1.8709958308477801</c:v>
                </c:pt>
                <c:pt idx="6">
                  <c:v>1.8439910236822468</c:v>
                </c:pt>
                <c:pt idx="7">
                  <c:v>1.8266451420506435</c:v>
                </c:pt>
                <c:pt idx="8">
                  <c:v>1.8212506408525071</c:v>
                </c:pt>
                <c:pt idx="9">
                  <c:v>1.7218664084024531</c:v>
                </c:pt>
                <c:pt idx="10">
                  <c:v>1.740670838860898</c:v>
                </c:pt>
                <c:pt idx="11">
                  <c:v>1.7298154647161437</c:v>
                </c:pt>
                <c:pt idx="12">
                  <c:v>1.6350298103227974</c:v>
                </c:pt>
                <c:pt idx="13">
                  <c:v>1.5948819210064624</c:v>
                </c:pt>
                <c:pt idx="14">
                  <c:v>1.5475196674163443</c:v>
                </c:pt>
                <c:pt idx="15">
                  <c:v>1.4345599830264439</c:v>
                </c:pt>
                <c:pt idx="16">
                  <c:v>1.4265314842905776</c:v>
                </c:pt>
                <c:pt idx="17">
                  <c:v>1.4085062564321433</c:v>
                </c:pt>
                <c:pt idx="18">
                  <c:v>1.3517549994107378</c:v>
                </c:pt>
                <c:pt idx="19">
                  <c:v>1.2566658350328039</c:v>
                </c:pt>
                <c:pt idx="20">
                  <c:v>1.2107304366840597</c:v>
                </c:pt>
                <c:pt idx="21">
                  <c:v>1.209886938597285</c:v>
                </c:pt>
                <c:pt idx="22">
                  <c:v>1.2207093481000151</c:v>
                </c:pt>
                <c:pt idx="23">
                  <c:v>1.1715317580887481</c:v>
                </c:pt>
                <c:pt idx="24">
                  <c:v>1.1032686070082087</c:v>
                </c:pt>
                <c:pt idx="25">
                  <c:v>1.01528011154869</c:v>
                </c:pt>
                <c:pt idx="26">
                  <c:v>1.0233394765315793</c:v>
                </c:pt>
                <c:pt idx="27">
                  <c:v>1.0374571067166436</c:v>
                </c:pt>
                <c:pt idx="28">
                  <c:v>0.9893661206362212</c:v>
                </c:pt>
                <c:pt idx="29">
                  <c:v>0.9488512304933191</c:v>
                </c:pt>
                <c:pt idx="30">
                  <c:v>0.87010444255783537</c:v>
                </c:pt>
                <c:pt idx="31">
                  <c:v>0.87531303188014176</c:v>
                </c:pt>
                <c:pt idx="32">
                  <c:v>0.89060706888111385</c:v>
                </c:pt>
                <c:pt idx="33">
                  <c:v>0.89152701506830623</c:v>
                </c:pt>
                <c:pt idx="34">
                  <c:v>0.79780641428674048</c:v>
                </c:pt>
                <c:pt idx="35">
                  <c:v>0.73629692535676061</c:v>
                </c:pt>
                <c:pt idx="36">
                  <c:v>0.75141625579882498</c:v>
                </c:pt>
                <c:pt idx="37">
                  <c:v>0.7567112488189649</c:v>
                </c:pt>
                <c:pt idx="38">
                  <c:v>0.7030664874627135</c:v>
                </c:pt>
                <c:pt idx="39">
                  <c:v>0.63095216114118757</c:v>
                </c:pt>
                <c:pt idx="40">
                  <c:v>0.54344262812968602</c:v>
                </c:pt>
                <c:pt idx="41">
                  <c:v>0.55551411798819683</c:v>
                </c:pt>
                <c:pt idx="42">
                  <c:v>0.55752509764671743</c:v>
                </c:pt>
                <c:pt idx="43">
                  <c:v>0.59674018612679058</c:v>
                </c:pt>
                <c:pt idx="44">
                  <c:v>0.44048991670066218</c:v>
                </c:pt>
                <c:pt idx="45">
                  <c:v>0.299656700325235</c:v>
                </c:pt>
                <c:pt idx="46">
                  <c:v>0.34302505031289715</c:v>
                </c:pt>
                <c:pt idx="47">
                  <c:v>0.48620054423333542</c:v>
                </c:pt>
                <c:pt idx="48">
                  <c:v>0.32541223901206973</c:v>
                </c:pt>
                <c:pt idx="49">
                  <c:v>8.5849437274578763E-2</c:v>
                </c:pt>
                <c:pt idx="50">
                  <c:v>4.8865798038784436E-5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18-4F15-945D-3969906C75F8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SIMM!$L$27:$L$77</c:f>
              <c:numCache>
                <c:formatCode>General</c:formatCode>
                <c:ptCount val="51"/>
                <c:pt idx="0">
                  <c:v>2.1026995547101373</c:v>
                </c:pt>
                <c:pt idx="1">
                  <c:v>2.1091765090581278</c:v>
                </c:pt>
                <c:pt idx="2">
                  <c:v>2.0751026368104837</c:v>
                </c:pt>
                <c:pt idx="3">
                  <c:v>2.0690826495681751</c:v>
                </c:pt>
                <c:pt idx="4">
                  <c:v>2.1056486358027438</c:v>
                </c:pt>
                <c:pt idx="5">
                  <c:v>2.0237514103022551</c:v>
                </c:pt>
                <c:pt idx="6">
                  <c:v>2.0134198718824403</c:v>
                </c:pt>
                <c:pt idx="7">
                  <c:v>1.9445225046756798</c:v>
                </c:pt>
                <c:pt idx="8">
                  <c:v>1.9371006590864508</c:v>
                </c:pt>
                <c:pt idx="9">
                  <c:v>1.8666837132754546</c:v>
                </c:pt>
                <c:pt idx="10">
                  <c:v>1.7467303750741869</c:v>
                </c:pt>
                <c:pt idx="11">
                  <c:v>1.7426717338872546</c:v>
                </c:pt>
                <c:pt idx="12">
                  <c:v>1.7433351131334631</c:v>
                </c:pt>
                <c:pt idx="13">
                  <c:v>1.700091295057663</c:v>
                </c:pt>
                <c:pt idx="14">
                  <c:v>1.6333023260215318</c:v>
                </c:pt>
                <c:pt idx="15">
                  <c:v>1.5684511545159892</c:v>
                </c:pt>
                <c:pt idx="16">
                  <c:v>1.5645945602289826</c:v>
                </c:pt>
                <c:pt idx="17">
                  <c:v>1.5769167880654107</c:v>
                </c:pt>
                <c:pt idx="18">
                  <c:v>1.5232112019439055</c:v>
                </c:pt>
                <c:pt idx="19">
                  <c:v>1.4251638057891787</c:v>
                </c:pt>
                <c:pt idx="20">
                  <c:v>1.3864823050303687</c:v>
                </c:pt>
                <c:pt idx="21">
                  <c:v>1.3845248008013431</c:v>
                </c:pt>
                <c:pt idx="22">
                  <c:v>1.3834401112716934</c:v>
                </c:pt>
                <c:pt idx="23">
                  <c:v>1.3584012968555121</c:v>
                </c:pt>
                <c:pt idx="24">
                  <c:v>1.2851443018544926</c:v>
                </c:pt>
                <c:pt idx="25">
                  <c:v>1.2281263599968992</c:v>
                </c:pt>
                <c:pt idx="26">
                  <c:v>1.2290579178118541</c:v>
                </c:pt>
                <c:pt idx="27">
                  <c:v>1.2204224718258212</c:v>
                </c:pt>
                <c:pt idx="28">
                  <c:v>1.1825918750530804</c:v>
                </c:pt>
                <c:pt idx="29">
                  <c:v>1.1079251944099933</c:v>
                </c:pt>
                <c:pt idx="30">
                  <c:v>1.0011783369971403</c:v>
                </c:pt>
                <c:pt idx="31">
                  <c:v>1.0047765105050133</c:v>
                </c:pt>
                <c:pt idx="32">
                  <c:v>0.99107811304797855</c:v>
                </c:pt>
                <c:pt idx="33">
                  <c:v>0.97170246312603015</c:v>
                </c:pt>
                <c:pt idx="34">
                  <c:v>0.8927189648732109</c:v>
                </c:pt>
                <c:pt idx="35">
                  <c:v>0.78164275159322816</c:v>
                </c:pt>
                <c:pt idx="36">
                  <c:v>0.80181553649395276</c:v>
                </c:pt>
                <c:pt idx="37">
                  <c:v>0.84101619888439461</c:v>
                </c:pt>
                <c:pt idx="38">
                  <c:v>0.78006895466363968</c:v>
                </c:pt>
                <c:pt idx="39">
                  <c:v>0.6788777353144968</c:v>
                </c:pt>
                <c:pt idx="40">
                  <c:v>0.56840465393314199</c:v>
                </c:pt>
                <c:pt idx="41">
                  <c:v>0.57884377235947138</c:v>
                </c:pt>
                <c:pt idx="42">
                  <c:v>0.58676520745586258</c:v>
                </c:pt>
                <c:pt idx="43">
                  <c:v>0.61293299078548003</c:v>
                </c:pt>
                <c:pt idx="44">
                  <c:v>0.45042716692513851</c:v>
                </c:pt>
                <c:pt idx="45">
                  <c:v>0.31353587002252609</c:v>
                </c:pt>
                <c:pt idx="46">
                  <c:v>0.35678207137489187</c:v>
                </c:pt>
                <c:pt idx="47">
                  <c:v>0.50103855837600741</c:v>
                </c:pt>
                <c:pt idx="48">
                  <c:v>0.33349914032207578</c:v>
                </c:pt>
                <c:pt idx="49">
                  <c:v>8.8149846265019816E-2</c:v>
                </c:pt>
                <c:pt idx="50">
                  <c:v>9.3094510336505019E-6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18-4F15-945D-3969906C75F8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0.5</c:v>
                </c:pt>
                <c:pt idx="10">
                  <c:v>1</c:v>
                </c:pt>
                <c:pt idx="15">
                  <c:v>1.5</c:v>
                </c:pt>
                <c:pt idx="20">
                  <c:v>2</c:v>
                </c:pt>
                <c:pt idx="25">
                  <c:v>2.5</c:v>
                </c:pt>
                <c:pt idx="30">
                  <c:v>3</c:v>
                </c:pt>
                <c:pt idx="35">
                  <c:v>3.5</c:v>
                </c:pt>
                <c:pt idx="40">
                  <c:v>4</c:v>
                </c:pt>
                <c:pt idx="45">
                  <c:v>4.5</c:v>
                </c:pt>
                <c:pt idx="50">
                  <c:v>5</c:v>
                </c:pt>
              </c:strCache>
            </c:strRef>
          </c:cat>
          <c:val>
            <c:numRef>
              <c:f>SIMM!$M$27:$M$77</c:f>
              <c:numCache>
                <c:formatCode>General</c:formatCode>
                <c:ptCount val="51"/>
                <c:pt idx="0">
                  <c:v>2.1026995547101373</c:v>
                </c:pt>
                <c:pt idx="1">
                  <c:v>2.1048873381137461</c:v>
                </c:pt>
                <c:pt idx="2">
                  <c:v>2.1036916559961067</c:v>
                </c:pt>
                <c:pt idx="3">
                  <c:v>2.0778406373418878</c:v>
                </c:pt>
                <c:pt idx="4">
                  <c:v>2.0306506660627313</c:v>
                </c:pt>
                <c:pt idx="5">
                  <c:v>2.0223890961898414</c:v>
                </c:pt>
                <c:pt idx="6">
                  <c:v>2.0074703420895146</c:v>
                </c:pt>
                <c:pt idx="7">
                  <c:v>1.9790548094336415</c:v>
                </c:pt>
                <c:pt idx="8">
                  <c:v>2.002106003972457</c:v>
                </c:pt>
                <c:pt idx="9">
                  <c:v>1.885069476310498</c:v>
                </c:pt>
                <c:pt idx="10">
                  <c:v>1.7770698621464662</c:v>
                </c:pt>
                <c:pt idx="11">
                  <c:v>1.763917952401004</c:v>
                </c:pt>
                <c:pt idx="12">
                  <c:v>1.7475850326221838</c:v>
                </c:pt>
                <c:pt idx="13">
                  <c:v>1.6941348636027511</c:v>
                </c:pt>
                <c:pt idx="14">
                  <c:v>1.5419517717921889</c:v>
                </c:pt>
                <c:pt idx="15">
                  <c:v>1.5302808683317017</c:v>
                </c:pt>
                <c:pt idx="16">
                  <c:v>1.5271611536187251</c:v>
                </c:pt>
                <c:pt idx="17">
                  <c:v>1.5057556999753894</c:v>
                </c:pt>
                <c:pt idx="18">
                  <c:v>1.4723448477243035</c:v>
                </c:pt>
                <c:pt idx="19">
                  <c:v>1.4495675299036943</c:v>
                </c:pt>
                <c:pt idx="20">
                  <c:v>1.347945867145286</c:v>
                </c:pt>
                <c:pt idx="21">
                  <c:v>1.3444363156628372</c:v>
                </c:pt>
                <c:pt idx="22">
                  <c:v>1.3563517208824492</c:v>
                </c:pt>
                <c:pt idx="23">
                  <c:v>1.3255458723568354</c:v>
                </c:pt>
                <c:pt idx="24">
                  <c:v>1.2471903375243163</c:v>
                </c:pt>
                <c:pt idx="25">
                  <c:v>1.1546284937884606</c:v>
                </c:pt>
                <c:pt idx="26">
                  <c:v>1.1573448100781591</c:v>
                </c:pt>
                <c:pt idx="27">
                  <c:v>1.1616333807299364</c:v>
                </c:pt>
                <c:pt idx="28">
                  <c:v>1.1055339438651568</c:v>
                </c:pt>
                <c:pt idx="29">
                  <c:v>1.0492399394907592</c:v>
                </c:pt>
                <c:pt idx="30">
                  <c:v>0.95201654337982811</c:v>
                </c:pt>
                <c:pt idx="31">
                  <c:v>0.95796133558952257</c:v>
                </c:pt>
                <c:pt idx="32">
                  <c:v>0.95812108840982557</c:v>
                </c:pt>
                <c:pt idx="33">
                  <c:v>0.95461870289938866</c:v>
                </c:pt>
                <c:pt idx="34">
                  <c:v>0.85779514247578215</c:v>
                </c:pt>
                <c:pt idx="35">
                  <c:v>0.77497362465965358</c:v>
                </c:pt>
                <c:pt idx="36">
                  <c:v>0.79403911219714696</c:v>
                </c:pt>
                <c:pt idx="37">
                  <c:v>0.83204023957400597</c:v>
                </c:pt>
                <c:pt idx="38">
                  <c:v>0.77282915594434509</c:v>
                </c:pt>
                <c:pt idx="39">
                  <c:v>0.67401939278053458</c:v>
                </c:pt>
                <c:pt idx="40">
                  <c:v>0.56334576453552343</c:v>
                </c:pt>
                <c:pt idx="41">
                  <c:v>0.57491621433870932</c:v>
                </c:pt>
                <c:pt idx="42">
                  <c:v>0.5809208636823836</c:v>
                </c:pt>
                <c:pt idx="43">
                  <c:v>0.61035671630652488</c:v>
                </c:pt>
                <c:pt idx="44">
                  <c:v>0.45003698089359789</c:v>
                </c:pt>
                <c:pt idx="45">
                  <c:v>0.31195088966548506</c:v>
                </c:pt>
                <c:pt idx="46">
                  <c:v>0.35518172097567019</c:v>
                </c:pt>
                <c:pt idx="47">
                  <c:v>0.49931909520951157</c:v>
                </c:pt>
                <c:pt idx="48">
                  <c:v>0.33261976321866088</c:v>
                </c:pt>
                <c:pt idx="49">
                  <c:v>8.7894668209750337E-2</c:v>
                </c:pt>
                <c:pt idx="50">
                  <c:v>1.8079534833395505E-5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18-4F15-945D-3969906C75F8}"/>
            </c:ext>
          </c:extLst>
        </c:ser>
        <c:ser>
          <c:idx val="10"/>
          <c:order val="10"/>
          <c:tx>
            <c:strRef>
              <c:f>SIMM!$N$26</c:f>
              <c:strCache>
                <c:ptCount val="1"/>
                <c:pt idx="0">
                  <c:v>Average Initial Margin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SIMM!$N$27:$N$77</c:f>
              <c:numCache>
                <c:formatCode>General</c:formatCode>
                <c:ptCount val="51"/>
                <c:pt idx="0">
                  <c:v>2.1026995547101373</c:v>
                </c:pt>
                <c:pt idx="1">
                  <c:v>2.0978782593753342</c:v>
                </c:pt>
                <c:pt idx="2">
                  <c:v>2.074248243135401</c:v>
                </c:pt>
                <c:pt idx="3">
                  <c:v>2.0098793536298514</c:v>
                </c:pt>
                <c:pt idx="4">
                  <c:v>1.954862336847436</c:v>
                </c:pt>
                <c:pt idx="5">
                  <c:v>1.8842014621422891</c:v>
                </c:pt>
                <c:pt idx="6">
                  <c:v>1.871114982847041</c:v>
                </c:pt>
                <c:pt idx="7">
                  <c:v>1.8474537969620999</c:v>
                </c:pt>
                <c:pt idx="8">
                  <c:v>1.824918919778088</c:v>
                </c:pt>
                <c:pt idx="9">
                  <c:v>1.7606012326678662</c:v>
                </c:pt>
                <c:pt idx="10">
                  <c:v>1.690107172828283</c:v>
                </c:pt>
                <c:pt idx="11">
                  <c:v>1.6827725876366388</c:v>
                </c:pt>
                <c:pt idx="12">
                  <c:v>1.6790931946286554</c:v>
                </c:pt>
                <c:pt idx="13">
                  <c:v>1.6327395602078654</c:v>
                </c:pt>
                <c:pt idx="14">
                  <c:v>1.5685548824789317</c:v>
                </c:pt>
                <c:pt idx="15">
                  <c:v>1.4991143122699127</c:v>
                </c:pt>
                <c:pt idx="16">
                  <c:v>1.4938859255448638</c:v>
                </c:pt>
                <c:pt idx="17">
                  <c:v>1.486606221639579</c:v>
                </c:pt>
                <c:pt idx="18">
                  <c:v>1.4583638893991064</c:v>
                </c:pt>
                <c:pt idx="19">
                  <c:v>1.3983883901813425</c:v>
                </c:pt>
                <c:pt idx="20">
                  <c:v>1.3173325871908255</c:v>
                </c:pt>
                <c:pt idx="21">
                  <c:v>1.3143215297800508</c:v>
                </c:pt>
                <c:pt idx="22">
                  <c:v>1.315283188660676</c:v>
                </c:pt>
                <c:pt idx="23">
                  <c:v>1.2825556290373821</c:v>
                </c:pt>
                <c:pt idx="24">
                  <c:v>1.2118562408086979</c:v>
                </c:pt>
                <c:pt idx="25">
                  <c:v>1.132487027448924</c:v>
                </c:pt>
                <c:pt idx="26">
                  <c:v>1.1346245228607759</c:v>
                </c:pt>
                <c:pt idx="27">
                  <c:v>1.1392418355914053</c:v>
                </c:pt>
                <c:pt idx="28">
                  <c:v>1.1026767212445483</c:v>
                </c:pt>
                <c:pt idx="29">
                  <c:v>1.0297725443054804</c:v>
                </c:pt>
                <c:pt idx="30">
                  <c:v>0.94171539631721191</c:v>
                </c:pt>
                <c:pt idx="31">
                  <c:v>0.94593901074456244</c:v>
                </c:pt>
                <c:pt idx="32">
                  <c:v>0.9455096596065975</c:v>
                </c:pt>
                <c:pt idx="33">
                  <c:v>0.93377425364145294</c:v>
                </c:pt>
                <c:pt idx="34">
                  <c:v>0.84661429827301315</c:v>
                </c:pt>
                <c:pt idx="35">
                  <c:v>0.75719676775060141</c:v>
                </c:pt>
                <c:pt idx="36">
                  <c:v>0.77576440521735024</c:v>
                </c:pt>
                <c:pt idx="37">
                  <c:v>0.81134241263184503</c:v>
                </c:pt>
                <c:pt idx="38">
                  <c:v>0.75336989586816494</c:v>
                </c:pt>
                <c:pt idx="39">
                  <c:v>0.66018331055116286</c:v>
                </c:pt>
                <c:pt idx="40">
                  <c:v>0.55568734680275944</c:v>
                </c:pt>
                <c:pt idx="41">
                  <c:v>0.56700681302524336</c:v>
                </c:pt>
                <c:pt idx="42">
                  <c:v>0.5733666372666204</c:v>
                </c:pt>
                <c:pt idx="43">
                  <c:v>0.60430475991635568</c:v>
                </c:pt>
                <c:pt idx="44">
                  <c:v>0.44605247492031896</c:v>
                </c:pt>
                <c:pt idx="45">
                  <c:v>0.30687035575712701</c:v>
                </c:pt>
                <c:pt idx="46">
                  <c:v>0.35016338122675855</c:v>
                </c:pt>
                <c:pt idx="47">
                  <c:v>0.49401200526589067</c:v>
                </c:pt>
                <c:pt idx="48">
                  <c:v>0.3295281612404245</c:v>
                </c:pt>
                <c:pt idx="49">
                  <c:v>8.7036974639595324E-2</c:v>
                </c:pt>
                <c:pt idx="50">
                  <c:v>2.5644146490617448E-5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18-4F15-945D-3969906C7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722604441886629"/>
              <c:y val="0.8075518933389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 Margin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Variance</a:t>
            </a:r>
            <a:r>
              <a:rPr lang="en-GB" sz="1200" baseline="0"/>
              <a:t> Regression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569757053259"/>
          <c:y val="0.12495452178023275"/>
          <c:w val="0.85755456891351967"/>
          <c:h val="0.64049265240192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Regression!$G$26</c:f>
              <c:strCache>
                <c:ptCount val="1"/>
                <c:pt idx="0">
                  <c:v>squared Portfolio Value Change over MPOR on path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Regression!$F$27:$F$1026</c:f>
              <c:numCache>
                <c:formatCode>General</c:formatCode>
                <c:ptCount val="1000"/>
                <c:pt idx="0">
                  <c:v>5.2179633115607116</c:v>
                </c:pt>
                <c:pt idx="1">
                  <c:v>14.410304842220761</c:v>
                </c:pt>
                <c:pt idx="2">
                  <c:v>9.1123132663313839</c:v>
                </c:pt>
                <c:pt idx="3">
                  <c:v>10.235063703302156</c:v>
                </c:pt>
                <c:pt idx="4">
                  <c:v>13.517833864308869</c:v>
                </c:pt>
                <c:pt idx="5">
                  <c:v>14.243347379627446</c:v>
                </c:pt>
                <c:pt idx="6">
                  <c:v>8.9871813666230072</c:v>
                </c:pt>
                <c:pt idx="7">
                  <c:v>16.90560590306935</c:v>
                </c:pt>
                <c:pt idx="8">
                  <c:v>11.763193304026649</c:v>
                </c:pt>
                <c:pt idx="9">
                  <c:v>10.658136164135041</c:v>
                </c:pt>
                <c:pt idx="10">
                  <c:v>7.9580249301839219</c:v>
                </c:pt>
                <c:pt idx="11">
                  <c:v>8.9336253838940749</c:v>
                </c:pt>
                <c:pt idx="12">
                  <c:v>14.93273337287237</c:v>
                </c:pt>
                <c:pt idx="13">
                  <c:v>15.063076074881129</c:v>
                </c:pt>
                <c:pt idx="14">
                  <c:v>10.264180060828776</c:v>
                </c:pt>
                <c:pt idx="15">
                  <c:v>10.239540295113271</c:v>
                </c:pt>
                <c:pt idx="16">
                  <c:v>13.592414226504811</c:v>
                </c:pt>
                <c:pt idx="17">
                  <c:v>10.843155327763474</c:v>
                </c:pt>
                <c:pt idx="18">
                  <c:v>10.850132689547614</c:v>
                </c:pt>
                <c:pt idx="19">
                  <c:v>10.787116158550599</c:v>
                </c:pt>
                <c:pt idx="20">
                  <c:v>14.971941768166101</c:v>
                </c:pt>
                <c:pt idx="21">
                  <c:v>14.007211705474903</c:v>
                </c:pt>
                <c:pt idx="22">
                  <c:v>8.7942879405283989</c:v>
                </c:pt>
                <c:pt idx="23">
                  <c:v>25.686886905473827</c:v>
                </c:pt>
                <c:pt idx="24">
                  <c:v>14.84476758734057</c:v>
                </c:pt>
                <c:pt idx="25">
                  <c:v>11.441745331740403</c:v>
                </c:pt>
                <c:pt idx="26">
                  <c:v>10.96510884269464</c:v>
                </c:pt>
                <c:pt idx="27">
                  <c:v>15.045597387202536</c:v>
                </c:pt>
                <c:pt idx="28">
                  <c:v>10.688655008375685</c:v>
                </c:pt>
                <c:pt idx="29">
                  <c:v>24.017579815319511</c:v>
                </c:pt>
                <c:pt idx="30">
                  <c:v>11.921120846274645</c:v>
                </c:pt>
                <c:pt idx="31">
                  <c:v>23.716552348613327</c:v>
                </c:pt>
                <c:pt idx="32">
                  <c:v>10.92184467311847</c:v>
                </c:pt>
                <c:pt idx="33">
                  <c:v>14.456591361993882</c:v>
                </c:pt>
                <c:pt idx="34">
                  <c:v>10.080740735886556</c:v>
                </c:pt>
                <c:pt idx="35">
                  <c:v>14.301460256774995</c:v>
                </c:pt>
                <c:pt idx="36">
                  <c:v>12.654590335802583</c:v>
                </c:pt>
                <c:pt idx="37">
                  <c:v>13.720484204539602</c:v>
                </c:pt>
                <c:pt idx="38">
                  <c:v>11.501047508806469</c:v>
                </c:pt>
                <c:pt idx="39">
                  <c:v>8.9724764260253576</c:v>
                </c:pt>
                <c:pt idx="40">
                  <c:v>6.7066313534217326</c:v>
                </c:pt>
                <c:pt idx="41">
                  <c:v>17.244271297811764</c:v>
                </c:pt>
                <c:pt idx="42">
                  <c:v>15.403462750313631</c:v>
                </c:pt>
                <c:pt idx="43">
                  <c:v>9.9840088588248666</c:v>
                </c:pt>
                <c:pt idx="44">
                  <c:v>7.0200151514819913</c:v>
                </c:pt>
                <c:pt idx="45">
                  <c:v>15.571618645243138</c:v>
                </c:pt>
                <c:pt idx="46">
                  <c:v>9.2252358682038427</c:v>
                </c:pt>
                <c:pt idx="47">
                  <c:v>9.729124866043767</c:v>
                </c:pt>
                <c:pt idx="48">
                  <c:v>6.326527924029663</c:v>
                </c:pt>
                <c:pt idx="49">
                  <c:v>13.461085594058439</c:v>
                </c:pt>
                <c:pt idx="50">
                  <c:v>5.0011943674313217</c:v>
                </c:pt>
                <c:pt idx="51">
                  <c:v>16.569961662416674</c:v>
                </c:pt>
                <c:pt idx="52">
                  <c:v>13.65943657784811</c:v>
                </c:pt>
                <c:pt idx="53">
                  <c:v>18.772383316850139</c:v>
                </c:pt>
                <c:pt idx="54">
                  <c:v>17.340782401457734</c:v>
                </c:pt>
                <c:pt idx="55">
                  <c:v>8.7142383725914421</c:v>
                </c:pt>
                <c:pt idx="56">
                  <c:v>9.0502395828317059</c:v>
                </c:pt>
                <c:pt idx="57">
                  <c:v>8.0944083658876629</c:v>
                </c:pt>
                <c:pt idx="58">
                  <c:v>21.664685266290483</c:v>
                </c:pt>
                <c:pt idx="59">
                  <c:v>18.48185455160727</c:v>
                </c:pt>
                <c:pt idx="60">
                  <c:v>14.451976401644368</c:v>
                </c:pt>
                <c:pt idx="61">
                  <c:v>8.4167663266394008</c:v>
                </c:pt>
                <c:pt idx="62">
                  <c:v>12.216086416934038</c:v>
                </c:pt>
                <c:pt idx="63">
                  <c:v>13.631746369407882</c:v>
                </c:pt>
                <c:pt idx="64">
                  <c:v>10.517033853965181</c:v>
                </c:pt>
                <c:pt idx="65">
                  <c:v>13.696218602324931</c:v>
                </c:pt>
                <c:pt idx="66">
                  <c:v>16.268849808269444</c:v>
                </c:pt>
                <c:pt idx="67">
                  <c:v>17.036370277209507</c:v>
                </c:pt>
                <c:pt idx="68">
                  <c:v>10.802518936716556</c:v>
                </c:pt>
                <c:pt idx="69">
                  <c:v>8.5277708147302693</c:v>
                </c:pt>
                <c:pt idx="70">
                  <c:v>14.382675818525462</c:v>
                </c:pt>
                <c:pt idx="71">
                  <c:v>22.652250337031276</c:v>
                </c:pt>
                <c:pt idx="72">
                  <c:v>11.476501920525223</c:v>
                </c:pt>
                <c:pt idx="73">
                  <c:v>8.3290091663003452</c:v>
                </c:pt>
                <c:pt idx="74">
                  <c:v>14.123871424037576</c:v>
                </c:pt>
                <c:pt idx="75">
                  <c:v>9.6878633993736969</c:v>
                </c:pt>
                <c:pt idx="76">
                  <c:v>7.6207913390903403</c:v>
                </c:pt>
                <c:pt idx="77">
                  <c:v>14.448705758097043</c:v>
                </c:pt>
                <c:pt idx="78">
                  <c:v>13.667800242663125</c:v>
                </c:pt>
                <c:pt idx="79">
                  <c:v>17.298720090144933</c:v>
                </c:pt>
                <c:pt idx="80">
                  <c:v>19.212927309995301</c:v>
                </c:pt>
                <c:pt idx="81">
                  <c:v>9.2742277587908504</c:v>
                </c:pt>
                <c:pt idx="82">
                  <c:v>9.0507417494618476</c:v>
                </c:pt>
                <c:pt idx="83">
                  <c:v>14.972419910076944</c:v>
                </c:pt>
                <c:pt idx="84">
                  <c:v>19.436940324265144</c:v>
                </c:pt>
                <c:pt idx="85">
                  <c:v>12.36843444849973</c:v>
                </c:pt>
                <c:pt idx="86">
                  <c:v>6.5503342060710841</c:v>
                </c:pt>
                <c:pt idx="87">
                  <c:v>13.445065060608883</c:v>
                </c:pt>
                <c:pt idx="88">
                  <c:v>6.9412803954917424</c:v>
                </c:pt>
                <c:pt idx="89">
                  <c:v>19.808567941839971</c:v>
                </c:pt>
                <c:pt idx="90">
                  <c:v>18.293132429329397</c:v>
                </c:pt>
                <c:pt idx="91">
                  <c:v>10.584014396122988</c:v>
                </c:pt>
                <c:pt idx="92">
                  <c:v>8.3799839140727919</c:v>
                </c:pt>
                <c:pt idx="93">
                  <c:v>10.019961739700964</c:v>
                </c:pt>
                <c:pt idx="94">
                  <c:v>19.299386838397705</c:v>
                </c:pt>
                <c:pt idx="95">
                  <c:v>25.812733687207771</c:v>
                </c:pt>
                <c:pt idx="96">
                  <c:v>9.8833223467477129</c:v>
                </c:pt>
                <c:pt idx="97">
                  <c:v>3.9062336125533794</c:v>
                </c:pt>
                <c:pt idx="98">
                  <c:v>6.6209177620803867</c:v>
                </c:pt>
                <c:pt idx="99">
                  <c:v>11.436289338412072</c:v>
                </c:pt>
                <c:pt idx="100">
                  <c:v>17.528058717513151</c:v>
                </c:pt>
                <c:pt idx="101">
                  <c:v>13.428691509888175</c:v>
                </c:pt>
                <c:pt idx="102">
                  <c:v>6.2281333214755108</c:v>
                </c:pt>
                <c:pt idx="103">
                  <c:v>8.4983652010133017</c:v>
                </c:pt>
                <c:pt idx="104">
                  <c:v>19.16030495518886</c:v>
                </c:pt>
                <c:pt idx="105">
                  <c:v>9.4288134773648711</c:v>
                </c:pt>
                <c:pt idx="106">
                  <c:v>25.482614765660514</c:v>
                </c:pt>
                <c:pt idx="107">
                  <c:v>9.2455131920368387</c:v>
                </c:pt>
                <c:pt idx="108">
                  <c:v>22.067370388642384</c:v>
                </c:pt>
                <c:pt idx="109">
                  <c:v>10.5287810477341</c:v>
                </c:pt>
                <c:pt idx="110">
                  <c:v>23.924669366980044</c:v>
                </c:pt>
                <c:pt idx="111">
                  <c:v>14.297268389698853</c:v>
                </c:pt>
                <c:pt idx="112">
                  <c:v>22.502584824356074</c:v>
                </c:pt>
                <c:pt idx="113">
                  <c:v>16.245166095162727</c:v>
                </c:pt>
                <c:pt idx="114">
                  <c:v>16.182775742757304</c:v>
                </c:pt>
                <c:pt idx="115">
                  <c:v>11.379326417139421</c:v>
                </c:pt>
                <c:pt idx="116">
                  <c:v>10.791455633709507</c:v>
                </c:pt>
                <c:pt idx="117">
                  <c:v>14.931462838452052</c:v>
                </c:pt>
                <c:pt idx="118">
                  <c:v>22.017244889380912</c:v>
                </c:pt>
                <c:pt idx="119">
                  <c:v>8.9954753632140836</c:v>
                </c:pt>
                <c:pt idx="120">
                  <c:v>12.986542021186406</c:v>
                </c:pt>
                <c:pt idx="121">
                  <c:v>12.128867257225815</c:v>
                </c:pt>
                <c:pt idx="122">
                  <c:v>15.949769073716604</c:v>
                </c:pt>
                <c:pt idx="123">
                  <c:v>17.597007988573811</c:v>
                </c:pt>
                <c:pt idx="124">
                  <c:v>12.598060092081962</c:v>
                </c:pt>
                <c:pt idx="125">
                  <c:v>17.026509927202682</c:v>
                </c:pt>
                <c:pt idx="126">
                  <c:v>7.0192501904257014</c:v>
                </c:pt>
                <c:pt idx="127">
                  <c:v>11.056722307206618</c:v>
                </c:pt>
                <c:pt idx="128">
                  <c:v>10.856015615591122</c:v>
                </c:pt>
                <c:pt idx="129">
                  <c:v>11.989931615077012</c:v>
                </c:pt>
                <c:pt idx="130">
                  <c:v>10.906415433623764</c:v>
                </c:pt>
                <c:pt idx="131">
                  <c:v>17.306832199014071</c:v>
                </c:pt>
                <c:pt idx="132">
                  <c:v>13.09640374783981</c:v>
                </c:pt>
                <c:pt idx="133">
                  <c:v>17.334256939452853</c:v>
                </c:pt>
                <c:pt idx="134">
                  <c:v>12.841389250671645</c:v>
                </c:pt>
                <c:pt idx="135">
                  <c:v>14.949288983947838</c:v>
                </c:pt>
                <c:pt idx="136">
                  <c:v>14.563444495224195</c:v>
                </c:pt>
                <c:pt idx="137">
                  <c:v>22.61977886656441</c:v>
                </c:pt>
                <c:pt idx="138">
                  <c:v>12.891158280578269</c:v>
                </c:pt>
                <c:pt idx="139">
                  <c:v>6.1727576236837622</c:v>
                </c:pt>
                <c:pt idx="140">
                  <c:v>14.362839640539217</c:v>
                </c:pt>
                <c:pt idx="141">
                  <c:v>8.3952470556227698</c:v>
                </c:pt>
                <c:pt idx="142">
                  <c:v>11.073414129210402</c:v>
                </c:pt>
                <c:pt idx="143">
                  <c:v>21.584967086368454</c:v>
                </c:pt>
                <c:pt idx="144">
                  <c:v>16.441777908187433</c:v>
                </c:pt>
                <c:pt idx="145">
                  <c:v>12.761914866825386</c:v>
                </c:pt>
                <c:pt idx="146">
                  <c:v>26.053209784019149</c:v>
                </c:pt>
                <c:pt idx="147">
                  <c:v>10.985582838601603</c:v>
                </c:pt>
                <c:pt idx="148">
                  <c:v>5.1652463096918559</c:v>
                </c:pt>
                <c:pt idx="149">
                  <c:v>14.480411208450972</c:v>
                </c:pt>
                <c:pt idx="150">
                  <c:v>14.991487779389411</c:v>
                </c:pt>
                <c:pt idx="151">
                  <c:v>22.667834740081084</c:v>
                </c:pt>
                <c:pt idx="152">
                  <c:v>9.4734775717214621</c:v>
                </c:pt>
                <c:pt idx="153">
                  <c:v>12.133548724095064</c:v>
                </c:pt>
                <c:pt idx="154">
                  <c:v>5.2384519342270268</c:v>
                </c:pt>
                <c:pt idx="155">
                  <c:v>8.3816392510281865</c:v>
                </c:pt>
                <c:pt idx="156">
                  <c:v>9.7697575536837746</c:v>
                </c:pt>
                <c:pt idx="157">
                  <c:v>9.9714065898271596</c:v>
                </c:pt>
                <c:pt idx="158">
                  <c:v>12.38008943560054</c:v>
                </c:pt>
                <c:pt idx="159">
                  <c:v>16.202416876691419</c:v>
                </c:pt>
                <c:pt idx="160">
                  <c:v>8.2225747626169579</c:v>
                </c:pt>
                <c:pt idx="161">
                  <c:v>10.862919852495178</c:v>
                </c:pt>
                <c:pt idx="162">
                  <c:v>14.213306132787547</c:v>
                </c:pt>
                <c:pt idx="163">
                  <c:v>21.608995836487075</c:v>
                </c:pt>
                <c:pt idx="164">
                  <c:v>15.393987240552942</c:v>
                </c:pt>
                <c:pt idx="165">
                  <c:v>6.2752102891947512</c:v>
                </c:pt>
                <c:pt idx="166">
                  <c:v>11.89456033675547</c:v>
                </c:pt>
                <c:pt idx="167">
                  <c:v>11.382074506287262</c:v>
                </c:pt>
                <c:pt idx="168">
                  <c:v>13.860700149742904</c:v>
                </c:pt>
                <c:pt idx="169">
                  <c:v>16.402485337303613</c:v>
                </c:pt>
                <c:pt idx="170">
                  <c:v>11.206178951640126</c:v>
                </c:pt>
                <c:pt idx="171">
                  <c:v>18.762369952181928</c:v>
                </c:pt>
                <c:pt idx="172">
                  <c:v>19.147930161453722</c:v>
                </c:pt>
                <c:pt idx="173">
                  <c:v>7.9487617607613013</c:v>
                </c:pt>
                <c:pt idx="174">
                  <c:v>16.272920641342882</c:v>
                </c:pt>
                <c:pt idx="175">
                  <c:v>13.369697373758585</c:v>
                </c:pt>
                <c:pt idx="176">
                  <c:v>8.5233411148318119</c:v>
                </c:pt>
                <c:pt idx="177">
                  <c:v>7.8394371378652767</c:v>
                </c:pt>
                <c:pt idx="178">
                  <c:v>8.1246752413198351</c:v>
                </c:pt>
                <c:pt idx="179">
                  <c:v>9.9869967312877606</c:v>
                </c:pt>
                <c:pt idx="180">
                  <c:v>6.0036110030549379</c:v>
                </c:pt>
                <c:pt idx="181">
                  <c:v>7.5579340564072144</c:v>
                </c:pt>
                <c:pt idx="182">
                  <c:v>17.131076363944945</c:v>
                </c:pt>
                <c:pt idx="183">
                  <c:v>13.784286867719111</c:v>
                </c:pt>
                <c:pt idx="184">
                  <c:v>10.297817543106996</c:v>
                </c:pt>
                <c:pt idx="185">
                  <c:v>10.28275046323315</c:v>
                </c:pt>
                <c:pt idx="186">
                  <c:v>25.314786874733144</c:v>
                </c:pt>
                <c:pt idx="187">
                  <c:v>9.188662273250447</c:v>
                </c:pt>
                <c:pt idx="188">
                  <c:v>6.3376520687225675</c:v>
                </c:pt>
                <c:pt idx="189">
                  <c:v>15.842653406948159</c:v>
                </c:pt>
                <c:pt idx="190">
                  <c:v>13.068262980967084</c:v>
                </c:pt>
                <c:pt idx="191">
                  <c:v>12.507626248379259</c:v>
                </c:pt>
                <c:pt idx="192">
                  <c:v>7.5993151911919261</c:v>
                </c:pt>
                <c:pt idx="193">
                  <c:v>4.1283082280683319</c:v>
                </c:pt>
                <c:pt idx="194">
                  <c:v>22.186916105314889</c:v>
                </c:pt>
                <c:pt idx="195">
                  <c:v>9.2443001254429333</c:v>
                </c:pt>
                <c:pt idx="196">
                  <c:v>7.6965496915145453</c:v>
                </c:pt>
                <c:pt idx="197">
                  <c:v>11.915549388376517</c:v>
                </c:pt>
                <c:pt idx="198">
                  <c:v>4.474878409113269</c:v>
                </c:pt>
                <c:pt idx="199">
                  <c:v>15.382030370054537</c:v>
                </c:pt>
                <c:pt idx="200">
                  <c:v>12.896233283250366</c:v>
                </c:pt>
                <c:pt idx="201">
                  <c:v>11.563704551741134</c:v>
                </c:pt>
                <c:pt idx="202">
                  <c:v>17.487809638013772</c:v>
                </c:pt>
                <c:pt idx="203">
                  <c:v>11.512888173096989</c:v>
                </c:pt>
                <c:pt idx="204">
                  <c:v>15.635301409658082</c:v>
                </c:pt>
                <c:pt idx="205">
                  <c:v>10.969872057651088</c:v>
                </c:pt>
                <c:pt idx="206">
                  <c:v>21.615994306305538</c:v>
                </c:pt>
                <c:pt idx="207">
                  <c:v>6.8737919410341224</c:v>
                </c:pt>
                <c:pt idx="208">
                  <c:v>18.393663107656891</c:v>
                </c:pt>
                <c:pt idx="209">
                  <c:v>18.914172293468766</c:v>
                </c:pt>
                <c:pt idx="210">
                  <c:v>8.3460048691330524</c:v>
                </c:pt>
                <c:pt idx="211">
                  <c:v>17.367156234686743</c:v>
                </c:pt>
                <c:pt idx="212">
                  <c:v>6.8017745751811338</c:v>
                </c:pt>
                <c:pt idx="213">
                  <c:v>8.8853408706637129</c:v>
                </c:pt>
                <c:pt idx="214">
                  <c:v>13.271797878921189</c:v>
                </c:pt>
                <c:pt idx="215">
                  <c:v>10.738545078710581</c:v>
                </c:pt>
                <c:pt idx="216">
                  <c:v>19.126455621985407</c:v>
                </c:pt>
                <c:pt idx="217">
                  <c:v>20.383941086773792</c:v>
                </c:pt>
                <c:pt idx="218">
                  <c:v>15.841748992722614</c:v>
                </c:pt>
                <c:pt idx="219">
                  <c:v>11.527731564001659</c:v>
                </c:pt>
                <c:pt idx="220">
                  <c:v>12.844877462038788</c:v>
                </c:pt>
                <c:pt idx="221">
                  <c:v>12.496699562266899</c:v>
                </c:pt>
                <c:pt idx="222">
                  <c:v>19.560168073992621</c:v>
                </c:pt>
                <c:pt idx="223">
                  <c:v>12.73851453416918</c:v>
                </c:pt>
                <c:pt idx="224">
                  <c:v>16.182924388656254</c:v>
                </c:pt>
                <c:pt idx="225">
                  <c:v>5.47465983405068</c:v>
                </c:pt>
                <c:pt idx="226">
                  <c:v>16.820492319337074</c:v>
                </c:pt>
                <c:pt idx="227">
                  <c:v>8.9151371021314798</c:v>
                </c:pt>
                <c:pt idx="228">
                  <c:v>6.7754373640553638</c:v>
                </c:pt>
                <c:pt idx="229">
                  <c:v>22.67333699366073</c:v>
                </c:pt>
                <c:pt idx="230">
                  <c:v>20.401544778429813</c:v>
                </c:pt>
                <c:pt idx="231">
                  <c:v>15.756057385770601</c:v>
                </c:pt>
                <c:pt idx="232">
                  <c:v>18.445202546167394</c:v>
                </c:pt>
                <c:pt idx="233">
                  <c:v>11.613507091382104</c:v>
                </c:pt>
                <c:pt idx="234">
                  <c:v>13.711997889662252</c:v>
                </c:pt>
                <c:pt idx="235">
                  <c:v>9.0214040520249679</c:v>
                </c:pt>
                <c:pt idx="236">
                  <c:v>7.7125314496696253</c:v>
                </c:pt>
                <c:pt idx="237">
                  <c:v>13.097904978856073</c:v>
                </c:pt>
                <c:pt idx="238">
                  <c:v>13.193249422044868</c:v>
                </c:pt>
                <c:pt idx="239">
                  <c:v>12.744217227479696</c:v>
                </c:pt>
                <c:pt idx="240">
                  <c:v>14.711825657857162</c:v>
                </c:pt>
                <c:pt idx="241">
                  <c:v>11.441741238950874</c:v>
                </c:pt>
                <c:pt idx="242">
                  <c:v>16.681466612114061</c:v>
                </c:pt>
                <c:pt idx="243">
                  <c:v>12.711001710376211</c:v>
                </c:pt>
                <c:pt idx="244">
                  <c:v>11.836895539830381</c:v>
                </c:pt>
                <c:pt idx="245">
                  <c:v>18.106985995638702</c:v>
                </c:pt>
                <c:pt idx="246">
                  <c:v>24.463254368803977</c:v>
                </c:pt>
                <c:pt idx="247">
                  <c:v>8.1822423652321135</c:v>
                </c:pt>
                <c:pt idx="248">
                  <c:v>17.027767800477577</c:v>
                </c:pt>
                <c:pt idx="249">
                  <c:v>9.0111293453064327</c:v>
                </c:pt>
                <c:pt idx="250">
                  <c:v>10.53894553590257</c:v>
                </c:pt>
                <c:pt idx="251">
                  <c:v>14.699312124524358</c:v>
                </c:pt>
                <c:pt idx="252">
                  <c:v>10.091785427339929</c:v>
                </c:pt>
                <c:pt idx="253">
                  <c:v>6.8362628765952653</c:v>
                </c:pt>
                <c:pt idx="254">
                  <c:v>7.9191978848360289</c:v>
                </c:pt>
                <c:pt idx="255">
                  <c:v>6.9579457600924561</c:v>
                </c:pt>
                <c:pt idx="256">
                  <c:v>13.794625441629009</c:v>
                </c:pt>
                <c:pt idx="257">
                  <c:v>9.6084475280987949</c:v>
                </c:pt>
                <c:pt idx="258">
                  <c:v>9.2718981201616408</c:v>
                </c:pt>
                <c:pt idx="259">
                  <c:v>14.472829859408716</c:v>
                </c:pt>
                <c:pt idx="260">
                  <c:v>10.814705490814944</c:v>
                </c:pt>
                <c:pt idx="261">
                  <c:v>8.424399482335879</c:v>
                </c:pt>
                <c:pt idx="262">
                  <c:v>8.5629206482269495</c:v>
                </c:pt>
                <c:pt idx="263">
                  <c:v>6.9266923223386172</c:v>
                </c:pt>
                <c:pt idx="264">
                  <c:v>16.165604309687431</c:v>
                </c:pt>
                <c:pt idx="265">
                  <c:v>10.301399678648663</c:v>
                </c:pt>
                <c:pt idx="266">
                  <c:v>7.7269078956230928</c:v>
                </c:pt>
                <c:pt idx="267">
                  <c:v>10.229423890496161</c:v>
                </c:pt>
                <c:pt idx="268">
                  <c:v>8.2422810816730152</c:v>
                </c:pt>
                <c:pt idx="269">
                  <c:v>12.677687182045831</c:v>
                </c:pt>
                <c:pt idx="270">
                  <c:v>15.095531884025272</c:v>
                </c:pt>
                <c:pt idx="271">
                  <c:v>14.979195311528402</c:v>
                </c:pt>
                <c:pt idx="272">
                  <c:v>14.887389731426774</c:v>
                </c:pt>
                <c:pt idx="273">
                  <c:v>11.416613581729015</c:v>
                </c:pt>
                <c:pt idx="274">
                  <c:v>17.912645905297275</c:v>
                </c:pt>
                <c:pt idx="275">
                  <c:v>7.6025778669929931</c:v>
                </c:pt>
                <c:pt idx="276">
                  <c:v>9.187739987421363</c:v>
                </c:pt>
                <c:pt idx="277">
                  <c:v>9.1805319030699479</c:v>
                </c:pt>
                <c:pt idx="278">
                  <c:v>10.790391424464806</c:v>
                </c:pt>
                <c:pt idx="279">
                  <c:v>12.312858243814979</c:v>
                </c:pt>
                <c:pt idx="280">
                  <c:v>9.7187344920232377</c:v>
                </c:pt>
                <c:pt idx="281">
                  <c:v>16.853801181825503</c:v>
                </c:pt>
                <c:pt idx="282">
                  <c:v>16.262396168865777</c:v>
                </c:pt>
                <c:pt idx="283">
                  <c:v>12.620071722976718</c:v>
                </c:pt>
                <c:pt idx="284">
                  <c:v>9.624590171690615</c:v>
                </c:pt>
                <c:pt idx="285">
                  <c:v>7.3960047462767227</c:v>
                </c:pt>
                <c:pt idx="286">
                  <c:v>11.206393982390361</c:v>
                </c:pt>
                <c:pt idx="287">
                  <c:v>10.948869636021618</c:v>
                </c:pt>
                <c:pt idx="288">
                  <c:v>14.180048253241031</c:v>
                </c:pt>
                <c:pt idx="289">
                  <c:v>7.8136967779237878</c:v>
                </c:pt>
                <c:pt idx="290">
                  <c:v>14.624070422189464</c:v>
                </c:pt>
                <c:pt idx="291">
                  <c:v>13.753191165013604</c:v>
                </c:pt>
                <c:pt idx="292">
                  <c:v>19.948320128634425</c:v>
                </c:pt>
                <c:pt idx="293">
                  <c:v>19.043029521966069</c:v>
                </c:pt>
                <c:pt idx="294">
                  <c:v>25.729857081976924</c:v>
                </c:pt>
                <c:pt idx="295">
                  <c:v>12.46471974292503</c:v>
                </c:pt>
                <c:pt idx="296">
                  <c:v>12.956055100826834</c:v>
                </c:pt>
                <c:pt idx="297">
                  <c:v>7.8043571551127755</c:v>
                </c:pt>
                <c:pt idx="298">
                  <c:v>15.633328375868086</c:v>
                </c:pt>
                <c:pt idx="299">
                  <c:v>10.979380863338625</c:v>
                </c:pt>
                <c:pt idx="300">
                  <c:v>12.396008284522702</c:v>
                </c:pt>
                <c:pt idx="301">
                  <c:v>13.701825349768066</c:v>
                </c:pt>
                <c:pt idx="302">
                  <c:v>11.942335123587114</c:v>
                </c:pt>
                <c:pt idx="303">
                  <c:v>12.415155963504658</c:v>
                </c:pt>
                <c:pt idx="304">
                  <c:v>18.415218923025762</c:v>
                </c:pt>
                <c:pt idx="305">
                  <c:v>6.8718679341324771</c:v>
                </c:pt>
                <c:pt idx="306">
                  <c:v>8.8588963084587942</c:v>
                </c:pt>
                <c:pt idx="307">
                  <c:v>8.3554478603541842</c:v>
                </c:pt>
                <c:pt idx="308">
                  <c:v>8.148597525002593</c:v>
                </c:pt>
                <c:pt idx="309">
                  <c:v>13.04123616495084</c:v>
                </c:pt>
                <c:pt idx="310">
                  <c:v>9.5175371258321579</c:v>
                </c:pt>
                <c:pt idx="311">
                  <c:v>5.3112566124738088</c:v>
                </c:pt>
                <c:pt idx="312">
                  <c:v>12.955179558006384</c:v>
                </c:pt>
                <c:pt idx="313">
                  <c:v>19.539414931116049</c:v>
                </c:pt>
                <c:pt idx="314">
                  <c:v>14.025754422795714</c:v>
                </c:pt>
                <c:pt idx="315">
                  <c:v>9.9354439503353014</c:v>
                </c:pt>
                <c:pt idx="316">
                  <c:v>12.955242239465122</c:v>
                </c:pt>
                <c:pt idx="317">
                  <c:v>10.426846485451875</c:v>
                </c:pt>
                <c:pt idx="318">
                  <c:v>17.002368121017554</c:v>
                </c:pt>
                <c:pt idx="319">
                  <c:v>10.204040705001496</c:v>
                </c:pt>
                <c:pt idx="320">
                  <c:v>7.7069906832047916</c:v>
                </c:pt>
                <c:pt idx="321">
                  <c:v>8.7060677984308565</c:v>
                </c:pt>
                <c:pt idx="322">
                  <c:v>11.177371664998862</c:v>
                </c:pt>
                <c:pt idx="323">
                  <c:v>16.324820120654113</c:v>
                </c:pt>
                <c:pt idx="324">
                  <c:v>9.0570006248176362</c:v>
                </c:pt>
                <c:pt idx="325">
                  <c:v>17.022896482117169</c:v>
                </c:pt>
                <c:pt idx="326">
                  <c:v>42.547180758365748</c:v>
                </c:pt>
                <c:pt idx="327">
                  <c:v>10.442153431720573</c:v>
                </c:pt>
                <c:pt idx="328">
                  <c:v>11.643621804312804</c:v>
                </c:pt>
                <c:pt idx="329">
                  <c:v>8.3367063183014665</c:v>
                </c:pt>
                <c:pt idx="330">
                  <c:v>4.7197426039176813</c:v>
                </c:pt>
                <c:pt idx="331">
                  <c:v>8.7708788178212238</c:v>
                </c:pt>
                <c:pt idx="332">
                  <c:v>18.413970503926635</c:v>
                </c:pt>
                <c:pt idx="333">
                  <c:v>20.547591375277474</c:v>
                </c:pt>
                <c:pt idx="334">
                  <c:v>12.685558503654772</c:v>
                </c:pt>
                <c:pt idx="335">
                  <c:v>9.752382539824028</c:v>
                </c:pt>
                <c:pt idx="336">
                  <c:v>4.9978533543906147</c:v>
                </c:pt>
                <c:pt idx="337">
                  <c:v>9.7958238534664464</c:v>
                </c:pt>
                <c:pt idx="338">
                  <c:v>10.571340329012635</c:v>
                </c:pt>
                <c:pt idx="339">
                  <c:v>10.31553194687403</c:v>
                </c:pt>
                <c:pt idx="340">
                  <c:v>14.960955795847399</c:v>
                </c:pt>
                <c:pt idx="341">
                  <c:v>6.0010014927360968</c:v>
                </c:pt>
                <c:pt idx="342">
                  <c:v>9.5228800442771853</c:v>
                </c:pt>
                <c:pt idx="343">
                  <c:v>18.544752518465149</c:v>
                </c:pt>
                <c:pt idx="344">
                  <c:v>8.8106615762271705</c:v>
                </c:pt>
                <c:pt idx="345">
                  <c:v>15.68729255252738</c:v>
                </c:pt>
                <c:pt idx="346">
                  <c:v>11.794214642853868</c:v>
                </c:pt>
                <c:pt idx="347">
                  <c:v>12.000675974629271</c:v>
                </c:pt>
                <c:pt idx="348">
                  <c:v>15.000974544834051</c:v>
                </c:pt>
                <c:pt idx="349">
                  <c:v>12.592772733276909</c:v>
                </c:pt>
                <c:pt idx="350">
                  <c:v>15.754943297656247</c:v>
                </c:pt>
                <c:pt idx="351">
                  <c:v>8.2611979162919127</c:v>
                </c:pt>
                <c:pt idx="352">
                  <c:v>12.899363688175379</c:v>
                </c:pt>
                <c:pt idx="353">
                  <c:v>14.521106681484572</c:v>
                </c:pt>
                <c:pt idx="354">
                  <c:v>12.315173992316513</c:v>
                </c:pt>
                <c:pt idx="355">
                  <c:v>11.688787922225796</c:v>
                </c:pt>
                <c:pt idx="356">
                  <c:v>14.939287837532277</c:v>
                </c:pt>
                <c:pt idx="357">
                  <c:v>9.5048294895175207</c:v>
                </c:pt>
                <c:pt idx="358">
                  <c:v>11.118775835571208</c:v>
                </c:pt>
                <c:pt idx="359">
                  <c:v>16.991303057164</c:v>
                </c:pt>
                <c:pt idx="360">
                  <c:v>31.416419374501526</c:v>
                </c:pt>
                <c:pt idx="361">
                  <c:v>8.1152964368259504</c:v>
                </c:pt>
                <c:pt idx="362">
                  <c:v>6.8638780352207736</c:v>
                </c:pt>
                <c:pt idx="363">
                  <c:v>8.4176012947550323</c:v>
                </c:pt>
                <c:pt idx="364">
                  <c:v>13.428702431963487</c:v>
                </c:pt>
                <c:pt idx="365">
                  <c:v>8.1436692798051258</c:v>
                </c:pt>
                <c:pt idx="366">
                  <c:v>8.193682338732156</c:v>
                </c:pt>
                <c:pt idx="367">
                  <c:v>14.031008709505599</c:v>
                </c:pt>
                <c:pt idx="368">
                  <c:v>6.5038504688563368</c:v>
                </c:pt>
                <c:pt idx="369">
                  <c:v>8.7365288361884552</c:v>
                </c:pt>
                <c:pt idx="370">
                  <c:v>17.558736215459209</c:v>
                </c:pt>
                <c:pt idx="371">
                  <c:v>12.132018486160929</c:v>
                </c:pt>
                <c:pt idx="372">
                  <c:v>25.165797292787687</c:v>
                </c:pt>
                <c:pt idx="373">
                  <c:v>17.039206349189172</c:v>
                </c:pt>
                <c:pt idx="374">
                  <c:v>7.6602789363849118</c:v>
                </c:pt>
                <c:pt idx="375">
                  <c:v>11.966477303340527</c:v>
                </c:pt>
                <c:pt idx="376">
                  <c:v>7.8587171386506238</c:v>
                </c:pt>
                <c:pt idx="377">
                  <c:v>10.598851259464336</c:v>
                </c:pt>
                <c:pt idx="378">
                  <c:v>10.138785804879781</c:v>
                </c:pt>
                <c:pt idx="379">
                  <c:v>12.683052406471553</c:v>
                </c:pt>
                <c:pt idx="380">
                  <c:v>9.3583126793836993</c:v>
                </c:pt>
                <c:pt idx="381">
                  <c:v>12.286962054850937</c:v>
                </c:pt>
                <c:pt idx="382">
                  <c:v>12.24954477940395</c:v>
                </c:pt>
                <c:pt idx="383">
                  <c:v>16.954890795292034</c:v>
                </c:pt>
                <c:pt idx="384">
                  <c:v>5.7334408856747494</c:v>
                </c:pt>
                <c:pt idx="385">
                  <c:v>6.2149903457302589</c:v>
                </c:pt>
                <c:pt idx="386">
                  <c:v>12.617710763035999</c:v>
                </c:pt>
                <c:pt idx="387">
                  <c:v>27.246489340723993</c:v>
                </c:pt>
                <c:pt idx="388">
                  <c:v>7.6360524802434737</c:v>
                </c:pt>
                <c:pt idx="389">
                  <c:v>11.526703407739092</c:v>
                </c:pt>
                <c:pt idx="390">
                  <c:v>15.166985972837708</c:v>
                </c:pt>
                <c:pt idx="391">
                  <c:v>15.285653904307051</c:v>
                </c:pt>
                <c:pt idx="392">
                  <c:v>9.0735693373039119</c:v>
                </c:pt>
                <c:pt idx="393">
                  <c:v>10.866350030655614</c:v>
                </c:pt>
                <c:pt idx="394">
                  <c:v>13.085910011252462</c:v>
                </c:pt>
                <c:pt idx="395">
                  <c:v>22.649271744571148</c:v>
                </c:pt>
                <c:pt idx="396">
                  <c:v>10.35612204896843</c:v>
                </c:pt>
                <c:pt idx="397">
                  <c:v>10.939172059846408</c:v>
                </c:pt>
                <c:pt idx="398">
                  <c:v>17.07711219064824</c:v>
                </c:pt>
                <c:pt idx="399">
                  <c:v>14.422459511799735</c:v>
                </c:pt>
                <c:pt idx="400">
                  <c:v>31.542398351366327</c:v>
                </c:pt>
                <c:pt idx="401">
                  <c:v>13.27991934452454</c:v>
                </c:pt>
                <c:pt idx="402">
                  <c:v>8.4506151203889495</c:v>
                </c:pt>
                <c:pt idx="403">
                  <c:v>10.230706695649936</c:v>
                </c:pt>
                <c:pt idx="404">
                  <c:v>18.323137557429241</c:v>
                </c:pt>
                <c:pt idx="405">
                  <c:v>11.246948741722472</c:v>
                </c:pt>
                <c:pt idx="406">
                  <c:v>11.351200006316045</c:v>
                </c:pt>
                <c:pt idx="407">
                  <c:v>9.0516339511010457</c:v>
                </c:pt>
                <c:pt idx="408">
                  <c:v>9.836277975394168</c:v>
                </c:pt>
                <c:pt idx="409">
                  <c:v>12.403789200369099</c:v>
                </c:pt>
                <c:pt idx="410">
                  <c:v>18.477645822068201</c:v>
                </c:pt>
                <c:pt idx="411">
                  <c:v>10.9016560525437</c:v>
                </c:pt>
                <c:pt idx="412">
                  <c:v>13.040168940372737</c:v>
                </c:pt>
                <c:pt idx="413">
                  <c:v>27.790141232507409</c:v>
                </c:pt>
                <c:pt idx="414">
                  <c:v>21.959294279869795</c:v>
                </c:pt>
                <c:pt idx="415">
                  <c:v>10.124796130324679</c:v>
                </c:pt>
                <c:pt idx="416">
                  <c:v>8.6410819729552806</c:v>
                </c:pt>
                <c:pt idx="417">
                  <c:v>13.013452353505706</c:v>
                </c:pt>
                <c:pt idx="418">
                  <c:v>6.7621807238210963</c:v>
                </c:pt>
                <c:pt idx="419">
                  <c:v>16.500157299308004</c:v>
                </c:pt>
                <c:pt idx="420">
                  <c:v>9.1890392137015642</c:v>
                </c:pt>
                <c:pt idx="421">
                  <c:v>18.985645501251859</c:v>
                </c:pt>
                <c:pt idx="422">
                  <c:v>16.166324989381224</c:v>
                </c:pt>
                <c:pt idx="423">
                  <c:v>15.513469590191285</c:v>
                </c:pt>
                <c:pt idx="424">
                  <c:v>14.179504002882751</c:v>
                </c:pt>
                <c:pt idx="425">
                  <c:v>11.8654433444738</c:v>
                </c:pt>
                <c:pt idx="426">
                  <c:v>8.1387951272011527</c:v>
                </c:pt>
                <c:pt idx="427">
                  <c:v>19.013866460751437</c:v>
                </c:pt>
                <c:pt idx="428">
                  <c:v>9.168271210218057</c:v>
                </c:pt>
                <c:pt idx="429">
                  <c:v>10.313131976829093</c:v>
                </c:pt>
                <c:pt idx="430">
                  <c:v>18.882983658093462</c:v>
                </c:pt>
                <c:pt idx="431">
                  <c:v>17.343994997627405</c:v>
                </c:pt>
                <c:pt idx="432">
                  <c:v>12.512358922655832</c:v>
                </c:pt>
                <c:pt idx="433">
                  <c:v>17.246636466413644</c:v>
                </c:pt>
                <c:pt idx="434">
                  <c:v>9.0427989828752953</c:v>
                </c:pt>
                <c:pt idx="435">
                  <c:v>13.150677244253322</c:v>
                </c:pt>
                <c:pt idx="436">
                  <c:v>11.438542544380448</c:v>
                </c:pt>
                <c:pt idx="437">
                  <c:v>10.783284204880676</c:v>
                </c:pt>
                <c:pt idx="438">
                  <c:v>7.2878535958755046</c:v>
                </c:pt>
                <c:pt idx="439">
                  <c:v>7.8524093264230377</c:v>
                </c:pt>
                <c:pt idx="440">
                  <c:v>13.371724426083414</c:v>
                </c:pt>
                <c:pt idx="441">
                  <c:v>21.558358662415579</c:v>
                </c:pt>
                <c:pt idx="442">
                  <c:v>11.214563507233656</c:v>
                </c:pt>
                <c:pt idx="443">
                  <c:v>13.337715199089573</c:v>
                </c:pt>
                <c:pt idx="444">
                  <c:v>19.104604761931707</c:v>
                </c:pt>
                <c:pt idx="445">
                  <c:v>18.000140632620099</c:v>
                </c:pt>
                <c:pt idx="446">
                  <c:v>7.167741807007987</c:v>
                </c:pt>
                <c:pt idx="447">
                  <c:v>10.966286216722459</c:v>
                </c:pt>
                <c:pt idx="448">
                  <c:v>14.173026779686342</c:v>
                </c:pt>
                <c:pt idx="449">
                  <c:v>15.215710849089493</c:v>
                </c:pt>
                <c:pt idx="450">
                  <c:v>11.860068382781401</c:v>
                </c:pt>
                <c:pt idx="451">
                  <c:v>7.0012064527197042</c:v>
                </c:pt>
                <c:pt idx="452">
                  <c:v>17.22252325629265</c:v>
                </c:pt>
                <c:pt idx="453">
                  <c:v>8.1702426343416175</c:v>
                </c:pt>
                <c:pt idx="454">
                  <c:v>7.7797166966302589</c:v>
                </c:pt>
                <c:pt idx="455">
                  <c:v>8.4874544898089166</c:v>
                </c:pt>
                <c:pt idx="456">
                  <c:v>11.18939021577328</c:v>
                </c:pt>
                <c:pt idx="457">
                  <c:v>22.149514338795537</c:v>
                </c:pt>
                <c:pt idx="458">
                  <c:v>13.850945504450745</c:v>
                </c:pt>
                <c:pt idx="459">
                  <c:v>10.230306766868347</c:v>
                </c:pt>
                <c:pt idx="460">
                  <c:v>20.814553415502509</c:v>
                </c:pt>
                <c:pt idx="461">
                  <c:v>26.195785599530641</c:v>
                </c:pt>
                <c:pt idx="462">
                  <c:v>9.494229653722261</c:v>
                </c:pt>
                <c:pt idx="463">
                  <c:v>10.705281013804992</c:v>
                </c:pt>
                <c:pt idx="464">
                  <c:v>10.680106406750861</c:v>
                </c:pt>
                <c:pt idx="465">
                  <c:v>8.7119010110612685</c:v>
                </c:pt>
                <c:pt idx="466">
                  <c:v>15.813125559294146</c:v>
                </c:pt>
                <c:pt idx="467">
                  <c:v>15.499366653036837</c:v>
                </c:pt>
                <c:pt idx="468">
                  <c:v>12.579894677073904</c:v>
                </c:pt>
                <c:pt idx="469">
                  <c:v>18.356347729697642</c:v>
                </c:pt>
                <c:pt idx="470">
                  <c:v>20.338257613077413</c:v>
                </c:pt>
                <c:pt idx="471">
                  <c:v>12.626840332348259</c:v>
                </c:pt>
                <c:pt idx="472">
                  <c:v>16.361353818805906</c:v>
                </c:pt>
                <c:pt idx="473">
                  <c:v>17.391300543027622</c:v>
                </c:pt>
                <c:pt idx="474">
                  <c:v>9.4498599030470416</c:v>
                </c:pt>
                <c:pt idx="475">
                  <c:v>18.588602196063164</c:v>
                </c:pt>
                <c:pt idx="476">
                  <c:v>10.4221957535083</c:v>
                </c:pt>
                <c:pt idx="477">
                  <c:v>8.8771763100237067</c:v>
                </c:pt>
                <c:pt idx="478">
                  <c:v>19.983207456621631</c:v>
                </c:pt>
                <c:pt idx="479">
                  <c:v>10.657859655411501</c:v>
                </c:pt>
                <c:pt idx="480">
                  <c:v>10.392321448140931</c:v>
                </c:pt>
                <c:pt idx="481">
                  <c:v>11.23427217013106</c:v>
                </c:pt>
                <c:pt idx="482">
                  <c:v>5.5013139065500463</c:v>
                </c:pt>
                <c:pt idx="483">
                  <c:v>7.7630271742317785</c:v>
                </c:pt>
                <c:pt idx="484">
                  <c:v>7.3543884581009094</c:v>
                </c:pt>
                <c:pt idx="485">
                  <c:v>13.021013326386736</c:v>
                </c:pt>
                <c:pt idx="486">
                  <c:v>16.981270633694685</c:v>
                </c:pt>
                <c:pt idx="487">
                  <c:v>25.773205298754213</c:v>
                </c:pt>
                <c:pt idx="488">
                  <c:v>26.529379085420818</c:v>
                </c:pt>
                <c:pt idx="489">
                  <c:v>17.127108655603529</c:v>
                </c:pt>
                <c:pt idx="490">
                  <c:v>9.7212095206695039</c:v>
                </c:pt>
                <c:pt idx="491">
                  <c:v>10.523962164336671</c:v>
                </c:pt>
                <c:pt idx="492">
                  <c:v>21.928653866998637</c:v>
                </c:pt>
                <c:pt idx="493">
                  <c:v>7.2670990323305107</c:v>
                </c:pt>
                <c:pt idx="494">
                  <c:v>9.3776736412993245</c:v>
                </c:pt>
                <c:pt idx="495">
                  <c:v>9.0451051069491992</c:v>
                </c:pt>
                <c:pt idx="496">
                  <c:v>10.609348709658502</c:v>
                </c:pt>
                <c:pt idx="497">
                  <c:v>16.448802997447665</c:v>
                </c:pt>
                <c:pt idx="498">
                  <c:v>14.25736588953084</c:v>
                </c:pt>
                <c:pt idx="499">
                  <c:v>8.6501039138317424</c:v>
                </c:pt>
                <c:pt idx="500">
                  <c:v>16.558842954950535</c:v>
                </c:pt>
                <c:pt idx="501">
                  <c:v>11.402099239104803</c:v>
                </c:pt>
                <c:pt idx="502">
                  <c:v>9.2291145013476612</c:v>
                </c:pt>
                <c:pt idx="503">
                  <c:v>8.6728208448716337</c:v>
                </c:pt>
                <c:pt idx="504">
                  <c:v>14.206574765648622</c:v>
                </c:pt>
                <c:pt idx="505">
                  <c:v>6.7220742340932969</c:v>
                </c:pt>
                <c:pt idx="506">
                  <c:v>20.820606959063667</c:v>
                </c:pt>
                <c:pt idx="507">
                  <c:v>8.3946163743000319</c:v>
                </c:pt>
                <c:pt idx="508">
                  <c:v>6.7887490241529154</c:v>
                </c:pt>
                <c:pt idx="509">
                  <c:v>7.981874373616419</c:v>
                </c:pt>
                <c:pt idx="510">
                  <c:v>16.227993559503787</c:v>
                </c:pt>
                <c:pt idx="511">
                  <c:v>11.013160956455817</c:v>
                </c:pt>
                <c:pt idx="512">
                  <c:v>8.1555197291161559</c:v>
                </c:pt>
                <c:pt idx="513">
                  <c:v>15.240566695067951</c:v>
                </c:pt>
                <c:pt idx="514">
                  <c:v>6.9555680323225566</c:v>
                </c:pt>
                <c:pt idx="515">
                  <c:v>33.098199065054615</c:v>
                </c:pt>
                <c:pt idx="516">
                  <c:v>15.930726251665172</c:v>
                </c:pt>
                <c:pt idx="517">
                  <c:v>12.245632716164948</c:v>
                </c:pt>
                <c:pt idx="518">
                  <c:v>8.7645811321265743</c:v>
                </c:pt>
                <c:pt idx="519">
                  <c:v>9.8347803424716123</c:v>
                </c:pt>
                <c:pt idx="520">
                  <c:v>14.24196411298375</c:v>
                </c:pt>
                <c:pt idx="521">
                  <c:v>12.804906613587304</c:v>
                </c:pt>
                <c:pt idx="522">
                  <c:v>11.216316835146946</c:v>
                </c:pt>
                <c:pt idx="523">
                  <c:v>15.297529158290141</c:v>
                </c:pt>
                <c:pt idx="524">
                  <c:v>10.613062974649832</c:v>
                </c:pt>
                <c:pt idx="525">
                  <c:v>15.697997629722529</c:v>
                </c:pt>
                <c:pt idx="526">
                  <c:v>27.733296473998085</c:v>
                </c:pt>
                <c:pt idx="527">
                  <c:v>12.30740963448771</c:v>
                </c:pt>
                <c:pt idx="528">
                  <c:v>15.175213632944669</c:v>
                </c:pt>
                <c:pt idx="529">
                  <c:v>25.822912977153486</c:v>
                </c:pt>
                <c:pt idx="530">
                  <c:v>9.9410215629986389</c:v>
                </c:pt>
                <c:pt idx="531">
                  <c:v>14.789124887052617</c:v>
                </c:pt>
                <c:pt idx="532">
                  <c:v>6.8983219810103806</c:v>
                </c:pt>
                <c:pt idx="533">
                  <c:v>8.3397433939383223</c:v>
                </c:pt>
                <c:pt idx="534">
                  <c:v>20.617605604110977</c:v>
                </c:pt>
                <c:pt idx="535">
                  <c:v>10.455666401643892</c:v>
                </c:pt>
                <c:pt idx="536">
                  <c:v>14.84612766095122</c:v>
                </c:pt>
                <c:pt idx="537">
                  <c:v>8.2877352131973936</c:v>
                </c:pt>
                <c:pt idx="538">
                  <c:v>14.008628053255213</c:v>
                </c:pt>
                <c:pt idx="539">
                  <c:v>14.724777704971181</c:v>
                </c:pt>
                <c:pt idx="540">
                  <c:v>12.499848084416543</c:v>
                </c:pt>
                <c:pt idx="541">
                  <c:v>8.4332511722378882</c:v>
                </c:pt>
                <c:pt idx="542">
                  <c:v>5.5710792729755818</c:v>
                </c:pt>
                <c:pt idx="543">
                  <c:v>11.165260501566928</c:v>
                </c:pt>
                <c:pt idx="544">
                  <c:v>7.8321554687216777</c:v>
                </c:pt>
                <c:pt idx="545">
                  <c:v>15.053993688605553</c:v>
                </c:pt>
                <c:pt idx="546">
                  <c:v>12.035873933044792</c:v>
                </c:pt>
                <c:pt idx="547">
                  <c:v>7.9622739004388334</c:v>
                </c:pt>
                <c:pt idx="548">
                  <c:v>10.936273752520254</c:v>
                </c:pt>
                <c:pt idx="549">
                  <c:v>11.769545250068763</c:v>
                </c:pt>
                <c:pt idx="550">
                  <c:v>44.173987952775519</c:v>
                </c:pt>
                <c:pt idx="551">
                  <c:v>7.8047727496877979</c:v>
                </c:pt>
                <c:pt idx="552">
                  <c:v>10.491712613004671</c:v>
                </c:pt>
                <c:pt idx="553">
                  <c:v>24.449848916842011</c:v>
                </c:pt>
                <c:pt idx="554">
                  <c:v>9.2920439307632847</c:v>
                </c:pt>
                <c:pt idx="555">
                  <c:v>21.392981223586439</c:v>
                </c:pt>
                <c:pt idx="556">
                  <c:v>12.22621593549356</c:v>
                </c:pt>
                <c:pt idx="557">
                  <c:v>6.9871816618897373</c:v>
                </c:pt>
                <c:pt idx="558">
                  <c:v>9.5580334103535396</c:v>
                </c:pt>
                <c:pt idx="559">
                  <c:v>19.497582988224412</c:v>
                </c:pt>
                <c:pt idx="560">
                  <c:v>17.758657955268284</c:v>
                </c:pt>
                <c:pt idx="561">
                  <c:v>8.8420624300071946</c:v>
                </c:pt>
                <c:pt idx="562">
                  <c:v>10.628880339737412</c:v>
                </c:pt>
                <c:pt idx="563">
                  <c:v>6.0142888267200494</c:v>
                </c:pt>
                <c:pt idx="564">
                  <c:v>13.340891145700981</c:v>
                </c:pt>
                <c:pt idx="565">
                  <c:v>14.047714162776293</c:v>
                </c:pt>
                <c:pt idx="566">
                  <c:v>12.702946040371856</c:v>
                </c:pt>
                <c:pt idx="567">
                  <c:v>15.513201469512746</c:v>
                </c:pt>
                <c:pt idx="568">
                  <c:v>18.329874419664105</c:v>
                </c:pt>
                <c:pt idx="569">
                  <c:v>12.200205422271916</c:v>
                </c:pt>
                <c:pt idx="570">
                  <c:v>12.122855221981185</c:v>
                </c:pt>
                <c:pt idx="571">
                  <c:v>13.968120683308824</c:v>
                </c:pt>
                <c:pt idx="572">
                  <c:v>10.687213655293672</c:v>
                </c:pt>
                <c:pt idx="573">
                  <c:v>11.849165112653406</c:v>
                </c:pt>
                <c:pt idx="574">
                  <c:v>14.2568463036749</c:v>
                </c:pt>
                <c:pt idx="575">
                  <c:v>8.1341725698813416</c:v>
                </c:pt>
                <c:pt idx="576">
                  <c:v>20.380391291685868</c:v>
                </c:pt>
                <c:pt idx="577">
                  <c:v>14.626453116394847</c:v>
                </c:pt>
                <c:pt idx="578">
                  <c:v>13.508399926366991</c:v>
                </c:pt>
                <c:pt idx="579">
                  <c:v>7.9065721292818552</c:v>
                </c:pt>
                <c:pt idx="580">
                  <c:v>17.269233265238061</c:v>
                </c:pt>
                <c:pt idx="581">
                  <c:v>20.862182006863325</c:v>
                </c:pt>
                <c:pt idx="582">
                  <c:v>7.6226363145053657</c:v>
                </c:pt>
                <c:pt idx="583">
                  <c:v>4.381637171633157</c:v>
                </c:pt>
                <c:pt idx="584">
                  <c:v>10.914954337940715</c:v>
                </c:pt>
                <c:pt idx="585">
                  <c:v>19.851558584164692</c:v>
                </c:pt>
                <c:pt idx="586">
                  <c:v>5.4639973284238907</c:v>
                </c:pt>
                <c:pt idx="587">
                  <c:v>26.124112313190995</c:v>
                </c:pt>
                <c:pt idx="588">
                  <c:v>8.0326472343291169</c:v>
                </c:pt>
                <c:pt idx="589">
                  <c:v>16.356268674848277</c:v>
                </c:pt>
                <c:pt idx="590">
                  <c:v>26.915541152573695</c:v>
                </c:pt>
                <c:pt idx="591">
                  <c:v>15.700785937919772</c:v>
                </c:pt>
                <c:pt idx="592">
                  <c:v>9.072893688001253</c:v>
                </c:pt>
                <c:pt idx="593">
                  <c:v>12.646069251495566</c:v>
                </c:pt>
                <c:pt idx="594">
                  <c:v>21.566632274579273</c:v>
                </c:pt>
                <c:pt idx="595">
                  <c:v>8.8765633590804569</c:v>
                </c:pt>
                <c:pt idx="596">
                  <c:v>18.041112449302009</c:v>
                </c:pt>
                <c:pt idx="597">
                  <c:v>19.968929872905857</c:v>
                </c:pt>
                <c:pt idx="598">
                  <c:v>23.209332580970255</c:v>
                </c:pt>
                <c:pt idx="599">
                  <c:v>17.951880843925757</c:v>
                </c:pt>
                <c:pt idx="600">
                  <c:v>9.4239269620677941</c:v>
                </c:pt>
                <c:pt idx="601">
                  <c:v>23.076369866805898</c:v>
                </c:pt>
                <c:pt idx="602">
                  <c:v>12.298516606439708</c:v>
                </c:pt>
                <c:pt idx="603">
                  <c:v>8.3865981766266628</c:v>
                </c:pt>
                <c:pt idx="604">
                  <c:v>11.179192446635753</c:v>
                </c:pt>
                <c:pt idx="605">
                  <c:v>8.9052567458652927</c:v>
                </c:pt>
                <c:pt idx="606">
                  <c:v>12.823717792797067</c:v>
                </c:pt>
                <c:pt idx="607">
                  <c:v>11.254790665056847</c:v>
                </c:pt>
                <c:pt idx="608">
                  <c:v>17.701140709611323</c:v>
                </c:pt>
                <c:pt idx="609">
                  <c:v>12.228430064571496</c:v>
                </c:pt>
                <c:pt idx="610">
                  <c:v>13.99288433542214</c:v>
                </c:pt>
                <c:pt idx="611">
                  <c:v>20.714053838885167</c:v>
                </c:pt>
                <c:pt idx="612">
                  <c:v>14.797406089826497</c:v>
                </c:pt>
                <c:pt idx="613">
                  <c:v>13.804769212344141</c:v>
                </c:pt>
                <c:pt idx="614">
                  <c:v>10.322388962389855</c:v>
                </c:pt>
                <c:pt idx="615">
                  <c:v>8.7329978723490722</c:v>
                </c:pt>
                <c:pt idx="616">
                  <c:v>11.315686884797127</c:v>
                </c:pt>
                <c:pt idx="617">
                  <c:v>16.529612940787011</c:v>
                </c:pt>
                <c:pt idx="618">
                  <c:v>10.827257250302191</c:v>
                </c:pt>
                <c:pt idx="619">
                  <c:v>10.770579615320036</c:v>
                </c:pt>
                <c:pt idx="620">
                  <c:v>30.46949817972763</c:v>
                </c:pt>
                <c:pt idx="621">
                  <c:v>9.5097898189893151</c:v>
                </c:pt>
                <c:pt idx="622">
                  <c:v>15.116738605642881</c:v>
                </c:pt>
                <c:pt idx="623">
                  <c:v>14.259918439109715</c:v>
                </c:pt>
                <c:pt idx="624">
                  <c:v>24.95322091362512</c:v>
                </c:pt>
                <c:pt idx="625">
                  <c:v>6.2102131992206022</c:v>
                </c:pt>
                <c:pt idx="626">
                  <c:v>6.5707436115379769</c:v>
                </c:pt>
                <c:pt idx="627">
                  <c:v>25.010279641334606</c:v>
                </c:pt>
                <c:pt idx="628">
                  <c:v>17.988756379996918</c:v>
                </c:pt>
                <c:pt idx="629">
                  <c:v>17.488881344584396</c:v>
                </c:pt>
                <c:pt idx="630">
                  <c:v>7.6069233045504445</c:v>
                </c:pt>
                <c:pt idx="631">
                  <c:v>17.26390500470746</c:v>
                </c:pt>
                <c:pt idx="632">
                  <c:v>11.777627441366134</c:v>
                </c:pt>
                <c:pt idx="633">
                  <c:v>9.0114442200476805</c:v>
                </c:pt>
                <c:pt idx="634">
                  <c:v>9.9648023418855587</c:v>
                </c:pt>
                <c:pt idx="635">
                  <c:v>15.571281812517825</c:v>
                </c:pt>
                <c:pt idx="636">
                  <c:v>7.772075845089689</c:v>
                </c:pt>
                <c:pt idx="637">
                  <c:v>14.785014964608433</c:v>
                </c:pt>
                <c:pt idx="638">
                  <c:v>7.6766213618088717</c:v>
                </c:pt>
                <c:pt idx="639">
                  <c:v>17.528852345565898</c:v>
                </c:pt>
                <c:pt idx="640">
                  <c:v>13.8380989689951</c:v>
                </c:pt>
                <c:pt idx="641">
                  <c:v>7.520101689563373</c:v>
                </c:pt>
                <c:pt idx="642">
                  <c:v>15.566141784978406</c:v>
                </c:pt>
                <c:pt idx="643">
                  <c:v>13.500969387924341</c:v>
                </c:pt>
                <c:pt idx="644">
                  <c:v>11.069790711591075</c:v>
                </c:pt>
                <c:pt idx="645">
                  <c:v>11.416731960635145</c:v>
                </c:pt>
                <c:pt idx="646">
                  <c:v>12.584013643213668</c:v>
                </c:pt>
                <c:pt idx="647">
                  <c:v>20.42854585347937</c:v>
                </c:pt>
                <c:pt idx="648">
                  <c:v>10.144124460023509</c:v>
                </c:pt>
                <c:pt idx="649">
                  <c:v>27.525391406299619</c:v>
                </c:pt>
                <c:pt idx="650">
                  <c:v>10.540922483523733</c:v>
                </c:pt>
                <c:pt idx="651">
                  <c:v>10.005855622379972</c:v>
                </c:pt>
                <c:pt idx="652">
                  <c:v>11.90013637261846</c:v>
                </c:pt>
                <c:pt idx="653">
                  <c:v>14.127634968801189</c:v>
                </c:pt>
                <c:pt idx="654">
                  <c:v>16.910838071946692</c:v>
                </c:pt>
                <c:pt idx="655">
                  <c:v>6.7672326048438149</c:v>
                </c:pt>
                <c:pt idx="656">
                  <c:v>10.046752449849729</c:v>
                </c:pt>
                <c:pt idx="657">
                  <c:v>20.636787548158878</c:v>
                </c:pt>
                <c:pt idx="658">
                  <c:v>8.5783111186715377</c:v>
                </c:pt>
                <c:pt idx="659">
                  <c:v>9.6124802940468541</c:v>
                </c:pt>
                <c:pt idx="660">
                  <c:v>16.427274153425294</c:v>
                </c:pt>
                <c:pt idx="661">
                  <c:v>11.556161428728112</c:v>
                </c:pt>
                <c:pt idx="662">
                  <c:v>23.329375545990793</c:v>
                </c:pt>
                <c:pt idx="663">
                  <c:v>14.616144683595822</c:v>
                </c:pt>
                <c:pt idx="664">
                  <c:v>13.407414799616058</c:v>
                </c:pt>
                <c:pt idx="665">
                  <c:v>8.6544391830202763</c:v>
                </c:pt>
                <c:pt idx="666">
                  <c:v>14.454936218668223</c:v>
                </c:pt>
                <c:pt idx="667">
                  <c:v>13.151987980567574</c:v>
                </c:pt>
                <c:pt idx="668">
                  <c:v>11.23689982590925</c:v>
                </c:pt>
                <c:pt idx="669">
                  <c:v>10.654327127408898</c:v>
                </c:pt>
                <c:pt idx="670">
                  <c:v>8.1166294558345538</c:v>
                </c:pt>
                <c:pt idx="671">
                  <c:v>19.792881083054496</c:v>
                </c:pt>
                <c:pt idx="672">
                  <c:v>8.9091401036969966</c:v>
                </c:pt>
                <c:pt idx="673">
                  <c:v>12.493249933681767</c:v>
                </c:pt>
                <c:pt idx="674">
                  <c:v>6.3272376926132825</c:v>
                </c:pt>
                <c:pt idx="675">
                  <c:v>12.951131122860886</c:v>
                </c:pt>
                <c:pt idx="676">
                  <c:v>8.7011338127691857</c:v>
                </c:pt>
                <c:pt idx="677">
                  <c:v>15.077173476427058</c:v>
                </c:pt>
                <c:pt idx="678">
                  <c:v>7.7064995761907138</c:v>
                </c:pt>
                <c:pt idx="679">
                  <c:v>10.387649084284639</c:v>
                </c:pt>
                <c:pt idx="680">
                  <c:v>5.4832513039717998</c:v>
                </c:pt>
                <c:pt idx="681">
                  <c:v>21.588491245939977</c:v>
                </c:pt>
                <c:pt idx="682">
                  <c:v>14.537691174826969</c:v>
                </c:pt>
                <c:pt idx="683">
                  <c:v>17.246753419209398</c:v>
                </c:pt>
                <c:pt idx="684">
                  <c:v>21.374067969103706</c:v>
                </c:pt>
                <c:pt idx="685">
                  <c:v>8.8951325756318056</c:v>
                </c:pt>
                <c:pt idx="686">
                  <c:v>9.4031763789503149</c:v>
                </c:pt>
                <c:pt idx="687">
                  <c:v>9.7896137072046603</c:v>
                </c:pt>
                <c:pt idx="688">
                  <c:v>7.7254295186145461</c:v>
                </c:pt>
                <c:pt idx="689">
                  <c:v>13.525169251776438</c:v>
                </c:pt>
                <c:pt idx="690">
                  <c:v>13.444151769902483</c:v>
                </c:pt>
                <c:pt idx="691">
                  <c:v>7.7184424883169287</c:v>
                </c:pt>
                <c:pt idx="692">
                  <c:v>18.236783017438199</c:v>
                </c:pt>
                <c:pt idx="693">
                  <c:v>10.940460677925854</c:v>
                </c:pt>
                <c:pt idx="694">
                  <c:v>6.9710626279278065</c:v>
                </c:pt>
                <c:pt idx="695">
                  <c:v>18.270666300414018</c:v>
                </c:pt>
                <c:pt idx="696">
                  <c:v>23.559502536810029</c:v>
                </c:pt>
                <c:pt idx="697">
                  <c:v>19.420059807442243</c:v>
                </c:pt>
                <c:pt idx="698">
                  <c:v>18.648663928918396</c:v>
                </c:pt>
                <c:pt idx="699">
                  <c:v>14.766744638436322</c:v>
                </c:pt>
                <c:pt idx="700">
                  <c:v>18.90199330132987</c:v>
                </c:pt>
                <c:pt idx="701">
                  <c:v>7.1723898094436791</c:v>
                </c:pt>
                <c:pt idx="702">
                  <c:v>10.363947660177097</c:v>
                </c:pt>
                <c:pt idx="703">
                  <c:v>7.146219863654049</c:v>
                </c:pt>
                <c:pt idx="704">
                  <c:v>10.211786136262353</c:v>
                </c:pt>
                <c:pt idx="705">
                  <c:v>11.765661192856815</c:v>
                </c:pt>
                <c:pt idx="706">
                  <c:v>8.633877112260171</c:v>
                </c:pt>
                <c:pt idx="707">
                  <c:v>13.560862332425302</c:v>
                </c:pt>
                <c:pt idx="708">
                  <c:v>13.349400253841154</c:v>
                </c:pt>
                <c:pt idx="709">
                  <c:v>20.043923699140837</c:v>
                </c:pt>
                <c:pt idx="710">
                  <c:v>15.280748837823985</c:v>
                </c:pt>
                <c:pt idx="711">
                  <c:v>9.8190621694126321</c:v>
                </c:pt>
                <c:pt idx="712">
                  <c:v>7.8675161610394149</c:v>
                </c:pt>
                <c:pt idx="713">
                  <c:v>21.669127982408035</c:v>
                </c:pt>
                <c:pt idx="714">
                  <c:v>10.790036593290999</c:v>
                </c:pt>
                <c:pt idx="715">
                  <c:v>12.543288481568295</c:v>
                </c:pt>
                <c:pt idx="716">
                  <c:v>21.764540634514084</c:v>
                </c:pt>
                <c:pt idx="717">
                  <c:v>16.970515324036992</c:v>
                </c:pt>
                <c:pt idx="718">
                  <c:v>12.705289219424531</c:v>
                </c:pt>
                <c:pt idx="719">
                  <c:v>11.073495805232451</c:v>
                </c:pt>
                <c:pt idx="720">
                  <c:v>13.748770862805237</c:v>
                </c:pt>
                <c:pt idx="721">
                  <c:v>12.336664149775425</c:v>
                </c:pt>
                <c:pt idx="722">
                  <c:v>7.0873545443426478</c:v>
                </c:pt>
                <c:pt idx="723">
                  <c:v>19.245055144188214</c:v>
                </c:pt>
                <c:pt idx="724">
                  <c:v>9.4748582245664963</c:v>
                </c:pt>
                <c:pt idx="725">
                  <c:v>10.72841202296196</c:v>
                </c:pt>
                <c:pt idx="726">
                  <c:v>8.389633611428021</c:v>
                </c:pt>
                <c:pt idx="727">
                  <c:v>7.827808246756903</c:v>
                </c:pt>
                <c:pt idx="728">
                  <c:v>22.327708159249585</c:v>
                </c:pt>
                <c:pt idx="729">
                  <c:v>12.606139443168198</c:v>
                </c:pt>
                <c:pt idx="730">
                  <c:v>24.04997798369217</c:v>
                </c:pt>
                <c:pt idx="731">
                  <c:v>13.508352622677835</c:v>
                </c:pt>
                <c:pt idx="732">
                  <c:v>13.212184494294245</c:v>
                </c:pt>
                <c:pt idx="733">
                  <c:v>16.636115663461023</c:v>
                </c:pt>
                <c:pt idx="734">
                  <c:v>6.7192601763165438</c:v>
                </c:pt>
                <c:pt idx="735">
                  <c:v>13.746288527944612</c:v>
                </c:pt>
                <c:pt idx="736">
                  <c:v>10.518656133122805</c:v>
                </c:pt>
                <c:pt idx="737">
                  <c:v>12.286359243921893</c:v>
                </c:pt>
                <c:pt idx="738">
                  <c:v>18.611880712265844</c:v>
                </c:pt>
                <c:pt idx="739">
                  <c:v>9.2475666306581239</c:v>
                </c:pt>
                <c:pt idx="740">
                  <c:v>8.0246738790594438</c:v>
                </c:pt>
                <c:pt idx="741">
                  <c:v>16.768640674831968</c:v>
                </c:pt>
                <c:pt idx="742">
                  <c:v>16.82028516666556</c:v>
                </c:pt>
                <c:pt idx="743">
                  <c:v>10.35768080623882</c:v>
                </c:pt>
                <c:pt idx="744">
                  <c:v>13.474881889621404</c:v>
                </c:pt>
                <c:pt idx="745">
                  <c:v>19.956985272000281</c:v>
                </c:pt>
                <c:pt idx="746">
                  <c:v>19.177312648752135</c:v>
                </c:pt>
                <c:pt idx="747">
                  <c:v>14.753440841727199</c:v>
                </c:pt>
                <c:pt idx="748">
                  <c:v>10.785984552085912</c:v>
                </c:pt>
                <c:pt idx="749">
                  <c:v>8.8654806694904931</c:v>
                </c:pt>
                <c:pt idx="750">
                  <c:v>23.209317558747511</c:v>
                </c:pt>
                <c:pt idx="751">
                  <c:v>15.89263203032646</c:v>
                </c:pt>
                <c:pt idx="752">
                  <c:v>15.977939153794306</c:v>
                </c:pt>
                <c:pt idx="753">
                  <c:v>11.816445003437179</c:v>
                </c:pt>
                <c:pt idx="754">
                  <c:v>6.6222889721491605</c:v>
                </c:pt>
                <c:pt idx="755">
                  <c:v>19.25819630956844</c:v>
                </c:pt>
                <c:pt idx="756">
                  <c:v>13.14792154232158</c:v>
                </c:pt>
                <c:pt idx="757">
                  <c:v>16.998721054000512</c:v>
                </c:pt>
                <c:pt idx="758">
                  <c:v>13.898968272997733</c:v>
                </c:pt>
                <c:pt idx="759">
                  <c:v>7.9293679288158723</c:v>
                </c:pt>
                <c:pt idx="760">
                  <c:v>13.669296670003138</c:v>
                </c:pt>
                <c:pt idx="761">
                  <c:v>9.4919369190761085</c:v>
                </c:pt>
                <c:pt idx="762">
                  <c:v>19.052439894358127</c:v>
                </c:pt>
                <c:pt idx="763">
                  <c:v>18.88240655891153</c:v>
                </c:pt>
                <c:pt idx="764">
                  <c:v>14.099441250234854</c:v>
                </c:pt>
                <c:pt idx="765">
                  <c:v>12.49880381700228</c:v>
                </c:pt>
                <c:pt idx="766">
                  <c:v>7.3611757529169344</c:v>
                </c:pt>
                <c:pt idx="767">
                  <c:v>7.0059305801179557</c:v>
                </c:pt>
                <c:pt idx="768">
                  <c:v>21.139749659868802</c:v>
                </c:pt>
                <c:pt idx="769">
                  <c:v>18.83550233965466</c:v>
                </c:pt>
                <c:pt idx="770">
                  <c:v>19.952427590364682</c:v>
                </c:pt>
                <c:pt idx="771">
                  <c:v>30.338528875664004</c:v>
                </c:pt>
                <c:pt idx="772">
                  <c:v>8.0842441813538635</c:v>
                </c:pt>
                <c:pt idx="773">
                  <c:v>10.810869043108433</c:v>
                </c:pt>
                <c:pt idx="774">
                  <c:v>13.797128839527581</c:v>
                </c:pt>
                <c:pt idx="775">
                  <c:v>7.4327874131005185</c:v>
                </c:pt>
                <c:pt idx="776">
                  <c:v>13.193452108198027</c:v>
                </c:pt>
                <c:pt idx="777">
                  <c:v>13.148883741116974</c:v>
                </c:pt>
                <c:pt idx="778">
                  <c:v>11.097417564368774</c:v>
                </c:pt>
                <c:pt idx="779">
                  <c:v>6.8033951980161467</c:v>
                </c:pt>
                <c:pt idx="780">
                  <c:v>10.004728515376463</c:v>
                </c:pt>
                <c:pt idx="781">
                  <c:v>9.8257818544361442</c:v>
                </c:pt>
                <c:pt idx="782">
                  <c:v>7.2116403614600237</c:v>
                </c:pt>
                <c:pt idx="783">
                  <c:v>12.729964167356437</c:v>
                </c:pt>
                <c:pt idx="784">
                  <c:v>8.6502804595955975</c:v>
                </c:pt>
                <c:pt idx="785">
                  <c:v>9.1171107293104967</c:v>
                </c:pt>
                <c:pt idx="786">
                  <c:v>11.792663304294191</c:v>
                </c:pt>
                <c:pt idx="787">
                  <c:v>9.8302223973124381</c:v>
                </c:pt>
                <c:pt idx="788">
                  <c:v>9.7855039354925459</c:v>
                </c:pt>
                <c:pt idx="789">
                  <c:v>8.1898289986459094</c:v>
                </c:pt>
                <c:pt idx="790">
                  <c:v>8.7733095345980878</c:v>
                </c:pt>
                <c:pt idx="791">
                  <c:v>6.7369702509177749</c:v>
                </c:pt>
                <c:pt idx="792">
                  <c:v>12.420993956694751</c:v>
                </c:pt>
                <c:pt idx="793">
                  <c:v>12.853471195749314</c:v>
                </c:pt>
                <c:pt idx="794">
                  <c:v>5.4639981107327475</c:v>
                </c:pt>
                <c:pt idx="795">
                  <c:v>10.800198135071703</c:v>
                </c:pt>
                <c:pt idx="796">
                  <c:v>8.7314833984560547</c:v>
                </c:pt>
                <c:pt idx="797">
                  <c:v>15.19748787514337</c:v>
                </c:pt>
                <c:pt idx="798">
                  <c:v>12.074246745976255</c:v>
                </c:pt>
                <c:pt idx="799">
                  <c:v>12.204974134243079</c:v>
                </c:pt>
                <c:pt idx="800">
                  <c:v>13.856736318774548</c:v>
                </c:pt>
                <c:pt idx="801">
                  <c:v>12.198267220339943</c:v>
                </c:pt>
                <c:pt idx="802">
                  <c:v>10.511977221948843</c:v>
                </c:pt>
                <c:pt idx="803">
                  <c:v>9.5763819503363372</c:v>
                </c:pt>
                <c:pt idx="804">
                  <c:v>8.8173916171241178</c:v>
                </c:pt>
                <c:pt idx="805">
                  <c:v>12.331058114561111</c:v>
                </c:pt>
                <c:pt idx="806">
                  <c:v>10.508238326012556</c:v>
                </c:pt>
                <c:pt idx="807">
                  <c:v>20.079178419294418</c:v>
                </c:pt>
                <c:pt idx="808">
                  <c:v>10.911634572470025</c:v>
                </c:pt>
                <c:pt idx="809">
                  <c:v>20.056402365343349</c:v>
                </c:pt>
                <c:pt idx="810">
                  <c:v>11.762305790807153</c:v>
                </c:pt>
                <c:pt idx="811">
                  <c:v>18.310273634977481</c:v>
                </c:pt>
                <c:pt idx="812">
                  <c:v>20.207716048856248</c:v>
                </c:pt>
                <c:pt idx="813">
                  <c:v>10.349920243221909</c:v>
                </c:pt>
                <c:pt idx="814">
                  <c:v>17.95480635688445</c:v>
                </c:pt>
                <c:pt idx="815">
                  <c:v>12.493095618526988</c:v>
                </c:pt>
                <c:pt idx="816">
                  <c:v>11.205348412808281</c:v>
                </c:pt>
                <c:pt idx="817">
                  <c:v>14.982115776068497</c:v>
                </c:pt>
                <c:pt idx="818">
                  <c:v>8.2833894614399846</c:v>
                </c:pt>
                <c:pt idx="819">
                  <c:v>12.967147704448461</c:v>
                </c:pt>
                <c:pt idx="820">
                  <c:v>17.99534310599806</c:v>
                </c:pt>
                <c:pt idx="821">
                  <c:v>11.16924712292538</c:v>
                </c:pt>
                <c:pt idx="822">
                  <c:v>12.658307534828038</c:v>
                </c:pt>
                <c:pt idx="823">
                  <c:v>40.168838009083963</c:v>
                </c:pt>
                <c:pt idx="824">
                  <c:v>14.388425939344673</c:v>
                </c:pt>
                <c:pt idx="825">
                  <c:v>8.9647620710554623</c:v>
                </c:pt>
                <c:pt idx="826">
                  <c:v>8.6753158674263862</c:v>
                </c:pt>
                <c:pt idx="827">
                  <c:v>7.0241101491200055</c:v>
                </c:pt>
                <c:pt idx="828">
                  <c:v>14.563238238749438</c:v>
                </c:pt>
                <c:pt idx="829">
                  <c:v>15.775298632541158</c:v>
                </c:pt>
                <c:pt idx="830">
                  <c:v>14.532377818624809</c:v>
                </c:pt>
                <c:pt idx="831">
                  <c:v>9.4537971813749877</c:v>
                </c:pt>
                <c:pt idx="832">
                  <c:v>11.203997329624016</c:v>
                </c:pt>
                <c:pt idx="833">
                  <c:v>14.797382294057412</c:v>
                </c:pt>
                <c:pt idx="834">
                  <c:v>21.839013645890404</c:v>
                </c:pt>
                <c:pt idx="835">
                  <c:v>13.828456843020476</c:v>
                </c:pt>
                <c:pt idx="836">
                  <c:v>8.5766721729689088</c:v>
                </c:pt>
                <c:pt idx="837">
                  <c:v>13.024176972250533</c:v>
                </c:pt>
                <c:pt idx="838">
                  <c:v>17.769630406619981</c:v>
                </c:pt>
                <c:pt idx="839">
                  <c:v>29.616002574015152</c:v>
                </c:pt>
                <c:pt idx="840">
                  <c:v>11.469258363500749</c:v>
                </c:pt>
                <c:pt idx="841">
                  <c:v>21.417984752465625</c:v>
                </c:pt>
                <c:pt idx="842">
                  <c:v>13.803839831913214</c:v>
                </c:pt>
                <c:pt idx="843">
                  <c:v>6.8326350312564612</c:v>
                </c:pt>
                <c:pt idx="844">
                  <c:v>19.985337330104656</c:v>
                </c:pt>
                <c:pt idx="845">
                  <c:v>23.029353572141172</c:v>
                </c:pt>
                <c:pt idx="846">
                  <c:v>7.0599211022239521</c:v>
                </c:pt>
                <c:pt idx="847">
                  <c:v>20.891632314488081</c:v>
                </c:pt>
                <c:pt idx="848">
                  <c:v>9.4058602137727139</c:v>
                </c:pt>
                <c:pt idx="849">
                  <c:v>14.629645077444302</c:v>
                </c:pt>
                <c:pt idx="850">
                  <c:v>18.714281003122224</c:v>
                </c:pt>
                <c:pt idx="851">
                  <c:v>22.361138483137164</c:v>
                </c:pt>
                <c:pt idx="852">
                  <c:v>12.086101420763224</c:v>
                </c:pt>
                <c:pt idx="853">
                  <c:v>12.121742301688574</c:v>
                </c:pt>
                <c:pt idx="854">
                  <c:v>20.578092329486012</c:v>
                </c:pt>
                <c:pt idx="855">
                  <c:v>23.545722061375599</c:v>
                </c:pt>
                <c:pt idx="856">
                  <c:v>22.617766101802982</c:v>
                </c:pt>
                <c:pt idx="857">
                  <c:v>11.12347056399083</c:v>
                </c:pt>
                <c:pt idx="858">
                  <c:v>18.749716540945073</c:v>
                </c:pt>
                <c:pt idx="859">
                  <c:v>12.283593194001249</c:v>
                </c:pt>
                <c:pt idx="860">
                  <c:v>9.1630055874286818</c:v>
                </c:pt>
                <c:pt idx="861">
                  <c:v>11.465488741430386</c:v>
                </c:pt>
                <c:pt idx="862">
                  <c:v>7.6940902837797793</c:v>
                </c:pt>
                <c:pt idx="863">
                  <c:v>10.136978748101637</c:v>
                </c:pt>
                <c:pt idx="864">
                  <c:v>19.610678397953841</c:v>
                </c:pt>
                <c:pt idx="865">
                  <c:v>18.868595322674143</c:v>
                </c:pt>
                <c:pt idx="866">
                  <c:v>18.279065774656125</c:v>
                </c:pt>
                <c:pt idx="867">
                  <c:v>13.058975861911122</c:v>
                </c:pt>
                <c:pt idx="868">
                  <c:v>12.965372307252853</c:v>
                </c:pt>
                <c:pt idx="869">
                  <c:v>5.9198071570865531</c:v>
                </c:pt>
                <c:pt idx="870">
                  <c:v>10.71039552825539</c:v>
                </c:pt>
                <c:pt idx="871">
                  <c:v>5.8059410807850842</c:v>
                </c:pt>
                <c:pt idx="872">
                  <c:v>17.499888840563237</c:v>
                </c:pt>
                <c:pt idx="873">
                  <c:v>22.333503965548722</c:v>
                </c:pt>
                <c:pt idx="874">
                  <c:v>8.1692234377567505</c:v>
                </c:pt>
                <c:pt idx="875">
                  <c:v>16.772725958583294</c:v>
                </c:pt>
                <c:pt idx="876">
                  <c:v>14.159065806621921</c:v>
                </c:pt>
                <c:pt idx="877">
                  <c:v>18.597121653605132</c:v>
                </c:pt>
                <c:pt idx="878">
                  <c:v>31.485166296046273</c:v>
                </c:pt>
                <c:pt idx="879">
                  <c:v>14.47574193351319</c:v>
                </c:pt>
                <c:pt idx="880">
                  <c:v>21.990893934080063</c:v>
                </c:pt>
                <c:pt idx="881">
                  <c:v>10.100092300202325</c:v>
                </c:pt>
                <c:pt idx="882">
                  <c:v>13.571596527232051</c:v>
                </c:pt>
                <c:pt idx="883">
                  <c:v>12.868113372180588</c:v>
                </c:pt>
                <c:pt idx="884">
                  <c:v>16.807867261050262</c:v>
                </c:pt>
                <c:pt idx="885">
                  <c:v>13.259882976598032</c:v>
                </c:pt>
                <c:pt idx="886">
                  <c:v>12.174592565199124</c:v>
                </c:pt>
                <c:pt idx="887">
                  <c:v>8.671585467032159</c:v>
                </c:pt>
                <c:pt idx="888">
                  <c:v>8.5625787351276905</c:v>
                </c:pt>
                <c:pt idx="889">
                  <c:v>9.9435167223226717</c:v>
                </c:pt>
                <c:pt idx="890">
                  <c:v>6.3966087468486865</c:v>
                </c:pt>
                <c:pt idx="891">
                  <c:v>8.7155444022258166</c:v>
                </c:pt>
                <c:pt idx="892">
                  <c:v>10.770457519118079</c:v>
                </c:pt>
                <c:pt idx="893">
                  <c:v>15.436474547983225</c:v>
                </c:pt>
                <c:pt idx="894">
                  <c:v>6.8708186940120193</c:v>
                </c:pt>
                <c:pt idx="895">
                  <c:v>8.8335967937016324</c:v>
                </c:pt>
                <c:pt idx="896">
                  <c:v>11.138782769891812</c:v>
                </c:pt>
                <c:pt idx="897">
                  <c:v>8.185439181340854</c:v>
                </c:pt>
                <c:pt idx="898">
                  <c:v>14.325393785174647</c:v>
                </c:pt>
                <c:pt idx="899">
                  <c:v>14.446478638009422</c:v>
                </c:pt>
                <c:pt idx="900">
                  <c:v>15.736179629570001</c:v>
                </c:pt>
                <c:pt idx="901">
                  <c:v>6.5107136040477318</c:v>
                </c:pt>
                <c:pt idx="902">
                  <c:v>24.173222976887971</c:v>
                </c:pt>
                <c:pt idx="903">
                  <c:v>9.8108395239034998</c:v>
                </c:pt>
                <c:pt idx="904">
                  <c:v>24.071484115624877</c:v>
                </c:pt>
                <c:pt idx="905">
                  <c:v>27.078796665307443</c:v>
                </c:pt>
                <c:pt idx="906">
                  <c:v>8.9029388403117835</c:v>
                </c:pt>
                <c:pt idx="907">
                  <c:v>7.4177395304011151</c:v>
                </c:pt>
                <c:pt idx="908">
                  <c:v>18.236511682370331</c:v>
                </c:pt>
                <c:pt idx="909">
                  <c:v>9.1083174144656471</c:v>
                </c:pt>
                <c:pt idx="910">
                  <c:v>11.374168075665212</c:v>
                </c:pt>
                <c:pt idx="911">
                  <c:v>10.717331438861297</c:v>
                </c:pt>
                <c:pt idx="912">
                  <c:v>12.953763988159029</c:v>
                </c:pt>
                <c:pt idx="913">
                  <c:v>5.6787398441824379</c:v>
                </c:pt>
                <c:pt idx="914">
                  <c:v>6.8599386199377141</c:v>
                </c:pt>
                <c:pt idx="915">
                  <c:v>10.592396777115525</c:v>
                </c:pt>
                <c:pt idx="916">
                  <c:v>20.416075469728007</c:v>
                </c:pt>
                <c:pt idx="917">
                  <c:v>13.103810455832139</c:v>
                </c:pt>
                <c:pt idx="918">
                  <c:v>14.123020548301303</c:v>
                </c:pt>
                <c:pt idx="919">
                  <c:v>6.0775270931549388</c:v>
                </c:pt>
                <c:pt idx="920">
                  <c:v>11.176662192553662</c:v>
                </c:pt>
                <c:pt idx="921">
                  <c:v>22.301870795768188</c:v>
                </c:pt>
                <c:pt idx="922">
                  <c:v>13.722115937043608</c:v>
                </c:pt>
                <c:pt idx="923">
                  <c:v>6.0986974284058881</c:v>
                </c:pt>
                <c:pt idx="924">
                  <c:v>9.6606145126951883</c:v>
                </c:pt>
                <c:pt idx="925">
                  <c:v>7.9513627284331694</c:v>
                </c:pt>
                <c:pt idx="926">
                  <c:v>20.133341708444572</c:v>
                </c:pt>
                <c:pt idx="927">
                  <c:v>15.762245153441029</c:v>
                </c:pt>
                <c:pt idx="928">
                  <c:v>8.6248101443874692</c:v>
                </c:pt>
                <c:pt idx="929">
                  <c:v>7.9875592849222539</c:v>
                </c:pt>
                <c:pt idx="930">
                  <c:v>8.707301200202858</c:v>
                </c:pt>
                <c:pt idx="931">
                  <c:v>11.995817236570593</c:v>
                </c:pt>
                <c:pt idx="932">
                  <c:v>16.875201377249134</c:v>
                </c:pt>
                <c:pt idx="933">
                  <c:v>8.8249150516469612</c:v>
                </c:pt>
                <c:pt idx="934">
                  <c:v>15.293528755659107</c:v>
                </c:pt>
                <c:pt idx="935">
                  <c:v>8.9828023314005012</c:v>
                </c:pt>
                <c:pt idx="936">
                  <c:v>13.875609168996931</c:v>
                </c:pt>
                <c:pt idx="937">
                  <c:v>14.157881854826387</c:v>
                </c:pt>
                <c:pt idx="938">
                  <c:v>19.21132772309263</c:v>
                </c:pt>
                <c:pt idx="939">
                  <c:v>13.205843985405853</c:v>
                </c:pt>
                <c:pt idx="940">
                  <c:v>12.564548383000274</c:v>
                </c:pt>
                <c:pt idx="941">
                  <c:v>7.9449314345765218</c:v>
                </c:pt>
                <c:pt idx="942">
                  <c:v>15.721901615269234</c:v>
                </c:pt>
                <c:pt idx="943">
                  <c:v>30.794886894100383</c:v>
                </c:pt>
                <c:pt idx="944">
                  <c:v>14.158153792703043</c:v>
                </c:pt>
                <c:pt idx="945">
                  <c:v>19.553322427344838</c:v>
                </c:pt>
                <c:pt idx="946">
                  <c:v>13.982421215904267</c:v>
                </c:pt>
                <c:pt idx="947">
                  <c:v>11.521906370235264</c:v>
                </c:pt>
                <c:pt idx="948">
                  <c:v>6.895286178143901</c:v>
                </c:pt>
                <c:pt idx="949">
                  <c:v>9.255848048276377</c:v>
                </c:pt>
                <c:pt idx="950">
                  <c:v>12.968871283630966</c:v>
                </c:pt>
                <c:pt idx="951">
                  <c:v>17.005028921447533</c:v>
                </c:pt>
                <c:pt idx="952">
                  <c:v>11.401049238072506</c:v>
                </c:pt>
                <c:pt idx="953">
                  <c:v>13.886622722434055</c:v>
                </c:pt>
                <c:pt idx="954">
                  <c:v>9.6927981721683025</c:v>
                </c:pt>
                <c:pt idx="955">
                  <c:v>16.300663820850133</c:v>
                </c:pt>
                <c:pt idx="956">
                  <c:v>16.309656312760691</c:v>
                </c:pt>
                <c:pt idx="957">
                  <c:v>13.775529388632505</c:v>
                </c:pt>
                <c:pt idx="958">
                  <c:v>16.862041336772958</c:v>
                </c:pt>
                <c:pt idx="959">
                  <c:v>14.258941496329175</c:v>
                </c:pt>
                <c:pt idx="960">
                  <c:v>13.645006857420242</c:v>
                </c:pt>
                <c:pt idx="961">
                  <c:v>9.0370835827407134</c:v>
                </c:pt>
                <c:pt idx="962">
                  <c:v>14.712087625842399</c:v>
                </c:pt>
                <c:pt idx="963">
                  <c:v>19.24125324172423</c:v>
                </c:pt>
                <c:pt idx="964">
                  <c:v>19.968844323120106</c:v>
                </c:pt>
                <c:pt idx="965">
                  <c:v>10.998418907282939</c:v>
                </c:pt>
                <c:pt idx="966">
                  <c:v>19.820841570190325</c:v>
                </c:pt>
                <c:pt idx="967">
                  <c:v>5.7694130909667116</c:v>
                </c:pt>
                <c:pt idx="968">
                  <c:v>24.282395052205224</c:v>
                </c:pt>
                <c:pt idx="969">
                  <c:v>20.460622077000021</c:v>
                </c:pt>
                <c:pt idx="970">
                  <c:v>15.434354953253617</c:v>
                </c:pt>
                <c:pt idx="971">
                  <c:v>6.7033600041061838</c:v>
                </c:pt>
                <c:pt idx="972">
                  <c:v>14.626009277824291</c:v>
                </c:pt>
                <c:pt idx="973">
                  <c:v>11.326904324369442</c:v>
                </c:pt>
                <c:pt idx="974">
                  <c:v>8.2314979617427575</c:v>
                </c:pt>
                <c:pt idx="975">
                  <c:v>10.758308686036834</c:v>
                </c:pt>
                <c:pt idx="976">
                  <c:v>13.365740318890523</c:v>
                </c:pt>
                <c:pt idx="977">
                  <c:v>16.426096297534389</c:v>
                </c:pt>
                <c:pt idx="978">
                  <c:v>14.925331253224906</c:v>
                </c:pt>
                <c:pt idx="979">
                  <c:v>9.621813485428218</c:v>
                </c:pt>
                <c:pt idx="980">
                  <c:v>17.080834090046995</c:v>
                </c:pt>
                <c:pt idx="981">
                  <c:v>12.480854670626789</c:v>
                </c:pt>
                <c:pt idx="982">
                  <c:v>17.915945945150327</c:v>
                </c:pt>
                <c:pt idx="983">
                  <c:v>15.578942742460301</c:v>
                </c:pt>
                <c:pt idx="984">
                  <c:v>10.558559398392781</c:v>
                </c:pt>
                <c:pt idx="985">
                  <c:v>4.9020849165426998</c:v>
                </c:pt>
                <c:pt idx="986">
                  <c:v>8.1133560357356167</c:v>
                </c:pt>
                <c:pt idx="987">
                  <c:v>9.0780222868840799</c:v>
                </c:pt>
                <c:pt idx="988">
                  <c:v>13.272912366724292</c:v>
                </c:pt>
                <c:pt idx="989">
                  <c:v>17.297040651397186</c:v>
                </c:pt>
                <c:pt idx="990">
                  <c:v>13.175611423170764</c:v>
                </c:pt>
                <c:pt idx="991">
                  <c:v>4.3240774240969646</c:v>
                </c:pt>
                <c:pt idx="992">
                  <c:v>7.1718418747004478</c:v>
                </c:pt>
                <c:pt idx="993">
                  <c:v>13.640439121499723</c:v>
                </c:pt>
                <c:pt idx="994">
                  <c:v>10.074541026529397</c:v>
                </c:pt>
                <c:pt idx="995">
                  <c:v>8.8406778503028534</c:v>
                </c:pt>
                <c:pt idx="996">
                  <c:v>16.777467795441133</c:v>
                </c:pt>
                <c:pt idx="997">
                  <c:v>9.6775375749632495</c:v>
                </c:pt>
                <c:pt idx="998">
                  <c:v>26.617401488275874</c:v>
                </c:pt>
                <c:pt idx="999">
                  <c:v>6.5610027022785919</c:v>
                </c:pt>
              </c:numCache>
            </c:numRef>
          </c:xVal>
          <c:yVal>
            <c:numRef>
              <c:f>Regression!$G$27:$G$1026</c:f>
              <c:numCache>
                <c:formatCode>General</c:formatCode>
                <c:ptCount val="1000"/>
                <c:pt idx="0">
                  <c:v>0.14123563385760418</c:v>
                </c:pt>
                <c:pt idx="1">
                  <c:v>2.5240507671144554</c:v>
                </c:pt>
                <c:pt idx="2">
                  <c:v>0.26124544509240832</c:v>
                </c:pt>
                <c:pt idx="3">
                  <c:v>7.7226068211925965E-3</c:v>
                </c:pt>
                <c:pt idx="4">
                  <c:v>1.2205435070621449E-2</c:v>
                </c:pt>
                <c:pt idx="5">
                  <c:v>1.7769945201375988E-2</c:v>
                </c:pt>
                <c:pt idx="6">
                  <c:v>0.16356815686259057</c:v>
                </c:pt>
                <c:pt idx="7">
                  <c:v>0.12016102922955597</c:v>
                </c:pt>
                <c:pt idx="8">
                  <c:v>0.16619046794546327</c:v>
                </c:pt>
                <c:pt idx="9">
                  <c:v>4.783526846141071E-3</c:v>
                </c:pt>
                <c:pt idx="10">
                  <c:v>0.84192913982402395</c:v>
                </c:pt>
                <c:pt idx="11">
                  <c:v>1.6357575177089684E-4</c:v>
                </c:pt>
                <c:pt idx="12">
                  <c:v>4.5023379218577467E-3</c:v>
                </c:pt>
                <c:pt idx="13">
                  <c:v>7.9722951738007176E-3</c:v>
                </c:pt>
                <c:pt idx="14">
                  <c:v>0.16092952484262335</c:v>
                </c:pt>
                <c:pt idx="15">
                  <c:v>0.13700515028010427</c:v>
                </c:pt>
                <c:pt idx="16">
                  <c:v>3.8895153070458333E-5</c:v>
                </c:pt>
                <c:pt idx="17">
                  <c:v>1.938918000060464E-2</c:v>
                </c:pt>
                <c:pt idx="18">
                  <c:v>0.63778643385003686</c:v>
                </c:pt>
                <c:pt idx="19">
                  <c:v>0.3804103264333481</c:v>
                </c:pt>
                <c:pt idx="20">
                  <c:v>4.8520115225275967E-2</c:v>
                </c:pt>
                <c:pt idx="21">
                  <c:v>0.29075206403744197</c:v>
                </c:pt>
                <c:pt idx="22">
                  <c:v>1.1018092720980264E-2</c:v>
                </c:pt>
                <c:pt idx="23">
                  <c:v>6.4508769373205946E-2</c:v>
                </c:pt>
                <c:pt idx="24">
                  <c:v>0.15277558815614375</c:v>
                </c:pt>
                <c:pt idx="25">
                  <c:v>0.53942539520990518</c:v>
                </c:pt>
                <c:pt idx="26">
                  <c:v>0.89161337473516333</c:v>
                </c:pt>
                <c:pt idx="27">
                  <c:v>0.31126368918369401</c:v>
                </c:pt>
                <c:pt idx="28">
                  <c:v>0.73674073209730528</c:v>
                </c:pt>
                <c:pt idx="29">
                  <c:v>4.7103659621488547E-3</c:v>
                </c:pt>
                <c:pt idx="30">
                  <c:v>2.920538586732089E-3</c:v>
                </c:pt>
                <c:pt idx="31">
                  <c:v>3.1859070150339051</c:v>
                </c:pt>
                <c:pt idx="32">
                  <c:v>0.46869945612017427</c:v>
                </c:pt>
                <c:pt idx="33">
                  <c:v>0.13326371239198573</c:v>
                </c:pt>
                <c:pt idx="34">
                  <c:v>0.16412614490810207</c:v>
                </c:pt>
                <c:pt idx="35">
                  <c:v>0.95187719500721557</c:v>
                </c:pt>
                <c:pt idx="36">
                  <c:v>1.6661905789677636</c:v>
                </c:pt>
                <c:pt idx="37">
                  <c:v>0.13765458709292994</c:v>
                </c:pt>
                <c:pt idx="38">
                  <c:v>0.10817646444304417</c:v>
                </c:pt>
                <c:pt idx="39">
                  <c:v>3.6110143926864048E-2</c:v>
                </c:pt>
                <c:pt idx="40">
                  <c:v>3.0876137287350971E-2</c:v>
                </c:pt>
                <c:pt idx="41">
                  <c:v>1.4360851115140595E-5</c:v>
                </c:pt>
                <c:pt idx="42">
                  <c:v>0.90632940503629378</c:v>
                </c:pt>
                <c:pt idx="43">
                  <c:v>4.0377307519144454E-3</c:v>
                </c:pt>
                <c:pt idx="44">
                  <c:v>5.6217428783052276E-2</c:v>
                </c:pt>
                <c:pt idx="45">
                  <c:v>0.91288870066783367</c:v>
                </c:pt>
                <c:pt idx="46">
                  <c:v>4.524037523151242E-2</c:v>
                </c:pt>
                <c:pt idx="47">
                  <c:v>1.4171995457191644</c:v>
                </c:pt>
                <c:pt idx="48">
                  <c:v>1.0934082048152056E-2</c:v>
                </c:pt>
                <c:pt idx="49">
                  <c:v>8.2142021362047249E-3</c:v>
                </c:pt>
                <c:pt idx="50">
                  <c:v>0.19944341604902671</c:v>
                </c:pt>
                <c:pt idx="51">
                  <c:v>1.5352561301145415</c:v>
                </c:pt>
                <c:pt idx="52">
                  <c:v>0.14136599503402331</c:v>
                </c:pt>
                <c:pt idx="53">
                  <c:v>2.460676553297612</c:v>
                </c:pt>
                <c:pt idx="54">
                  <c:v>0.62249964595016283</c:v>
                </c:pt>
                <c:pt idx="55">
                  <c:v>0.21444591955605294</c:v>
                </c:pt>
                <c:pt idx="56">
                  <c:v>2.5604982562207924E-3</c:v>
                </c:pt>
                <c:pt idx="57">
                  <c:v>0.14614467246914326</c:v>
                </c:pt>
                <c:pt idx="58">
                  <c:v>9.797652807135393E-2</c:v>
                </c:pt>
                <c:pt idx="59">
                  <c:v>0.5638166184588782</c:v>
                </c:pt>
                <c:pt idx="60">
                  <c:v>6.0724848467268045E-3</c:v>
                </c:pt>
                <c:pt idx="61">
                  <c:v>0.23790492054176018</c:v>
                </c:pt>
                <c:pt idx="62">
                  <c:v>2.440388149819118</c:v>
                </c:pt>
                <c:pt idx="63">
                  <c:v>0.12934168148156852</c:v>
                </c:pt>
                <c:pt idx="64">
                  <c:v>2.8053084116306092E-2</c:v>
                </c:pt>
                <c:pt idx="65">
                  <c:v>5.0700098479249597E-2</c:v>
                </c:pt>
                <c:pt idx="66">
                  <c:v>2.4547615089108386E-2</c:v>
                </c:pt>
                <c:pt idx="67">
                  <c:v>4.0888287216871086E-2</c:v>
                </c:pt>
                <c:pt idx="68">
                  <c:v>0.53749209747753068</c:v>
                </c:pt>
                <c:pt idx="69">
                  <c:v>0.14246192639472147</c:v>
                </c:pt>
                <c:pt idx="70">
                  <c:v>0.28212276609518139</c:v>
                </c:pt>
                <c:pt idx="71">
                  <c:v>2.2803779022885395</c:v>
                </c:pt>
                <c:pt idx="72">
                  <c:v>0.3309554763203067</c:v>
                </c:pt>
                <c:pt idx="73">
                  <c:v>0.24072868588194507</c:v>
                </c:pt>
                <c:pt idx="74">
                  <c:v>3.0874220462823787E-2</c:v>
                </c:pt>
                <c:pt idx="75">
                  <c:v>0.82387043230218104</c:v>
                </c:pt>
                <c:pt idx="76">
                  <c:v>0.34459325110248112</c:v>
                </c:pt>
                <c:pt idx="77">
                  <c:v>1.6378496277478958</c:v>
                </c:pt>
                <c:pt idx="78">
                  <c:v>0.67215907388877416</c:v>
                </c:pt>
                <c:pt idx="79">
                  <c:v>9.8029675429815353E-4</c:v>
                </c:pt>
                <c:pt idx="80">
                  <c:v>0.49006631230112258</c:v>
                </c:pt>
                <c:pt idx="81">
                  <c:v>6.8469896484204896E-3</c:v>
                </c:pt>
                <c:pt idx="82">
                  <c:v>0.3673893305296399</c:v>
                </c:pt>
                <c:pt idx="83">
                  <c:v>2.4977061944732983E-3</c:v>
                </c:pt>
                <c:pt idx="84">
                  <c:v>0.8343571695536407</c:v>
                </c:pt>
                <c:pt idx="85">
                  <c:v>0.35238759687491189</c:v>
                </c:pt>
                <c:pt idx="86">
                  <c:v>1.161996267938204E-2</c:v>
                </c:pt>
                <c:pt idx="87">
                  <c:v>1.742197640031742E-2</c:v>
                </c:pt>
                <c:pt idx="88">
                  <c:v>2.808033952127172E-3</c:v>
                </c:pt>
                <c:pt idx="89">
                  <c:v>2.2546288698953386E-2</c:v>
                </c:pt>
                <c:pt idx="90">
                  <c:v>12.08424434589657</c:v>
                </c:pt>
                <c:pt idx="91">
                  <c:v>0.21473933840077924</c:v>
                </c:pt>
                <c:pt idx="92">
                  <c:v>0.25855726559340458</c:v>
                </c:pt>
                <c:pt idx="93">
                  <c:v>0.91025942085379841</c:v>
                </c:pt>
                <c:pt idx="94">
                  <c:v>2.5431708529414725</c:v>
                </c:pt>
                <c:pt idx="95">
                  <c:v>2.3247648063759025</c:v>
                </c:pt>
                <c:pt idx="96">
                  <c:v>1.5638499900056949E-2</c:v>
                </c:pt>
                <c:pt idx="97">
                  <c:v>1.2555482675688102E-3</c:v>
                </c:pt>
                <c:pt idx="98">
                  <c:v>4.1591508959012986E-2</c:v>
                </c:pt>
                <c:pt idx="99">
                  <c:v>1.2382979784514483</c:v>
                </c:pt>
                <c:pt idx="100">
                  <c:v>4.320008971397795E-2</c:v>
                </c:pt>
                <c:pt idx="101">
                  <c:v>2.4580714950110574E-2</c:v>
                </c:pt>
                <c:pt idx="102">
                  <c:v>0.57436079954170638</c:v>
                </c:pt>
                <c:pt idx="103">
                  <c:v>1.7651012463161282</c:v>
                </c:pt>
                <c:pt idx="104">
                  <c:v>3.5569778684024023E-3</c:v>
                </c:pt>
                <c:pt idx="105">
                  <c:v>0.86052790895495368</c:v>
                </c:pt>
                <c:pt idx="106">
                  <c:v>0.96241952434367362</c:v>
                </c:pt>
                <c:pt idx="107">
                  <c:v>0.63056222567749298</c:v>
                </c:pt>
                <c:pt idx="108">
                  <c:v>2.5825479332972989</c:v>
                </c:pt>
                <c:pt idx="109">
                  <c:v>1.5194481782492886</c:v>
                </c:pt>
                <c:pt idx="110">
                  <c:v>0.45991202377658097</c:v>
                </c:pt>
                <c:pt idx="111">
                  <c:v>1.9951349273337085</c:v>
                </c:pt>
                <c:pt idx="112">
                  <c:v>0.11130308905965119</c:v>
                </c:pt>
                <c:pt idx="113">
                  <c:v>1.5750500405919503</c:v>
                </c:pt>
                <c:pt idx="114">
                  <c:v>4.6479172213735639E-2</c:v>
                </c:pt>
                <c:pt idx="115">
                  <c:v>1.6897254606693064E-2</c:v>
                </c:pt>
                <c:pt idx="116">
                  <c:v>2.5055387349967565E-3</c:v>
                </c:pt>
                <c:pt idx="117">
                  <c:v>0.97024651878583867</c:v>
                </c:pt>
                <c:pt idx="118">
                  <c:v>1.1911166086155152</c:v>
                </c:pt>
                <c:pt idx="119">
                  <c:v>0.22994843003336576</c:v>
                </c:pt>
                <c:pt idx="120">
                  <c:v>0.54008468969405798</c:v>
                </c:pt>
                <c:pt idx="121">
                  <c:v>2.5056498426807789</c:v>
                </c:pt>
                <c:pt idx="122">
                  <c:v>0.17905422026259402</c:v>
                </c:pt>
                <c:pt idx="123">
                  <c:v>0.32690105136807174</c:v>
                </c:pt>
                <c:pt idx="124">
                  <c:v>1.1507342952702118</c:v>
                </c:pt>
                <c:pt idx="125">
                  <c:v>4.965087324543678E-2</c:v>
                </c:pt>
                <c:pt idx="126">
                  <c:v>0.31690302886874044</c:v>
                </c:pt>
                <c:pt idx="127">
                  <c:v>0.73004886596046503</c:v>
                </c:pt>
                <c:pt idx="128">
                  <c:v>1.8723967934134673</c:v>
                </c:pt>
                <c:pt idx="129">
                  <c:v>0.25998507567077117</c:v>
                </c:pt>
                <c:pt idx="130">
                  <c:v>6.9933560895725222E-2</c:v>
                </c:pt>
                <c:pt idx="131">
                  <c:v>0.34839232424283562</c:v>
                </c:pt>
                <c:pt idx="132">
                  <c:v>0.17754870737526773</c:v>
                </c:pt>
                <c:pt idx="133">
                  <c:v>3.1744210651992</c:v>
                </c:pt>
                <c:pt idx="134">
                  <c:v>9.9494323486299819E-3</c:v>
                </c:pt>
                <c:pt idx="135">
                  <c:v>0.24948278333011001</c:v>
                </c:pt>
                <c:pt idx="136">
                  <c:v>7.671535622571804E-2</c:v>
                </c:pt>
                <c:pt idx="137">
                  <c:v>0.56213848012928358</c:v>
                </c:pt>
                <c:pt idx="138">
                  <c:v>1.203860630841705E-3</c:v>
                </c:pt>
                <c:pt idx="139">
                  <c:v>2.1380557833208256E-3</c:v>
                </c:pt>
                <c:pt idx="140">
                  <c:v>0.105476936280503</c:v>
                </c:pt>
                <c:pt idx="141">
                  <c:v>0.50061739688501639</c:v>
                </c:pt>
                <c:pt idx="142">
                  <c:v>0.97803046431891694</c:v>
                </c:pt>
                <c:pt idx="143">
                  <c:v>4.3947974107420604</c:v>
                </c:pt>
                <c:pt idx="144">
                  <c:v>1.6008618015457153E-4</c:v>
                </c:pt>
                <c:pt idx="145">
                  <c:v>0.81747066909411759</c:v>
                </c:pt>
                <c:pt idx="146">
                  <c:v>1.3636185852761378</c:v>
                </c:pt>
                <c:pt idx="147">
                  <c:v>9.4257714264278453E-2</c:v>
                </c:pt>
                <c:pt idx="148">
                  <c:v>7.2482665252689829E-2</c:v>
                </c:pt>
                <c:pt idx="149">
                  <c:v>1.1825181363462793</c:v>
                </c:pt>
                <c:pt idx="150">
                  <c:v>0.1750426725174572</c:v>
                </c:pt>
                <c:pt idx="151">
                  <c:v>1.1982289044536909</c:v>
                </c:pt>
                <c:pt idx="152">
                  <c:v>0.11129841976839455</c:v>
                </c:pt>
                <c:pt idx="153">
                  <c:v>4.8653615279767679E-2</c:v>
                </c:pt>
                <c:pt idx="154">
                  <c:v>8.1212301798393388E-4</c:v>
                </c:pt>
                <c:pt idx="155">
                  <c:v>0.41819601512878279</c:v>
                </c:pt>
                <c:pt idx="156">
                  <c:v>4.2174436530970187E-2</c:v>
                </c:pt>
                <c:pt idx="157">
                  <c:v>3.2100108905297575E-2</c:v>
                </c:pt>
                <c:pt idx="158">
                  <c:v>0.48069230831615589</c:v>
                </c:pt>
                <c:pt idx="159">
                  <c:v>3.0389212103371963</c:v>
                </c:pt>
                <c:pt idx="160">
                  <c:v>0.16252577369462259</c:v>
                </c:pt>
                <c:pt idx="161">
                  <c:v>0.34502829742975738</c:v>
                </c:pt>
                <c:pt idx="162">
                  <c:v>7.289528659606811E-3</c:v>
                </c:pt>
                <c:pt idx="163">
                  <c:v>11.113194455237929</c:v>
                </c:pt>
                <c:pt idx="164">
                  <c:v>0.18317001888048634</c:v>
                </c:pt>
                <c:pt idx="165">
                  <c:v>0.19021870060546844</c:v>
                </c:pt>
                <c:pt idx="166">
                  <c:v>5.9561264930335416E-2</c:v>
                </c:pt>
                <c:pt idx="167">
                  <c:v>0.73688978302587416</c:v>
                </c:pt>
                <c:pt idx="168">
                  <c:v>1.3689099066825016E-2</c:v>
                </c:pt>
                <c:pt idx="169">
                  <c:v>0.27919777637991655</c:v>
                </c:pt>
                <c:pt idx="170">
                  <c:v>0.28188429310831542</c:v>
                </c:pt>
                <c:pt idx="171">
                  <c:v>0.11312493171757783</c:v>
                </c:pt>
                <c:pt idx="172">
                  <c:v>2.475051686253666</c:v>
                </c:pt>
                <c:pt idx="173">
                  <c:v>1.2696540299064234E-2</c:v>
                </c:pt>
                <c:pt idx="174">
                  <c:v>0.16479170044978408</c:v>
                </c:pt>
                <c:pt idx="175">
                  <c:v>0.39459920867074116</c:v>
                </c:pt>
                <c:pt idx="176">
                  <c:v>0.51694947791219736</c:v>
                </c:pt>
                <c:pt idx="177">
                  <c:v>5.0195197753501064E-2</c:v>
                </c:pt>
                <c:pt idx="178">
                  <c:v>6.7012792388998446E-2</c:v>
                </c:pt>
                <c:pt idx="179">
                  <c:v>9.5100149504954781E-2</c:v>
                </c:pt>
                <c:pt idx="180">
                  <c:v>0.45734090013364398</c:v>
                </c:pt>
                <c:pt idx="181">
                  <c:v>8.0016589248417827E-2</c:v>
                </c:pt>
                <c:pt idx="182">
                  <c:v>0.70948039477803904</c:v>
                </c:pt>
                <c:pt idx="183">
                  <c:v>0.29446096232587698</c:v>
                </c:pt>
                <c:pt idx="184">
                  <c:v>0.34677000497800003</c:v>
                </c:pt>
                <c:pt idx="185">
                  <c:v>5.3324261599667418E-2</c:v>
                </c:pt>
                <c:pt idx="186">
                  <c:v>1.025462842220394</c:v>
                </c:pt>
                <c:pt idx="187">
                  <c:v>0.45372512194351283</c:v>
                </c:pt>
                <c:pt idx="188">
                  <c:v>4.8200894268284701E-2</c:v>
                </c:pt>
                <c:pt idx="189">
                  <c:v>2.2147261767369915</c:v>
                </c:pt>
                <c:pt idx="190">
                  <c:v>4.5105907596009365E-4</c:v>
                </c:pt>
                <c:pt idx="191">
                  <c:v>2.6601072017967456E-3</c:v>
                </c:pt>
                <c:pt idx="192">
                  <c:v>1.1788707334034873E-3</c:v>
                </c:pt>
                <c:pt idx="193">
                  <c:v>2.9363154772096528E-2</c:v>
                </c:pt>
                <c:pt idx="194">
                  <c:v>7.9541678842490665E-2</c:v>
                </c:pt>
                <c:pt idx="195">
                  <c:v>0.25913430775224061</c:v>
                </c:pt>
                <c:pt idx="196">
                  <c:v>0.29589678987702039</c:v>
                </c:pt>
                <c:pt idx="197">
                  <c:v>1.3656798147002004E-2</c:v>
                </c:pt>
                <c:pt idx="198">
                  <c:v>3.941814978896967E-3</c:v>
                </c:pt>
                <c:pt idx="199">
                  <c:v>2.2291624095247995</c:v>
                </c:pt>
                <c:pt idx="200">
                  <c:v>2.1658295967403665E-2</c:v>
                </c:pt>
                <c:pt idx="201">
                  <c:v>0.66068485149399248</c:v>
                </c:pt>
                <c:pt idx="202">
                  <c:v>2.1328041074412365</c:v>
                </c:pt>
                <c:pt idx="203">
                  <c:v>0.69641970562205746</c:v>
                </c:pt>
                <c:pt idx="204">
                  <c:v>0.19341185054957763</c:v>
                </c:pt>
                <c:pt idx="205">
                  <c:v>1.076029336060135</c:v>
                </c:pt>
                <c:pt idx="206">
                  <c:v>0.69703266356828175</c:v>
                </c:pt>
                <c:pt idx="207">
                  <c:v>0.3334282542015124</c:v>
                </c:pt>
                <c:pt idx="208">
                  <c:v>4.2129337936747158</c:v>
                </c:pt>
                <c:pt idx="209">
                  <c:v>1.8961078928437427</c:v>
                </c:pt>
                <c:pt idx="210">
                  <c:v>0.23856348165604374</c:v>
                </c:pt>
                <c:pt idx="211">
                  <c:v>0.25431740960918836</c:v>
                </c:pt>
                <c:pt idx="212">
                  <c:v>1.604505214695779</c:v>
                </c:pt>
                <c:pt idx="213">
                  <c:v>0.13906438168473839</c:v>
                </c:pt>
                <c:pt idx="214">
                  <c:v>2.5756026035737261</c:v>
                </c:pt>
                <c:pt idx="215">
                  <c:v>0.17281151807587486</c:v>
                </c:pt>
                <c:pt idx="216">
                  <c:v>1.3116726192549047E-2</c:v>
                </c:pt>
                <c:pt idx="217">
                  <c:v>3.0077142151497633</c:v>
                </c:pt>
                <c:pt idx="218">
                  <c:v>4.3370226634447992E-2</c:v>
                </c:pt>
                <c:pt idx="219">
                  <c:v>0.34129081261206712</c:v>
                </c:pt>
                <c:pt idx="220">
                  <c:v>7.4282911059358539E-2</c:v>
                </c:pt>
                <c:pt idx="221">
                  <c:v>0.50578803835182562</c:v>
                </c:pt>
                <c:pt idx="222">
                  <c:v>6.4016414814773631E-2</c:v>
                </c:pt>
                <c:pt idx="223">
                  <c:v>0.18582109411310654</c:v>
                </c:pt>
                <c:pt idx="224">
                  <c:v>0.16442457760011056</c:v>
                </c:pt>
                <c:pt idx="225">
                  <c:v>1.8037142426884699E-3</c:v>
                </c:pt>
                <c:pt idx="226">
                  <c:v>0.31511470726131113</c:v>
                </c:pt>
                <c:pt idx="227">
                  <c:v>1.1901076088197257E-2</c:v>
                </c:pt>
                <c:pt idx="228">
                  <c:v>9.3343513901629746E-2</c:v>
                </c:pt>
                <c:pt idx="229">
                  <c:v>9.652230739888795</c:v>
                </c:pt>
                <c:pt idx="230">
                  <c:v>8.3493210125247241E-3</c:v>
                </c:pt>
                <c:pt idx="231">
                  <c:v>0.70067956085780414</c:v>
                </c:pt>
                <c:pt idx="232">
                  <c:v>1.4217804596315968E-2</c:v>
                </c:pt>
                <c:pt idx="233">
                  <c:v>0.389304390544224</c:v>
                </c:pt>
                <c:pt idx="234">
                  <c:v>0.79655798667517452</c:v>
                </c:pt>
                <c:pt idx="235">
                  <c:v>2.4953882638180273E-2</c:v>
                </c:pt>
                <c:pt idx="236">
                  <c:v>0.37079724718563084</c:v>
                </c:pt>
                <c:pt idx="237">
                  <c:v>0.34114527614853973</c:v>
                </c:pt>
                <c:pt idx="238">
                  <c:v>0.60464075732890588</c:v>
                </c:pt>
                <c:pt idx="239">
                  <c:v>9.7433874349899894E-3</c:v>
                </c:pt>
                <c:pt idx="240">
                  <c:v>3.3237030022249182E-2</c:v>
                </c:pt>
                <c:pt idx="241">
                  <c:v>4.1057770528740323E-2</c:v>
                </c:pt>
                <c:pt idx="242">
                  <c:v>0.31042474483784138</c:v>
                </c:pt>
                <c:pt idx="243">
                  <c:v>0.95195846357354252</c:v>
                </c:pt>
                <c:pt idx="244">
                  <c:v>0.1388069921222097</c:v>
                </c:pt>
                <c:pt idx="245">
                  <c:v>3.6262214438867318E-2</c:v>
                </c:pt>
                <c:pt idx="246">
                  <c:v>1.3550076843475882</c:v>
                </c:pt>
                <c:pt idx="247">
                  <c:v>0.57062710402134975</c:v>
                </c:pt>
                <c:pt idx="248">
                  <c:v>1.5471834199969879E-2</c:v>
                </c:pt>
                <c:pt idx="249">
                  <c:v>3.9112538138887668E-2</c:v>
                </c:pt>
                <c:pt idx="250">
                  <c:v>3.1027356752881099</c:v>
                </c:pt>
                <c:pt idx="251">
                  <c:v>1.7519619017152106</c:v>
                </c:pt>
                <c:pt idx="252">
                  <c:v>9.1635246810094953E-2</c:v>
                </c:pt>
                <c:pt idx="253">
                  <c:v>0.23295760560677634</c:v>
                </c:pt>
                <c:pt idx="254">
                  <c:v>6.5380667100694123E-2</c:v>
                </c:pt>
                <c:pt idx="255">
                  <c:v>2.2324428026834871E-2</c:v>
                </c:pt>
                <c:pt idx="256">
                  <c:v>1.6665687357093376E-3</c:v>
                </c:pt>
                <c:pt idx="257">
                  <c:v>1.2865322638875826E-2</c:v>
                </c:pt>
                <c:pt idx="258">
                  <c:v>0.24293431346148803</c:v>
                </c:pt>
                <c:pt idx="259">
                  <c:v>0.14199611281555766</c:v>
                </c:pt>
                <c:pt idx="260">
                  <c:v>4.6045588358173718E-3</c:v>
                </c:pt>
                <c:pt idx="261">
                  <c:v>6.5732013826584959E-2</c:v>
                </c:pt>
                <c:pt idx="262">
                  <c:v>0.10856320944904237</c:v>
                </c:pt>
                <c:pt idx="263">
                  <c:v>8.0702764823033235E-4</c:v>
                </c:pt>
                <c:pt idx="264">
                  <c:v>0.1571188853929448</c:v>
                </c:pt>
                <c:pt idx="265">
                  <c:v>9.5742844240099698E-2</c:v>
                </c:pt>
                <c:pt idx="266">
                  <c:v>1.2574615201903987E-3</c:v>
                </c:pt>
                <c:pt idx="267">
                  <c:v>0.25511497426529994</c:v>
                </c:pt>
                <c:pt idx="268">
                  <c:v>0.21541356307003526</c:v>
                </c:pt>
                <c:pt idx="269">
                  <c:v>4.7542392933479068E-2</c:v>
                </c:pt>
                <c:pt idx="270">
                  <c:v>3.4939451728904648E-2</c:v>
                </c:pt>
                <c:pt idx="271">
                  <c:v>0.17485625147298789</c:v>
                </c:pt>
                <c:pt idx="272">
                  <c:v>2.7591559596853128E-2</c:v>
                </c:pt>
                <c:pt idx="273">
                  <c:v>2.1339628117739835</c:v>
                </c:pt>
                <c:pt idx="274">
                  <c:v>0.49061514787446048</c:v>
                </c:pt>
                <c:pt idx="275">
                  <c:v>0.43845952781364278</c:v>
                </c:pt>
                <c:pt idx="276">
                  <c:v>9.3526140109218628E-3</c:v>
                </c:pt>
                <c:pt idx="277">
                  <c:v>3.9326715896051682E-2</c:v>
                </c:pt>
                <c:pt idx="278">
                  <c:v>9.1907136143605794E-3</c:v>
                </c:pt>
                <c:pt idx="279">
                  <c:v>2.3953412592924064E-2</c:v>
                </c:pt>
                <c:pt idx="280">
                  <c:v>0.32478260801022435</c:v>
                </c:pt>
                <c:pt idx="281">
                  <c:v>0.60042242155444792</c:v>
                </c:pt>
                <c:pt idx="282">
                  <c:v>1.0660075680700858</c:v>
                </c:pt>
                <c:pt idx="283">
                  <c:v>0.7215226241880579</c:v>
                </c:pt>
                <c:pt idx="284">
                  <c:v>1.3677956653509109</c:v>
                </c:pt>
                <c:pt idx="285">
                  <c:v>1.7500507542259226E-2</c:v>
                </c:pt>
                <c:pt idx="286">
                  <c:v>5.0173631738372314E-3</c:v>
                </c:pt>
                <c:pt idx="287">
                  <c:v>2.8264868696983815E-3</c:v>
                </c:pt>
                <c:pt idx="288">
                  <c:v>0.21992692180795456</c:v>
                </c:pt>
                <c:pt idx="289">
                  <c:v>0.15788795343405213</c:v>
                </c:pt>
                <c:pt idx="290">
                  <c:v>1.5321579302402581E-2</c:v>
                </c:pt>
                <c:pt idx="291">
                  <c:v>4.7482601798514955E-3</c:v>
                </c:pt>
                <c:pt idx="292">
                  <c:v>1.0531687163386828E-2</c:v>
                </c:pt>
                <c:pt idx="293">
                  <c:v>4.0477790068754092E-2</c:v>
                </c:pt>
                <c:pt idx="294">
                  <c:v>10.10551500069799</c:v>
                </c:pt>
                <c:pt idx="295">
                  <c:v>0.24336387161451101</c:v>
                </c:pt>
                <c:pt idx="296">
                  <c:v>0.17076290804695257</c:v>
                </c:pt>
                <c:pt idx="297">
                  <c:v>9.3681199132128121E-2</c:v>
                </c:pt>
                <c:pt idx="298">
                  <c:v>2.3916243332964084</c:v>
                </c:pt>
                <c:pt idx="299">
                  <c:v>0.86659638250807325</c:v>
                </c:pt>
                <c:pt idx="300">
                  <c:v>0.21996809339569298</c:v>
                </c:pt>
                <c:pt idx="301">
                  <c:v>0.52737822445123117</c:v>
                </c:pt>
                <c:pt idx="302">
                  <c:v>0.19010095619367209</c:v>
                </c:pt>
                <c:pt idx="303">
                  <c:v>1.5333703468466879</c:v>
                </c:pt>
                <c:pt idx="304">
                  <c:v>1.1157309366561525</c:v>
                </c:pt>
                <c:pt idx="305">
                  <c:v>2.8770186405306462E-3</c:v>
                </c:pt>
                <c:pt idx="306">
                  <c:v>9.5738039300335545E-2</c:v>
                </c:pt>
                <c:pt idx="307">
                  <c:v>9.8108290647592841E-2</c:v>
                </c:pt>
                <c:pt idx="308">
                  <c:v>8.3773439015250237E-2</c:v>
                </c:pt>
                <c:pt idx="309">
                  <c:v>0.10816314562816051</c:v>
                </c:pt>
                <c:pt idx="310">
                  <c:v>0.42953711204802814</c:v>
                </c:pt>
                <c:pt idx="311">
                  <c:v>6.6574251883502508E-2</c:v>
                </c:pt>
                <c:pt idx="312">
                  <c:v>0.99529585621631445</c:v>
                </c:pt>
                <c:pt idx="313">
                  <c:v>0.66184332636685339</c:v>
                </c:pt>
                <c:pt idx="314">
                  <c:v>0.96295578843126206</c:v>
                </c:pt>
                <c:pt idx="315">
                  <c:v>0.10811430908372605</c:v>
                </c:pt>
                <c:pt idx="316">
                  <c:v>1.0308737864388053</c:v>
                </c:pt>
                <c:pt idx="317">
                  <c:v>0.63318085347226216</c:v>
                </c:pt>
                <c:pt idx="318">
                  <c:v>0.43734030111801103</c:v>
                </c:pt>
                <c:pt idx="319">
                  <c:v>6.6988063395014619E-2</c:v>
                </c:pt>
                <c:pt idx="320">
                  <c:v>0.15460747444638318</c:v>
                </c:pt>
                <c:pt idx="321">
                  <c:v>0.29975240732392466</c:v>
                </c:pt>
                <c:pt idx="322">
                  <c:v>1.2312343449243442E-3</c:v>
                </c:pt>
                <c:pt idx="323">
                  <c:v>0.41022427142338808</c:v>
                </c:pt>
                <c:pt idx="324">
                  <c:v>0.23184623375629651</c:v>
                </c:pt>
                <c:pt idx="325">
                  <c:v>4.6911569316777889E-2</c:v>
                </c:pt>
                <c:pt idx="326">
                  <c:v>1.1991160433049214E-2</c:v>
                </c:pt>
                <c:pt idx="327">
                  <c:v>5.8878194401749545E-2</c:v>
                </c:pt>
                <c:pt idx="328">
                  <c:v>0.49617980572122805</c:v>
                </c:pt>
                <c:pt idx="329">
                  <c:v>0.3430543468014296</c:v>
                </c:pt>
                <c:pt idx="330">
                  <c:v>1.3843944888920164E-3</c:v>
                </c:pt>
                <c:pt idx="331">
                  <c:v>1.1036949091512555E-2</c:v>
                </c:pt>
                <c:pt idx="332">
                  <c:v>1.1247365394650792E-2</c:v>
                </c:pt>
                <c:pt idx="333">
                  <c:v>0.47164758237939375</c:v>
                </c:pt>
                <c:pt idx="334">
                  <c:v>0.7032688531551573</c:v>
                </c:pt>
                <c:pt idx="335">
                  <c:v>6.8265766761805569E-2</c:v>
                </c:pt>
                <c:pt idx="336">
                  <c:v>1.4519925634498088E-3</c:v>
                </c:pt>
                <c:pt idx="337">
                  <c:v>7.5081134842625741E-2</c:v>
                </c:pt>
                <c:pt idx="338">
                  <c:v>0.15380890782974746</c:v>
                </c:pt>
                <c:pt idx="339">
                  <c:v>0.3902502919014369</c:v>
                </c:pt>
                <c:pt idx="340">
                  <c:v>0.41598641574199369</c:v>
                </c:pt>
                <c:pt idx="341">
                  <c:v>2.5814867565410368E-5</c:v>
                </c:pt>
                <c:pt idx="342">
                  <c:v>1.7981844572834283E-3</c:v>
                </c:pt>
                <c:pt idx="343">
                  <c:v>0.16059881880176735</c:v>
                </c:pt>
                <c:pt idx="344">
                  <c:v>2.9708819444794303E-4</c:v>
                </c:pt>
                <c:pt idx="345">
                  <c:v>0.62475665316318207</c:v>
                </c:pt>
                <c:pt idx="346">
                  <c:v>0.33453909654160002</c:v>
                </c:pt>
                <c:pt idx="347">
                  <c:v>0.86157856533519517</c:v>
                </c:pt>
                <c:pt idx="348">
                  <c:v>1.5104635033127389</c:v>
                </c:pt>
                <c:pt idx="349">
                  <c:v>1.4961145582370672E-3</c:v>
                </c:pt>
                <c:pt idx="350">
                  <c:v>0.78805938498385453</c:v>
                </c:pt>
                <c:pt idx="351">
                  <c:v>3.2562737532027666E-2</c:v>
                </c:pt>
                <c:pt idx="352">
                  <c:v>0.57720187529536016</c:v>
                </c:pt>
                <c:pt idx="353">
                  <c:v>8.1557439432023635E-2</c:v>
                </c:pt>
                <c:pt idx="354">
                  <c:v>0.39607691964907382</c:v>
                </c:pt>
                <c:pt idx="355">
                  <c:v>0.47834884226687152</c:v>
                </c:pt>
                <c:pt idx="356">
                  <c:v>6.0369141243248832E-2</c:v>
                </c:pt>
                <c:pt idx="357">
                  <c:v>8.0642968841707179E-3</c:v>
                </c:pt>
                <c:pt idx="358">
                  <c:v>4.5979173934379912E-2</c:v>
                </c:pt>
                <c:pt idx="359">
                  <c:v>7.1224151990373644E-2</c:v>
                </c:pt>
                <c:pt idx="360">
                  <c:v>0.67819376974953227</c:v>
                </c:pt>
                <c:pt idx="361">
                  <c:v>3.6338727129440543E-2</c:v>
                </c:pt>
                <c:pt idx="362">
                  <c:v>6.8225521978545089E-2</c:v>
                </c:pt>
                <c:pt idx="363">
                  <c:v>1.6651817710628895E-2</c:v>
                </c:pt>
                <c:pt idx="364">
                  <c:v>1.1878316692622395</c:v>
                </c:pt>
                <c:pt idx="365">
                  <c:v>0.20776524730274415</c:v>
                </c:pt>
                <c:pt idx="366">
                  <c:v>0.2633963780235507</c:v>
                </c:pt>
                <c:pt idx="367">
                  <c:v>3.9350595649413296E-2</c:v>
                </c:pt>
                <c:pt idx="368">
                  <c:v>0.15263141213141004</c:v>
                </c:pt>
                <c:pt idx="369">
                  <c:v>2.8826572298078008E-2</c:v>
                </c:pt>
                <c:pt idx="370">
                  <c:v>4.0936908725649337</c:v>
                </c:pt>
                <c:pt idx="371">
                  <c:v>0.44265742888770632</c:v>
                </c:pt>
                <c:pt idx="372">
                  <c:v>1.5025834430418687E-5</c:v>
                </c:pt>
                <c:pt idx="373">
                  <c:v>1.2052340111648747</c:v>
                </c:pt>
                <c:pt idx="374">
                  <c:v>0.16865782813323288</c:v>
                </c:pt>
                <c:pt idx="375">
                  <c:v>5.929364691260796E-2</c:v>
                </c:pt>
                <c:pt idx="376">
                  <c:v>0.21091327690695186</c:v>
                </c:pt>
                <c:pt idx="377">
                  <c:v>2.6024702284607177E-3</c:v>
                </c:pt>
                <c:pt idx="378">
                  <c:v>8.0362535973836358E-2</c:v>
                </c:pt>
                <c:pt idx="379">
                  <c:v>3.0608117111566087E-2</c:v>
                </c:pt>
                <c:pt idx="380">
                  <c:v>8.2561412444804947E-3</c:v>
                </c:pt>
                <c:pt idx="381">
                  <c:v>0.35961019855454135</c:v>
                </c:pt>
                <c:pt idx="382">
                  <c:v>0.66647729914948539</c:v>
                </c:pt>
                <c:pt idx="383">
                  <c:v>0.1820537025422006</c:v>
                </c:pt>
                <c:pt idx="384">
                  <c:v>1.4040775861166234E-2</c:v>
                </c:pt>
                <c:pt idx="385">
                  <c:v>0.27194073080950482</c:v>
                </c:pt>
                <c:pt idx="386">
                  <c:v>0.24852983224403302</c:v>
                </c:pt>
                <c:pt idx="387">
                  <c:v>0.82719208444779802</c:v>
                </c:pt>
                <c:pt idx="388">
                  <c:v>0.24055915052981836</c:v>
                </c:pt>
                <c:pt idx="389">
                  <c:v>0.12939969391372058</c:v>
                </c:pt>
                <c:pt idx="390">
                  <c:v>0.3984554192801632</c:v>
                </c:pt>
                <c:pt idx="391">
                  <c:v>0.32336977694428437</c:v>
                </c:pt>
                <c:pt idx="392">
                  <c:v>0.52281139704518176</c:v>
                </c:pt>
                <c:pt idx="393">
                  <c:v>0.21329516680698013</c:v>
                </c:pt>
                <c:pt idx="394">
                  <c:v>0.76462182156990965</c:v>
                </c:pt>
                <c:pt idx="395">
                  <c:v>2.5614403858680466</c:v>
                </c:pt>
                <c:pt idx="396">
                  <c:v>9.625401158490525E-2</c:v>
                </c:pt>
                <c:pt idx="397">
                  <c:v>0.88739642821886033</c:v>
                </c:pt>
                <c:pt idx="398">
                  <c:v>0.5857554068926587</c:v>
                </c:pt>
                <c:pt idx="399">
                  <c:v>0.65380639795882645</c:v>
                </c:pt>
                <c:pt idx="400">
                  <c:v>5.3158827908861417</c:v>
                </c:pt>
                <c:pt idx="401">
                  <c:v>3.5439692997064372E-4</c:v>
                </c:pt>
                <c:pt idx="402">
                  <c:v>1.0933494990479611</c:v>
                </c:pt>
                <c:pt idx="403">
                  <c:v>1.0505454698728418</c:v>
                </c:pt>
                <c:pt idx="404">
                  <c:v>0.56823946913663315</c:v>
                </c:pt>
                <c:pt idx="405">
                  <c:v>0.18748913632272388</c:v>
                </c:pt>
                <c:pt idx="406">
                  <c:v>0.40241067668002217</c:v>
                </c:pt>
                <c:pt idx="407">
                  <c:v>0.53907081840973359</c:v>
                </c:pt>
                <c:pt idx="408">
                  <c:v>5.6811696965464224E-2</c:v>
                </c:pt>
                <c:pt idx="409">
                  <c:v>1.6965553176062334E-3</c:v>
                </c:pt>
                <c:pt idx="410">
                  <c:v>0.67759035141219393</c:v>
                </c:pt>
                <c:pt idx="411">
                  <c:v>0.20952646884603132</c:v>
                </c:pt>
                <c:pt idx="412">
                  <c:v>0.3283341715283789</c:v>
                </c:pt>
                <c:pt idx="413">
                  <c:v>31.413102536915979</c:v>
                </c:pt>
                <c:pt idx="414">
                  <c:v>1.1889980205693502</c:v>
                </c:pt>
                <c:pt idx="415">
                  <c:v>1.0517646965671952</c:v>
                </c:pt>
                <c:pt idx="416">
                  <c:v>0.14668897010546694</c:v>
                </c:pt>
                <c:pt idx="417">
                  <c:v>0.10119125452509042</c:v>
                </c:pt>
                <c:pt idx="418">
                  <c:v>3.5548839878322999E-3</c:v>
                </c:pt>
                <c:pt idx="419">
                  <c:v>8.5874737020133388E-2</c:v>
                </c:pt>
                <c:pt idx="420">
                  <c:v>4.4480134571312745E-2</c:v>
                </c:pt>
                <c:pt idx="421">
                  <c:v>1.0652045316215666</c:v>
                </c:pt>
                <c:pt idx="422">
                  <c:v>1.0027252333524835E-3</c:v>
                </c:pt>
                <c:pt idx="423">
                  <c:v>0.44110645678176608</c:v>
                </c:pt>
                <c:pt idx="424">
                  <c:v>1.3050336775447928</c:v>
                </c:pt>
                <c:pt idx="425">
                  <c:v>1.7329751094029213</c:v>
                </c:pt>
                <c:pt idx="426">
                  <c:v>2.3394618482599485E-4</c:v>
                </c:pt>
                <c:pt idx="427">
                  <c:v>2.5189031991455489E-3</c:v>
                </c:pt>
                <c:pt idx="428">
                  <c:v>0.10597916650537238</c:v>
                </c:pt>
                <c:pt idx="429">
                  <c:v>0.90880684829221869</c:v>
                </c:pt>
                <c:pt idx="430">
                  <c:v>2.2366278102519241</c:v>
                </c:pt>
                <c:pt idx="431">
                  <c:v>0.1621101925841614</c:v>
                </c:pt>
                <c:pt idx="432">
                  <c:v>0.92891223789700239</c:v>
                </c:pt>
                <c:pt idx="433">
                  <c:v>9.9813707036901764</c:v>
                </c:pt>
                <c:pt idx="434">
                  <c:v>0.12263049905275307</c:v>
                </c:pt>
                <c:pt idx="435">
                  <c:v>2.0408927200606122E-4</c:v>
                </c:pt>
                <c:pt idx="436">
                  <c:v>0.89980950570293572</c:v>
                </c:pt>
                <c:pt idx="437">
                  <c:v>8.7554818805654938E-2</c:v>
                </c:pt>
                <c:pt idx="438">
                  <c:v>1.4116759093274483E-2</c:v>
                </c:pt>
                <c:pt idx="439">
                  <c:v>1.3119556905504979E-3</c:v>
                </c:pt>
                <c:pt idx="440">
                  <c:v>0.41248687716021493</c:v>
                </c:pt>
                <c:pt idx="441">
                  <c:v>1.0223735869673614</c:v>
                </c:pt>
                <c:pt idx="442">
                  <c:v>1.6030969912808668E-2</c:v>
                </c:pt>
                <c:pt idx="443">
                  <c:v>0.50244825068407151</c:v>
                </c:pt>
                <c:pt idx="444">
                  <c:v>1.0178353631553367</c:v>
                </c:pt>
                <c:pt idx="445">
                  <c:v>0.6703412286847934</c:v>
                </c:pt>
                <c:pt idx="446">
                  <c:v>0.16307198627754704</c:v>
                </c:pt>
                <c:pt idx="447">
                  <c:v>2.3849539455510528E-3</c:v>
                </c:pt>
                <c:pt idx="448">
                  <c:v>6.5673554040284826E-2</c:v>
                </c:pt>
                <c:pt idx="449">
                  <c:v>0.54589928854999736</c:v>
                </c:pt>
                <c:pt idx="450">
                  <c:v>1.5790807067518524</c:v>
                </c:pt>
                <c:pt idx="451">
                  <c:v>0.30741151067132788</c:v>
                </c:pt>
                <c:pt idx="452">
                  <c:v>1.8921407537683244</c:v>
                </c:pt>
                <c:pt idx="453">
                  <c:v>6.0531284145787954E-3</c:v>
                </c:pt>
                <c:pt idx="454">
                  <c:v>0.3364946536213112</c:v>
                </c:pt>
                <c:pt idx="455">
                  <c:v>0.1442482447494994</c:v>
                </c:pt>
                <c:pt idx="456">
                  <c:v>0.37011226829582189</c:v>
                </c:pt>
                <c:pt idx="457">
                  <c:v>1.0405653402887978</c:v>
                </c:pt>
                <c:pt idx="458">
                  <c:v>0.50946717342544523</c:v>
                </c:pt>
                <c:pt idx="459">
                  <c:v>1.1135707125528744</c:v>
                </c:pt>
                <c:pt idx="460">
                  <c:v>6.2423734859256425E-2</c:v>
                </c:pt>
                <c:pt idx="461">
                  <c:v>0.76406890778554304</c:v>
                </c:pt>
                <c:pt idx="462">
                  <c:v>7.522762676554845E-2</c:v>
                </c:pt>
                <c:pt idx="463">
                  <c:v>1.931145430966473E-2</c:v>
                </c:pt>
                <c:pt idx="464">
                  <c:v>8.8748160911614201E-6</c:v>
                </c:pt>
                <c:pt idx="465">
                  <c:v>0.27196505762682277</c:v>
                </c:pt>
                <c:pt idx="466">
                  <c:v>1.3903100386341614</c:v>
                </c:pt>
                <c:pt idx="467">
                  <c:v>0.8582114894468672</c:v>
                </c:pt>
                <c:pt idx="468">
                  <c:v>0.35399440931315962</c:v>
                </c:pt>
                <c:pt idx="469">
                  <c:v>3.9213878956208842E-2</c:v>
                </c:pt>
                <c:pt idx="470">
                  <c:v>1.1094824960820645E-2</c:v>
                </c:pt>
                <c:pt idx="471">
                  <c:v>0.9309402179704146</c:v>
                </c:pt>
                <c:pt idx="472">
                  <c:v>3.381372531833865E-2</c:v>
                </c:pt>
                <c:pt idx="473">
                  <c:v>3.7153177949792324E-2</c:v>
                </c:pt>
                <c:pt idx="474">
                  <c:v>3.0705869061517142E-2</c:v>
                </c:pt>
                <c:pt idx="475">
                  <c:v>0.64467362917491866</c:v>
                </c:pt>
                <c:pt idx="476">
                  <c:v>8.5956427488959208E-2</c:v>
                </c:pt>
                <c:pt idx="477">
                  <c:v>9.8088720633250932E-3</c:v>
                </c:pt>
                <c:pt idx="478">
                  <c:v>1.7694177847469588</c:v>
                </c:pt>
                <c:pt idx="479">
                  <c:v>0.47324789778564796</c:v>
                </c:pt>
                <c:pt idx="480">
                  <c:v>2.0295994508861177E-2</c:v>
                </c:pt>
                <c:pt idx="481">
                  <c:v>5.2938973925931131E-2</c:v>
                </c:pt>
                <c:pt idx="482">
                  <c:v>4.5099276939461017E-2</c:v>
                </c:pt>
                <c:pt idx="483">
                  <c:v>1.2287047336752399E-2</c:v>
                </c:pt>
                <c:pt idx="484">
                  <c:v>0.35886190014192326</c:v>
                </c:pt>
                <c:pt idx="485">
                  <c:v>4.4340995310896865E-2</c:v>
                </c:pt>
                <c:pt idx="486">
                  <c:v>1.6637870472269011E-2</c:v>
                </c:pt>
                <c:pt idx="487">
                  <c:v>0.15017004564592032</c:v>
                </c:pt>
                <c:pt idx="488">
                  <c:v>2.7731548387307323</c:v>
                </c:pt>
                <c:pt idx="489">
                  <c:v>7.4032962644569566E-5</c:v>
                </c:pt>
                <c:pt idx="490">
                  <c:v>7.2507401179176298E-2</c:v>
                </c:pt>
                <c:pt idx="491">
                  <c:v>0.81118408584080504</c:v>
                </c:pt>
                <c:pt idx="492">
                  <c:v>0.77979534625416713</c:v>
                </c:pt>
                <c:pt idx="493">
                  <c:v>0.49227723513620791</c:v>
                </c:pt>
                <c:pt idx="494">
                  <c:v>2.0413214975060546E-3</c:v>
                </c:pt>
                <c:pt idx="495">
                  <c:v>0.4599069608889893</c:v>
                </c:pt>
                <c:pt idx="496">
                  <c:v>2.6525013817510896E-2</c:v>
                </c:pt>
                <c:pt idx="497">
                  <c:v>0.25529620539123998</c:v>
                </c:pt>
                <c:pt idx="498">
                  <c:v>0.17498766663661222</c:v>
                </c:pt>
                <c:pt idx="499">
                  <c:v>7.0850662921974009E-3</c:v>
                </c:pt>
                <c:pt idx="500">
                  <c:v>0.56764890964062309</c:v>
                </c:pt>
                <c:pt idx="501">
                  <c:v>1.1498484785228298</c:v>
                </c:pt>
                <c:pt idx="502">
                  <c:v>3.3518123355665938E-2</c:v>
                </c:pt>
                <c:pt idx="503">
                  <c:v>0.11154928885419003</c:v>
                </c:pt>
                <c:pt idx="504">
                  <c:v>6.5156839814132991E-2</c:v>
                </c:pt>
                <c:pt idx="505">
                  <c:v>4.3281927317281189E-3</c:v>
                </c:pt>
                <c:pt idx="506">
                  <c:v>5.8245082539183635</c:v>
                </c:pt>
                <c:pt idx="507">
                  <c:v>6.9454450703166346E-2</c:v>
                </c:pt>
                <c:pt idx="508">
                  <c:v>0.36345494797918626</c:v>
                </c:pt>
                <c:pt idx="509">
                  <c:v>6.7267898393552964E-4</c:v>
                </c:pt>
                <c:pt idx="510">
                  <c:v>0.25104233481037208</c:v>
                </c:pt>
                <c:pt idx="511">
                  <c:v>5.9078317761143841E-2</c:v>
                </c:pt>
                <c:pt idx="512">
                  <c:v>0.75192518759560234</c:v>
                </c:pt>
                <c:pt idx="513">
                  <c:v>4.1617896373099592</c:v>
                </c:pt>
                <c:pt idx="514">
                  <c:v>0.19192032008329138</c:v>
                </c:pt>
                <c:pt idx="515">
                  <c:v>0.19499858351905802</c:v>
                </c:pt>
                <c:pt idx="516">
                  <c:v>2.0928924175029024</c:v>
                </c:pt>
                <c:pt idx="517">
                  <c:v>3.6183546894347739E-2</c:v>
                </c:pt>
                <c:pt idx="518">
                  <c:v>0.51746391774149192</c:v>
                </c:pt>
                <c:pt idx="519">
                  <c:v>3.1425689938962702E-4</c:v>
                </c:pt>
                <c:pt idx="520">
                  <c:v>1.8258606144369183E-2</c:v>
                </c:pt>
                <c:pt idx="521">
                  <c:v>0.88772899977260866</c:v>
                </c:pt>
                <c:pt idx="522">
                  <c:v>1.5531326931822262</c:v>
                </c:pt>
                <c:pt idx="523">
                  <c:v>1.0474646666672487</c:v>
                </c:pt>
                <c:pt idx="524">
                  <c:v>5.0760641564369033E-2</c:v>
                </c:pt>
                <c:pt idx="525">
                  <c:v>4.6988699063340444</c:v>
                </c:pt>
                <c:pt idx="526">
                  <c:v>0.31271450128319744</c:v>
                </c:pt>
                <c:pt idx="527">
                  <c:v>3.5099590639926188E-2</c:v>
                </c:pt>
                <c:pt idx="528">
                  <c:v>6.1092926709080453E-2</c:v>
                </c:pt>
                <c:pt idx="529">
                  <c:v>1.6918408825259506</c:v>
                </c:pt>
                <c:pt idx="530">
                  <c:v>3.1123469522648831E-2</c:v>
                </c:pt>
                <c:pt idx="531">
                  <c:v>2.0106913004582822E-3</c:v>
                </c:pt>
                <c:pt idx="532">
                  <c:v>7.9038276489792531E-2</c:v>
                </c:pt>
                <c:pt idx="533">
                  <c:v>0.61384363902595596</c:v>
                </c:pt>
                <c:pt idx="534">
                  <c:v>0.56378693885315168</c:v>
                </c:pt>
                <c:pt idx="535">
                  <c:v>3.9394798786894947E-2</c:v>
                </c:pt>
                <c:pt idx="536">
                  <c:v>4.0612704573182452E-2</c:v>
                </c:pt>
                <c:pt idx="537">
                  <c:v>0.90150853009977794</c:v>
                </c:pt>
                <c:pt idx="538">
                  <c:v>2.3202723031278394</c:v>
                </c:pt>
                <c:pt idx="539">
                  <c:v>0.7684012576250242</c:v>
                </c:pt>
                <c:pt idx="540">
                  <c:v>1.1516462116680488</c:v>
                </c:pt>
                <c:pt idx="541">
                  <c:v>2.1309124563453106E-2</c:v>
                </c:pt>
                <c:pt idx="542">
                  <c:v>1.4036059124351431E-3</c:v>
                </c:pt>
                <c:pt idx="543">
                  <c:v>0.42652902815736199</c:v>
                </c:pt>
                <c:pt idx="544">
                  <c:v>4.2020599652746064E-2</c:v>
                </c:pt>
                <c:pt idx="545">
                  <c:v>4.3991462592148096E-2</c:v>
                </c:pt>
                <c:pt idx="546">
                  <c:v>0.49991686160983845</c:v>
                </c:pt>
                <c:pt idx="547">
                  <c:v>7.6974150783142955E-5</c:v>
                </c:pt>
                <c:pt idx="548">
                  <c:v>0.20575864703618638</c:v>
                </c:pt>
                <c:pt idx="549">
                  <c:v>2.2726422582772764E-4</c:v>
                </c:pt>
                <c:pt idx="550">
                  <c:v>17.828692579240734</c:v>
                </c:pt>
                <c:pt idx="551">
                  <c:v>7.1636484120409074E-3</c:v>
                </c:pt>
                <c:pt idx="552">
                  <c:v>3.3338740539646222E-2</c:v>
                </c:pt>
                <c:pt idx="553">
                  <c:v>0.33339173969862235</c:v>
                </c:pt>
                <c:pt idx="554">
                  <c:v>0.10958971324732203</c:v>
                </c:pt>
                <c:pt idx="555">
                  <c:v>0.2833204540752664</c:v>
                </c:pt>
                <c:pt idx="556">
                  <c:v>0.24184427761361538</c:v>
                </c:pt>
                <c:pt idx="557">
                  <c:v>9.2814117999426307E-6</c:v>
                </c:pt>
                <c:pt idx="558">
                  <c:v>1.0075115144446696</c:v>
                </c:pt>
                <c:pt idx="559">
                  <c:v>2.3853263697312936</c:v>
                </c:pt>
                <c:pt idx="560">
                  <c:v>5.1825505626272292E-2</c:v>
                </c:pt>
                <c:pt idx="561">
                  <c:v>0.46694365195320037</c:v>
                </c:pt>
                <c:pt idx="562">
                  <c:v>2.9536079600774227E-8</c:v>
                </c:pt>
                <c:pt idx="563">
                  <c:v>0.29660468504837728</c:v>
                </c:pt>
                <c:pt idx="564">
                  <c:v>1.8753288273199734E-2</c:v>
                </c:pt>
                <c:pt idx="565">
                  <c:v>0.83025878769800643</c:v>
                </c:pt>
                <c:pt idx="566">
                  <c:v>0.28525167663652068</c:v>
                </c:pt>
                <c:pt idx="567">
                  <c:v>0.41120856899215857</c:v>
                </c:pt>
                <c:pt idx="568">
                  <c:v>0.78221260976730944</c:v>
                </c:pt>
                <c:pt idx="569">
                  <c:v>4.7201805405952826E-2</c:v>
                </c:pt>
                <c:pt idx="570">
                  <c:v>3.9287015597368954E-2</c:v>
                </c:pt>
                <c:pt idx="571">
                  <c:v>3.6301992875820388</c:v>
                </c:pt>
                <c:pt idx="572">
                  <c:v>2.9534998512106223</c:v>
                </c:pt>
                <c:pt idx="573">
                  <c:v>5.4145224516036804E-3</c:v>
                </c:pt>
                <c:pt idx="574">
                  <c:v>0.39335105490649003</c:v>
                </c:pt>
                <c:pt idx="575">
                  <c:v>0.10570869482958853</c:v>
                </c:pt>
                <c:pt idx="576">
                  <c:v>1.8045290164399898E-2</c:v>
                </c:pt>
                <c:pt idx="577">
                  <c:v>0.68413605711905723</c:v>
                </c:pt>
                <c:pt idx="578">
                  <c:v>0.28190957754485518</c:v>
                </c:pt>
                <c:pt idx="579">
                  <c:v>7.7287156013399444E-2</c:v>
                </c:pt>
                <c:pt idx="580">
                  <c:v>1.3100440243246276</c:v>
                </c:pt>
                <c:pt idx="581">
                  <c:v>0.39859196218672038</c:v>
                </c:pt>
                <c:pt idx="582">
                  <c:v>0.35736658460223364</c:v>
                </c:pt>
                <c:pt idx="583">
                  <c:v>0.22942326171113395</c:v>
                </c:pt>
                <c:pt idx="584">
                  <c:v>0.19299775443989528</c:v>
                </c:pt>
                <c:pt idx="585">
                  <c:v>1.6413890387884356</c:v>
                </c:pt>
                <c:pt idx="586">
                  <c:v>2.2655200625971915E-4</c:v>
                </c:pt>
                <c:pt idx="587">
                  <c:v>1.362932545112972E-2</c:v>
                </c:pt>
                <c:pt idx="588">
                  <c:v>1.877495714365212E-2</c:v>
                </c:pt>
                <c:pt idx="589">
                  <c:v>0.18424644923903877</c:v>
                </c:pt>
                <c:pt idx="590">
                  <c:v>0.40058636213624066</c:v>
                </c:pt>
                <c:pt idx="591">
                  <c:v>9.9562453267461309E-3</c:v>
                </c:pt>
                <c:pt idx="592">
                  <c:v>2.8115954946990044E-2</c:v>
                </c:pt>
                <c:pt idx="593">
                  <c:v>0.47291180049637521</c:v>
                </c:pt>
                <c:pt idx="594">
                  <c:v>1.0470107575063371E-4</c:v>
                </c:pt>
                <c:pt idx="595">
                  <c:v>0.4577825435612875</c:v>
                </c:pt>
                <c:pt idx="596">
                  <c:v>1.7824687187391233</c:v>
                </c:pt>
                <c:pt idx="597">
                  <c:v>1.6249138644792056E-2</c:v>
                </c:pt>
                <c:pt idx="598">
                  <c:v>2.6930764757911589</c:v>
                </c:pt>
                <c:pt idx="599">
                  <c:v>5.935316984422383</c:v>
                </c:pt>
                <c:pt idx="600">
                  <c:v>0.64426665520165205</c:v>
                </c:pt>
                <c:pt idx="601">
                  <c:v>0.85503919897057978</c:v>
                </c:pt>
                <c:pt idx="602">
                  <c:v>2.3558224412084281E-4</c:v>
                </c:pt>
                <c:pt idx="603">
                  <c:v>4.1851003850287331E-2</c:v>
                </c:pt>
                <c:pt idx="604">
                  <c:v>3.2407458138967352E-2</c:v>
                </c:pt>
                <c:pt idx="605">
                  <c:v>0.40807352024444343</c:v>
                </c:pt>
                <c:pt idx="606">
                  <c:v>5.2282760122564914E-2</c:v>
                </c:pt>
                <c:pt idx="607">
                  <c:v>2.9380988552687736E-2</c:v>
                </c:pt>
                <c:pt idx="608">
                  <c:v>0.69749364850239937</c:v>
                </c:pt>
                <c:pt idx="609">
                  <c:v>4.3151548060385942E-3</c:v>
                </c:pt>
                <c:pt idx="610">
                  <c:v>0.77750743812343892</c:v>
                </c:pt>
                <c:pt idx="611">
                  <c:v>1.0865816027443018</c:v>
                </c:pt>
                <c:pt idx="612">
                  <c:v>0.11579477726820953</c:v>
                </c:pt>
                <c:pt idx="613">
                  <c:v>6.7739917355640424E-4</c:v>
                </c:pt>
                <c:pt idx="614">
                  <c:v>0.76136731816050629</c:v>
                </c:pt>
                <c:pt idx="615">
                  <c:v>0.12683322814731862</c:v>
                </c:pt>
                <c:pt idx="616">
                  <c:v>0.18524027968049789</c:v>
                </c:pt>
                <c:pt idx="617">
                  <c:v>0.552248293379625</c:v>
                </c:pt>
                <c:pt idx="618">
                  <c:v>2.449173507930745E-2</c:v>
                </c:pt>
                <c:pt idx="619">
                  <c:v>0.2420163130530342</c:v>
                </c:pt>
                <c:pt idx="620">
                  <c:v>0.41412351229483035</c:v>
                </c:pt>
                <c:pt idx="621">
                  <c:v>4.6033333197475004E-2</c:v>
                </c:pt>
                <c:pt idx="622">
                  <c:v>0.19304860240301827</c:v>
                </c:pt>
                <c:pt idx="623">
                  <c:v>2.7835717418548767E-4</c:v>
                </c:pt>
                <c:pt idx="624">
                  <c:v>4.2912839299274985</c:v>
                </c:pt>
                <c:pt idx="625">
                  <c:v>1.5990939536179534E-2</c:v>
                </c:pt>
                <c:pt idx="626">
                  <c:v>6.8088908396386663E-2</c:v>
                </c:pt>
                <c:pt idx="627">
                  <c:v>4.211394014025778E-2</c:v>
                </c:pt>
                <c:pt idx="628">
                  <c:v>8.6933254339463754E-3</c:v>
                </c:pt>
                <c:pt idx="629">
                  <c:v>0.50438074763470198</c:v>
                </c:pt>
                <c:pt idx="630">
                  <c:v>2.759741093323605E-2</c:v>
                </c:pt>
                <c:pt idx="631">
                  <c:v>0.56408511401527972</c:v>
                </c:pt>
                <c:pt idx="632">
                  <c:v>5.3763365538973011E-3</c:v>
                </c:pt>
                <c:pt idx="633">
                  <c:v>3.9174160233209951E-2</c:v>
                </c:pt>
                <c:pt idx="634">
                  <c:v>0.52555556806293213</c:v>
                </c:pt>
                <c:pt idx="635">
                  <c:v>0.51443605831750938</c:v>
                </c:pt>
                <c:pt idx="636">
                  <c:v>1.4802749152545092E-2</c:v>
                </c:pt>
                <c:pt idx="637">
                  <c:v>0.21880818779944594</c:v>
                </c:pt>
                <c:pt idx="638">
                  <c:v>0.50588180480318079</c:v>
                </c:pt>
                <c:pt idx="639">
                  <c:v>9.6553518938050531E-2</c:v>
                </c:pt>
                <c:pt idx="640">
                  <c:v>0.54224998784125</c:v>
                </c:pt>
                <c:pt idx="641">
                  <c:v>3.3096917823899445E-2</c:v>
                </c:pt>
                <c:pt idx="642">
                  <c:v>1.8816800685682014</c:v>
                </c:pt>
                <c:pt idx="643">
                  <c:v>0.3311169285346609</c:v>
                </c:pt>
                <c:pt idx="644">
                  <c:v>0.34169109270250414</c:v>
                </c:pt>
                <c:pt idx="645">
                  <c:v>7.8409800265769464E-2</c:v>
                </c:pt>
                <c:pt idx="646">
                  <c:v>5.1807362801646328E-2</c:v>
                </c:pt>
                <c:pt idx="647">
                  <c:v>1.3258113478411652E-2</c:v>
                </c:pt>
                <c:pt idx="648">
                  <c:v>4.7453659734979739E-2</c:v>
                </c:pt>
                <c:pt idx="649">
                  <c:v>1.3127545934323308</c:v>
                </c:pt>
                <c:pt idx="650">
                  <c:v>0.24364627391452168</c:v>
                </c:pt>
                <c:pt idx="651">
                  <c:v>0.13350826339015323</c:v>
                </c:pt>
                <c:pt idx="652">
                  <c:v>6.6570984617519563E-2</c:v>
                </c:pt>
                <c:pt idx="653">
                  <c:v>4.8232157837123325E-3</c:v>
                </c:pt>
                <c:pt idx="654">
                  <c:v>0.94072551478600197</c:v>
                </c:pt>
                <c:pt idx="655">
                  <c:v>0.33458202203194365</c:v>
                </c:pt>
                <c:pt idx="656">
                  <c:v>4.0268501942036156E-2</c:v>
                </c:pt>
                <c:pt idx="657">
                  <c:v>0.53557887565088325</c:v>
                </c:pt>
                <c:pt idx="658">
                  <c:v>0.54225608970883954</c:v>
                </c:pt>
                <c:pt idx="659">
                  <c:v>0.11046279722505087</c:v>
                </c:pt>
                <c:pt idx="660">
                  <c:v>8.4729756949108212E-2</c:v>
                </c:pt>
                <c:pt idx="661">
                  <c:v>0.19228121480070964</c:v>
                </c:pt>
                <c:pt idx="662">
                  <c:v>2.8287269450251582</c:v>
                </c:pt>
                <c:pt idx="663">
                  <c:v>0.30926527464329157</c:v>
                </c:pt>
                <c:pt idx="664">
                  <c:v>0.41870014423162305</c:v>
                </c:pt>
                <c:pt idx="665">
                  <c:v>0.38562036618660073</c:v>
                </c:pt>
                <c:pt idx="666">
                  <c:v>1.3086765323681684</c:v>
                </c:pt>
                <c:pt idx="667">
                  <c:v>0.36082899025051685</c:v>
                </c:pt>
                <c:pt idx="668">
                  <c:v>0.21009043621528586</c:v>
                </c:pt>
                <c:pt idx="669">
                  <c:v>6.0456268415247968E-2</c:v>
                </c:pt>
                <c:pt idx="670">
                  <c:v>5.1684609189370082E-2</c:v>
                </c:pt>
                <c:pt idx="671">
                  <c:v>0.12432098278045205</c:v>
                </c:pt>
                <c:pt idx="672">
                  <c:v>0.42632957467742777</c:v>
                </c:pt>
                <c:pt idx="673">
                  <c:v>1.2482834346606325E-2</c:v>
                </c:pt>
                <c:pt idx="674">
                  <c:v>0.1602122345531217</c:v>
                </c:pt>
                <c:pt idx="675">
                  <c:v>0.16965782576600966</c:v>
                </c:pt>
                <c:pt idx="676">
                  <c:v>0.14727105485052769</c:v>
                </c:pt>
                <c:pt idx="677">
                  <c:v>7.267343047691753E-2</c:v>
                </c:pt>
                <c:pt idx="678">
                  <c:v>2.0403666221498668E-3</c:v>
                </c:pt>
                <c:pt idx="679">
                  <c:v>2.1237409893268965E-2</c:v>
                </c:pt>
                <c:pt idx="680">
                  <c:v>1.5363494193750962E-2</c:v>
                </c:pt>
                <c:pt idx="681">
                  <c:v>1.1095225893359233</c:v>
                </c:pt>
                <c:pt idx="682">
                  <c:v>3.5345831639518252E-2</c:v>
                </c:pt>
                <c:pt idx="683">
                  <c:v>0.42620195930752963</c:v>
                </c:pt>
                <c:pt idx="684">
                  <c:v>0.16728080985176061</c:v>
                </c:pt>
                <c:pt idx="685">
                  <c:v>0.33666762445644616</c:v>
                </c:pt>
                <c:pt idx="686">
                  <c:v>0.16633300885621521</c:v>
                </c:pt>
                <c:pt idx="687">
                  <c:v>0.41610736741158932</c:v>
                </c:pt>
                <c:pt idx="688">
                  <c:v>6.4612745679993533E-2</c:v>
                </c:pt>
                <c:pt idx="689">
                  <c:v>0.1035008456538373</c:v>
                </c:pt>
                <c:pt idx="690">
                  <c:v>0.57720820724030986</c:v>
                </c:pt>
                <c:pt idx="691">
                  <c:v>1.1689418384266514E-4</c:v>
                </c:pt>
                <c:pt idx="692">
                  <c:v>3.6600755472133626</c:v>
                </c:pt>
                <c:pt idx="693">
                  <c:v>7.6321300751749449E-2</c:v>
                </c:pt>
                <c:pt idx="694">
                  <c:v>4.8557108180091686E-2</c:v>
                </c:pt>
                <c:pt idx="695">
                  <c:v>0.12030727105649169</c:v>
                </c:pt>
                <c:pt idx="696">
                  <c:v>0.23655310792941919</c:v>
                </c:pt>
                <c:pt idx="697">
                  <c:v>7.6882266254221787E-2</c:v>
                </c:pt>
                <c:pt idx="698">
                  <c:v>0.36508923341492916</c:v>
                </c:pt>
                <c:pt idx="699">
                  <c:v>0.83322204830355673</c:v>
                </c:pt>
                <c:pt idx="700">
                  <c:v>1.5907263772055718</c:v>
                </c:pt>
                <c:pt idx="701">
                  <c:v>0.51281144017116276</c:v>
                </c:pt>
                <c:pt idx="702">
                  <c:v>0.39754342979168017</c:v>
                </c:pt>
                <c:pt idx="703">
                  <c:v>0.48074107296347734</c:v>
                </c:pt>
                <c:pt idx="704">
                  <c:v>8.1904699111227889E-3</c:v>
                </c:pt>
                <c:pt idx="705">
                  <c:v>2.308165666006827E-2</c:v>
                </c:pt>
                <c:pt idx="706">
                  <c:v>5.5976263464953879E-2</c:v>
                </c:pt>
                <c:pt idx="707">
                  <c:v>1.4131249608635286</c:v>
                </c:pt>
                <c:pt idx="708">
                  <c:v>5.0841363349563767E-2</c:v>
                </c:pt>
                <c:pt idx="709">
                  <c:v>0.13869868428156931</c:v>
                </c:pt>
                <c:pt idx="710">
                  <c:v>2.1988285207125233E-2</c:v>
                </c:pt>
                <c:pt idx="711">
                  <c:v>1.9717050661026084E-3</c:v>
                </c:pt>
                <c:pt idx="712">
                  <c:v>0.26862089919749815</c:v>
                </c:pt>
                <c:pt idx="713">
                  <c:v>2.7124893210679715</c:v>
                </c:pt>
                <c:pt idx="714">
                  <c:v>0.4765840275572894</c:v>
                </c:pt>
                <c:pt idx="715">
                  <c:v>1.1431565663242247E-2</c:v>
                </c:pt>
                <c:pt idx="716">
                  <c:v>0.3264638380773463</c:v>
                </c:pt>
                <c:pt idx="717">
                  <c:v>3.0274925875499518E-2</c:v>
                </c:pt>
                <c:pt idx="718">
                  <c:v>1.1905148361994975</c:v>
                </c:pt>
                <c:pt idx="719">
                  <c:v>1.2279528736862646</c:v>
                </c:pt>
                <c:pt idx="720">
                  <c:v>2.7243885927040865</c:v>
                </c:pt>
                <c:pt idx="721">
                  <c:v>9.906562681944478E-2</c:v>
                </c:pt>
                <c:pt idx="722">
                  <c:v>2.8229187129194342E-2</c:v>
                </c:pt>
                <c:pt idx="723">
                  <c:v>2.4582172508903414E-3</c:v>
                </c:pt>
                <c:pt idx="724">
                  <c:v>1.9318639661098441E-3</c:v>
                </c:pt>
                <c:pt idx="725">
                  <c:v>0.71739700314509425</c:v>
                </c:pt>
                <c:pt idx="726">
                  <c:v>2.5396717216819478E-2</c:v>
                </c:pt>
                <c:pt idx="727">
                  <c:v>1.5592539114503758E-2</c:v>
                </c:pt>
                <c:pt idx="728">
                  <c:v>1.0765066112237895</c:v>
                </c:pt>
                <c:pt idx="729">
                  <c:v>0.5479651402108483</c:v>
                </c:pt>
                <c:pt idx="730">
                  <c:v>2.5288120072786775</c:v>
                </c:pt>
                <c:pt idx="731">
                  <c:v>7.780572516468269E-2</c:v>
                </c:pt>
                <c:pt idx="732">
                  <c:v>6.5317419786127713E-3</c:v>
                </c:pt>
                <c:pt idx="733">
                  <c:v>0.6356620126118997</c:v>
                </c:pt>
                <c:pt idx="734">
                  <c:v>6.7321354440324319E-2</c:v>
                </c:pt>
                <c:pt idx="735">
                  <c:v>5.0430914276497506E-2</c:v>
                </c:pt>
                <c:pt idx="736">
                  <c:v>3.1887228682067656E-2</c:v>
                </c:pt>
                <c:pt idx="737">
                  <c:v>3.1697322252349541E-3</c:v>
                </c:pt>
                <c:pt idx="738">
                  <c:v>1.5535292292716206E-2</c:v>
                </c:pt>
                <c:pt idx="739">
                  <c:v>0.20179207763482981</c:v>
                </c:pt>
                <c:pt idx="740">
                  <c:v>7.04913266777273E-3</c:v>
                </c:pt>
                <c:pt idx="741">
                  <c:v>0.26462887477276253</c:v>
                </c:pt>
                <c:pt idx="742">
                  <c:v>0.30185637391513337</c:v>
                </c:pt>
                <c:pt idx="743">
                  <c:v>0.23131996735493249</c:v>
                </c:pt>
                <c:pt idx="744">
                  <c:v>0.36541183232751812</c:v>
                </c:pt>
                <c:pt idx="745">
                  <c:v>4.0555713186176439</c:v>
                </c:pt>
                <c:pt idx="746">
                  <c:v>1.5590981173245262</c:v>
                </c:pt>
                <c:pt idx="747">
                  <c:v>0.70093192629791623</c:v>
                </c:pt>
                <c:pt idx="748">
                  <c:v>1.5302819054488267E-2</c:v>
                </c:pt>
                <c:pt idx="749">
                  <c:v>8.9085661936695202E-4</c:v>
                </c:pt>
                <c:pt idx="750">
                  <c:v>1.0840395625063186</c:v>
                </c:pt>
                <c:pt idx="751">
                  <c:v>0.62438823452986048</c:v>
                </c:pt>
                <c:pt idx="752">
                  <c:v>3.1745273347098095</c:v>
                </c:pt>
                <c:pt idx="753">
                  <c:v>0.74572169842416003</c:v>
                </c:pt>
                <c:pt idx="754">
                  <c:v>0.13167877280072074</c:v>
                </c:pt>
                <c:pt idx="755">
                  <c:v>2.9495638824372694</c:v>
                </c:pt>
                <c:pt idx="756">
                  <c:v>4.2189639808530334E-2</c:v>
                </c:pt>
                <c:pt idx="757">
                  <c:v>1.947075687902788</c:v>
                </c:pt>
                <c:pt idx="758">
                  <c:v>4.2795950792985302E-2</c:v>
                </c:pt>
                <c:pt idx="759">
                  <c:v>5.1465782638396358E-2</c:v>
                </c:pt>
                <c:pt idx="760">
                  <c:v>0.47458201866022393</c:v>
                </c:pt>
                <c:pt idx="761">
                  <c:v>3.4501747641927219E-2</c:v>
                </c:pt>
                <c:pt idx="762">
                  <c:v>3.1189559241348594</c:v>
                </c:pt>
                <c:pt idx="763">
                  <c:v>0.31078034835851592</c:v>
                </c:pt>
                <c:pt idx="764">
                  <c:v>0.75496981903703686</c:v>
                </c:pt>
                <c:pt idx="765">
                  <c:v>3.5175916719693831E-4</c:v>
                </c:pt>
                <c:pt idx="766">
                  <c:v>0.32651318415467262</c:v>
                </c:pt>
                <c:pt idx="767">
                  <c:v>0.12112731355417815</c:v>
                </c:pt>
                <c:pt idx="768">
                  <c:v>8.6562235080591785E-2</c:v>
                </c:pt>
                <c:pt idx="769">
                  <c:v>0.6473108899887059</c:v>
                </c:pt>
                <c:pt idx="770">
                  <c:v>0.84938125325318437</c:v>
                </c:pt>
                <c:pt idx="771">
                  <c:v>1.5612417451902525</c:v>
                </c:pt>
                <c:pt idx="772">
                  <c:v>0.14460404166312166</c:v>
                </c:pt>
                <c:pt idx="773">
                  <c:v>4.6191916176616145E-2</c:v>
                </c:pt>
                <c:pt idx="774">
                  <c:v>0.6807213021525893</c:v>
                </c:pt>
                <c:pt idx="775">
                  <c:v>8.6882136220766043E-2</c:v>
                </c:pt>
                <c:pt idx="776">
                  <c:v>0.25044362594206671</c:v>
                </c:pt>
                <c:pt idx="777">
                  <c:v>0.43039306013257939</c:v>
                </c:pt>
                <c:pt idx="778">
                  <c:v>0.81750879607252691</c:v>
                </c:pt>
                <c:pt idx="779">
                  <c:v>2.6570746509872682E-2</c:v>
                </c:pt>
                <c:pt idx="780">
                  <c:v>0.6275146968871107</c:v>
                </c:pt>
                <c:pt idx="781">
                  <c:v>5.6028731951669172E-2</c:v>
                </c:pt>
                <c:pt idx="782">
                  <c:v>0.63611732312649427</c:v>
                </c:pt>
                <c:pt idx="783">
                  <c:v>0.9539093815208568</c:v>
                </c:pt>
                <c:pt idx="784">
                  <c:v>0.16436671078229492</c:v>
                </c:pt>
                <c:pt idx="785">
                  <c:v>5.456609708561668E-3</c:v>
                </c:pt>
                <c:pt idx="786">
                  <c:v>8.4906290774851997E-2</c:v>
                </c:pt>
                <c:pt idx="787">
                  <c:v>6.0655604390291058E-2</c:v>
                </c:pt>
                <c:pt idx="788">
                  <c:v>0.1158183971300645</c:v>
                </c:pt>
                <c:pt idx="789">
                  <c:v>0.47274463991421034</c:v>
                </c:pt>
                <c:pt idx="790">
                  <c:v>0.8344661986573102</c:v>
                </c:pt>
                <c:pt idx="791">
                  <c:v>0.43524809453569591</c:v>
                </c:pt>
                <c:pt idx="792">
                  <c:v>0.24448607167691877</c:v>
                </c:pt>
                <c:pt idx="793">
                  <c:v>0.15715583348073936</c:v>
                </c:pt>
                <c:pt idx="794">
                  <c:v>6.7290017344688105E-3</c:v>
                </c:pt>
                <c:pt idx="795">
                  <c:v>0.33993589414769448</c:v>
                </c:pt>
                <c:pt idx="796">
                  <c:v>0.26074201523263019</c:v>
                </c:pt>
                <c:pt idx="797">
                  <c:v>0.16484488235161188</c:v>
                </c:pt>
                <c:pt idx="798">
                  <c:v>4.1393836031139782E-2</c:v>
                </c:pt>
                <c:pt idx="799">
                  <c:v>0.41312892616947711</c:v>
                </c:pt>
                <c:pt idx="800">
                  <c:v>2.7581415696087446E-2</c:v>
                </c:pt>
                <c:pt idx="801">
                  <c:v>0.77890852390557241</c:v>
                </c:pt>
                <c:pt idx="802">
                  <c:v>0.21794954750959947</c:v>
                </c:pt>
                <c:pt idx="803">
                  <c:v>0.11374041170478121</c:v>
                </c:pt>
                <c:pt idx="804">
                  <c:v>1.3954605918943104E-2</c:v>
                </c:pt>
                <c:pt idx="805">
                  <c:v>4.464800569984867E-2</c:v>
                </c:pt>
                <c:pt idx="806">
                  <c:v>1.4139830917113984E-3</c:v>
                </c:pt>
                <c:pt idx="807">
                  <c:v>1.5560588333362768</c:v>
                </c:pt>
                <c:pt idx="808">
                  <c:v>0.65782514713730023</c:v>
                </c:pt>
                <c:pt idx="809">
                  <c:v>0.35962879984092738</c:v>
                </c:pt>
                <c:pt idx="810">
                  <c:v>0.13135713644215874</c:v>
                </c:pt>
                <c:pt idx="811">
                  <c:v>0.78687167485048237</c:v>
                </c:pt>
                <c:pt idx="812">
                  <c:v>0.73120391322557909</c:v>
                </c:pt>
                <c:pt idx="813">
                  <c:v>7.6610457511792549E-4</c:v>
                </c:pt>
                <c:pt idx="814">
                  <c:v>0.36777970547365163</c:v>
                </c:pt>
                <c:pt idx="815">
                  <c:v>0.19321561153414865</c:v>
                </c:pt>
                <c:pt idx="816">
                  <c:v>0.67111930905646155</c:v>
                </c:pt>
                <c:pt idx="817">
                  <c:v>0.65609971831087099</c:v>
                </c:pt>
                <c:pt idx="818">
                  <c:v>0.22254118527326244</c:v>
                </c:pt>
                <c:pt idx="819">
                  <c:v>1.1513889263032637</c:v>
                </c:pt>
                <c:pt idx="820">
                  <c:v>0.62340852083559906</c:v>
                </c:pt>
                <c:pt idx="821">
                  <c:v>5.1286082794326981E-3</c:v>
                </c:pt>
                <c:pt idx="822">
                  <c:v>0.12802909162942772</c:v>
                </c:pt>
                <c:pt idx="823">
                  <c:v>11.083442891788883</c:v>
                </c:pt>
                <c:pt idx="824">
                  <c:v>0.29497450651205742</c:v>
                </c:pt>
                <c:pt idx="825">
                  <c:v>0.16700258465973578</c:v>
                </c:pt>
                <c:pt idx="826">
                  <c:v>8.8174055285251351E-2</c:v>
                </c:pt>
                <c:pt idx="827">
                  <c:v>0.6552125663397852</c:v>
                </c:pt>
                <c:pt idx="828">
                  <c:v>2.3752162050337904</c:v>
                </c:pt>
                <c:pt idx="829">
                  <c:v>0.53597400572286746</c:v>
                </c:pt>
                <c:pt idx="830">
                  <c:v>2.415793326250907E-2</c:v>
                </c:pt>
                <c:pt idx="831">
                  <c:v>0.14134056016278451</c:v>
                </c:pt>
                <c:pt idx="832">
                  <c:v>3.7819936498327641E-2</c:v>
                </c:pt>
                <c:pt idx="833">
                  <c:v>1.9020800307787455</c:v>
                </c:pt>
                <c:pt idx="834">
                  <c:v>1.0162029672050825</c:v>
                </c:pt>
                <c:pt idx="835">
                  <c:v>1.0374159261138145</c:v>
                </c:pt>
                <c:pt idx="836">
                  <c:v>8.4885531537136349E-3</c:v>
                </c:pt>
                <c:pt idx="837">
                  <c:v>0.43672324217028402</c:v>
                </c:pt>
                <c:pt idx="838">
                  <c:v>8.0469315367658945E-2</c:v>
                </c:pt>
                <c:pt idx="839">
                  <c:v>2.3834777430161616</c:v>
                </c:pt>
                <c:pt idx="840">
                  <c:v>1.3283561999295745</c:v>
                </c:pt>
                <c:pt idx="841">
                  <c:v>0.60392699039000552</c:v>
                </c:pt>
                <c:pt idx="842">
                  <c:v>9.803845886626663E-4</c:v>
                </c:pt>
                <c:pt idx="843">
                  <c:v>7.3889586326804604E-2</c:v>
                </c:pt>
                <c:pt idx="844">
                  <c:v>1.6263225546031393E-2</c:v>
                </c:pt>
                <c:pt idx="845">
                  <c:v>0.19220263705414328</c:v>
                </c:pt>
                <c:pt idx="846">
                  <c:v>2.659633675653449E-2</c:v>
                </c:pt>
                <c:pt idx="847">
                  <c:v>0.5220670825417566</c:v>
                </c:pt>
                <c:pt idx="848">
                  <c:v>2.1835152472286665E-2</c:v>
                </c:pt>
                <c:pt idx="849">
                  <c:v>1.4050887912382446</c:v>
                </c:pt>
                <c:pt idx="850">
                  <c:v>0.2900563515438071</c:v>
                </c:pt>
                <c:pt idx="851">
                  <c:v>0.40569676268523513</c:v>
                </c:pt>
                <c:pt idx="852">
                  <c:v>2.1463860316079879E-2</c:v>
                </c:pt>
                <c:pt idx="853">
                  <c:v>3.6408636379852131E-3</c:v>
                </c:pt>
                <c:pt idx="854">
                  <c:v>1.5749128347084136</c:v>
                </c:pt>
                <c:pt idx="855">
                  <c:v>1.0848061351329518E-2</c:v>
                </c:pt>
                <c:pt idx="856">
                  <c:v>6.7986899998952591E-2</c:v>
                </c:pt>
                <c:pt idx="857">
                  <c:v>0.47341769491140606</c:v>
                </c:pt>
                <c:pt idx="858">
                  <c:v>1.0466836723458413</c:v>
                </c:pt>
                <c:pt idx="859">
                  <c:v>4.3364684785830145E-2</c:v>
                </c:pt>
                <c:pt idx="860">
                  <c:v>0.90520979522308975</c:v>
                </c:pt>
                <c:pt idx="861">
                  <c:v>2.0401610645018022E-2</c:v>
                </c:pt>
                <c:pt idx="862">
                  <c:v>2.572045865791946E-2</c:v>
                </c:pt>
                <c:pt idx="863">
                  <c:v>0.55794038134946211</c:v>
                </c:pt>
                <c:pt idx="864">
                  <c:v>1.5501373331633874</c:v>
                </c:pt>
                <c:pt idx="865">
                  <c:v>0.1807101526999825</c:v>
                </c:pt>
                <c:pt idx="866">
                  <c:v>0.40225891433068328</c:v>
                </c:pt>
                <c:pt idx="867">
                  <c:v>0.60237227170609398</c:v>
                </c:pt>
                <c:pt idx="868">
                  <c:v>0.40199923896773065</c:v>
                </c:pt>
                <c:pt idx="869">
                  <c:v>9.5405134270356538E-3</c:v>
                </c:pt>
                <c:pt idx="870">
                  <c:v>1.7263686527885644</c:v>
                </c:pt>
                <c:pt idx="871">
                  <c:v>3.0077985791994288E-2</c:v>
                </c:pt>
                <c:pt idx="872">
                  <c:v>0.3009128029076969</c:v>
                </c:pt>
                <c:pt idx="873">
                  <c:v>0.30344244735833203</c:v>
                </c:pt>
                <c:pt idx="874">
                  <c:v>0.39317861275500593</c:v>
                </c:pt>
                <c:pt idx="875">
                  <c:v>0.11044815581026299</c:v>
                </c:pt>
                <c:pt idx="876">
                  <c:v>0.57028629991667612</c:v>
                </c:pt>
                <c:pt idx="877">
                  <c:v>4.5517127312677772</c:v>
                </c:pt>
                <c:pt idx="878">
                  <c:v>11.999378929854247</c:v>
                </c:pt>
                <c:pt idx="879">
                  <c:v>4.2251913568503878E-2</c:v>
                </c:pt>
                <c:pt idx="880">
                  <c:v>0.35594229553865925</c:v>
                </c:pt>
                <c:pt idx="881">
                  <c:v>0.64979909836131722</c:v>
                </c:pt>
                <c:pt idx="882">
                  <c:v>1.0814673370882328</c:v>
                </c:pt>
                <c:pt idx="883">
                  <c:v>6.5813504815965158E-3</c:v>
                </c:pt>
                <c:pt idx="884">
                  <c:v>4.9139768989091106</c:v>
                </c:pt>
                <c:pt idx="885">
                  <c:v>4.5290568268655594E-2</c:v>
                </c:pt>
                <c:pt idx="886">
                  <c:v>0.2554112205233906</c:v>
                </c:pt>
                <c:pt idx="887">
                  <c:v>0.11219914376169263</c:v>
                </c:pt>
                <c:pt idx="888">
                  <c:v>4.3464961452662921E-3</c:v>
                </c:pt>
                <c:pt idx="889">
                  <c:v>0.80098673650924612</c:v>
                </c:pt>
                <c:pt idx="890">
                  <c:v>4.6375516780416848E-2</c:v>
                </c:pt>
                <c:pt idx="891">
                  <c:v>0.19517209061445456</c:v>
                </c:pt>
                <c:pt idx="892">
                  <c:v>0.5518468639809827</c:v>
                </c:pt>
                <c:pt idx="893">
                  <c:v>3.4309743038486791</c:v>
                </c:pt>
                <c:pt idx="894">
                  <c:v>0.2293745943156284</c:v>
                </c:pt>
                <c:pt idx="895">
                  <c:v>7.5068390844012858E-2</c:v>
                </c:pt>
                <c:pt idx="896">
                  <c:v>7.0369409672233832E-2</c:v>
                </c:pt>
                <c:pt idx="897">
                  <c:v>0.14933798698173351</c:v>
                </c:pt>
                <c:pt idx="898">
                  <c:v>0.13030249316263157</c:v>
                </c:pt>
                <c:pt idx="899">
                  <c:v>6.6690693377455756E-2</c:v>
                </c:pt>
                <c:pt idx="900">
                  <c:v>1.7928783453164069E-2</c:v>
                </c:pt>
                <c:pt idx="901">
                  <c:v>1.6469644373174684E-2</c:v>
                </c:pt>
                <c:pt idx="902">
                  <c:v>2.7413150946986256</c:v>
                </c:pt>
                <c:pt idx="903">
                  <c:v>1.1113071397045879E-3</c:v>
                </c:pt>
                <c:pt idx="904">
                  <c:v>4.8687556093827633E-2</c:v>
                </c:pt>
                <c:pt idx="905">
                  <c:v>2.2182884383395874E-3</c:v>
                </c:pt>
                <c:pt idx="906">
                  <c:v>0.40506871675631284</c:v>
                </c:pt>
                <c:pt idx="907">
                  <c:v>0.28223989820733802</c:v>
                </c:pt>
                <c:pt idx="908">
                  <c:v>7.4964932630167775E-4</c:v>
                </c:pt>
                <c:pt idx="909">
                  <c:v>0.76630593613250986</c:v>
                </c:pt>
                <c:pt idx="910">
                  <c:v>0.12315475049246956</c:v>
                </c:pt>
                <c:pt idx="911">
                  <c:v>2.2907673361414353E-2</c:v>
                </c:pt>
                <c:pt idx="912">
                  <c:v>0.12694776514767231</c:v>
                </c:pt>
                <c:pt idx="913">
                  <c:v>5.5269337052351319E-3</c:v>
                </c:pt>
                <c:pt idx="914">
                  <c:v>0.16364458910003646</c:v>
                </c:pt>
                <c:pt idx="915">
                  <c:v>0.61935602349371199</c:v>
                </c:pt>
                <c:pt idx="916">
                  <c:v>3.6876163568248845</c:v>
                </c:pt>
                <c:pt idx="917">
                  <c:v>0.23930327532008666</c:v>
                </c:pt>
                <c:pt idx="918">
                  <c:v>0.16287144724440264</c:v>
                </c:pt>
                <c:pt idx="919">
                  <c:v>9.9154134681713343E-2</c:v>
                </c:pt>
                <c:pt idx="920">
                  <c:v>0.4550975634384371</c:v>
                </c:pt>
                <c:pt idx="921">
                  <c:v>0.89374194129939644</c:v>
                </c:pt>
                <c:pt idx="922">
                  <c:v>3.4105938911446726E-2</c:v>
                </c:pt>
                <c:pt idx="923">
                  <c:v>5.6983307872258158E-2</c:v>
                </c:pt>
                <c:pt idx="924">
                  <c:v>2.8053773380642046E-2</c:v>
                </c:pt>
                <c:pt idx="925">
                  <c:v>4.5068892016098747E-3</c:v>
                </c:pt>
                <c:pt idx="926">
                  <c:v>3.8709662359296573</c:v>
                </c:pt>
                <c:pt idx="927">
                  <c:v>0.5853506379631368</c:v>
                </c:pt>
                <c:pt idx="928">
                  <c:v>0.16744039320266677</c:v>
                </c:pt>
                <c:pt idx="929">
                  <c:v>1.4310408575007763E-3</c:v>
                </c:pt>
                <c:pt idx="930">
                  <c:v>0.21365332968069226</c:v>
                </c:pt>
                <c:pt idx="931">
                  <c:v>3.6203168554964464E-2</c:v>
                </c:pt>
                <c:pt idx="932">
                  <c:v>0.9624721665547713</c:v>
                </c:pt>
                <c:pt idx="933">
                  <c:v>0.34152108160400468</c:v>
                </c:pt>
                <c:pt idx="934">
                  <c:v>5.2084952816624272E-2</c:v>
                </c:pt>
                <c:pt idx="935">
                  <c:v>0.10740522879128916</c:v>
                </c:pt>
                <c:pt idx="936">
                  <c:v>4.1527946413763388E-2</c:v>
                </c:pt>
                <c:pt idx="937">
                  <c:v>0.28148535312172501</c:v>
                </c:pt>
                <c:pt idx="938">
                  <c:v>0.8364345479834473</c:v>
                </c:pt>
                <c:pt idx="939">
                  <c:v>0.59415291708081497</c:v>
                </c:pt>
                <c:pt idx="940">
                  <c:v>9.2442118313666947E-3</c:v>
                </c:pt>
                <c:pt idx="941">
                  <c:v>0.22984202308710186</c:v>
                </c:pt>
                <c:pt idx="942">
                  <c:v>0.52070718850005249</c:v>
                </c:pt>
                <c:pt idx="943">
                  <c:v>1.911195333484863</c:v>
                </c:pt>
                <c:pt idx="944">
                  <c:v>0.4471533474915752</c:v>
                </c:pt>
                <c:pt idx="945">
                  <c:v>0.24601121708255191</c:v>
                </c:pt>
                <c:pt idx="946">
                  <c:v>1.0974790070516309</c:v>
                </c:pt>
                <c:pt idx="947">
                  <c:v>2.4247395420639202E-3</c:v>
                </c:pt>
                <c:pt idx="948">
                  <c:v>7.1253439305996125E-5</c:v>
                </c:pt>
                <c:pt idx="949">
                  <c:v>1.1370067316894038E-2</c:v>
                </c:pt>
                <c:pt idx="950">
                  <c:v>0.27235980586613662</c:v>
                </c:pt>
                <c:pt idx="951">
                  <c:v>8.4825118456040833</c:v>
                </c:pt>
                <c:pt idx="952">
                  <c:v>4.6766050165176064E-2</c:v>
                </c:pt>
                <c:pt idx="953">
                  <c:v>0.1271314837498457</c:v>
                </c:pt>
                <c:pt idx="954">
                  <c:v>1.7650126656480972E-2</c:v>
                </c:pt>
                <c:pt idx="955">
                  <c:v>0.98670073836601146</c:v>
                </c:pt>
                <c:pt idx="956">
                  <c:v>3.5845982038618551</c:v>
                </c:pt>
                <c:pt idx="957">
                  <c:v>3.7208345508091396</c:v>
                </c:pt>
                <c:pt idx="958">
                  <c:v>0.80608831328606056</c:v>
                </c:pt>
                <c:pt idx="959">
                  <c:v>0.13893865446476364</c:v>
                </c:pt>
                <c:pt idx="960">
                  <c:v>2.2612166585578293E-3</c:v>
                </c:pt>
                <c:pt idx="961">
                  <c:v>6.5162930431599847E-2</c:v>
                </c:pt>
                <c:pt idx="962">
                  <c:v>2.987471335106593E-2</c:v>
                </c:pt>
                <c:pt idx="963">
                  <c:v>2.24769986903358E-2</c:v>
                </c:pt>
                <c:pt idx="964">
                  <c:v>2.8526125072724131</c:v>
                </c:pt>
                <c:pt idx="965">
                  <c:v>1.9174496605619257E-4</c:v>
                </c:pt>
                <c:pt idx="966">
                  <c:v>1.6495442780291785E-2</c:v>
                </c:pt>
                <c:pt idx="967">
                  <c:v>1.0040011425391893E-2</c:v>
                </c:pt>
                <c:pt idx="968">
                  <c:v>1.1746115710056053</c:v>
                </c:pt>
                <c:pt idx="969">
                  <c:v>1.0449456763482225E-2</c:v>
                </c:pt>
                <c:pt idx="970">
                  <c:v>0.47784723142495944</c:v>
                </c:pt>
                <c:pt idx="971">
                  <c:v>2.1320067511504469E-2</c:v>
                </c:pt>
                <c:pt idx="972">
                  <c:v>2.663806479326284E-2</c:v>
                </c:pt>
                <c:pt idx="973">
                  <c:v>7.215291275108505E-3</c:v>
                </c:pt>
                <c:pt idx="974">
                  <c:v>7.2434482663524091E-2</c:v>
                </c:pt>
                <c:pt idx="975">
                  <c:v>0.92049942362382142</c:v>
                </c:pt>
                <c:pt idx="976">
                  <c:v>1.3836613066619134</c:v>
                </c:pt>
                <c:pt idx="977">
                  <c:v>0.13839365789000885</c:v>
                </c:pt>
                <c:pt idx="978">
                  <c:v>1.157446718427156</c:v>
                </c:pt>
                <c:pt idx="979">
                  <c:v>2.6271609321752917E-3</c:v>
                </c:pt>
                <c:pt idx="980">
                  <c:v>0.61844026806961439</c:v>
                </c:pt>
                <c:pt idx="981">
                  <c:v>0.13112853529916679</c:v>
                </c:pt>
                <c:pt idx="982">
                  <c:v>7.4948001177388719E-3</c:v>
                </c:pt>
                <c:pt idx="983">
                  <c:v>0.50346762250525834</c:v>
                </c:pt>
                <c:pt idx="984">
                  <c:v>3.685722137414732E-2</c:v>
                </c:pt>
                <c:pt idx="985">
                  <c:v>6.6386208482419815E-2</c:v>
                </c:pt>
                <c:pt idx="986">
                  <c:v>0.3355210011764469</c:v>
                </c:pt>
                <c:pt idx="987">
                  <c:v>1.5247815833268698E-2</c:v>
                </c:pt>
                <c:pt idx="988">
                  <c:v>0.10902127334003636</c:v>
                </c:pt>
                <c:pt idx="989">
                  <c:v>0.84055360852147476</c:v>
                </c:pt>
                <c:pt idx="990">
                  <c:v>6.3281663746733136E-2</c:v>
                </c:pt>
                <c:pt idx="991">
                  <c:v>3.1804093902262531E-3</c:v>
                </c:pt>
                <c:pt idx="992">
                  <c:v>0.42050764993824752</c:v>
                </c:pt>
                <c:pt idx="993">
                  <c:v>0.59467838279013541</c:v>
                </c:pt>
                <c:pt idx="994">
                  <c:v>0.3425573478035488</c:v>
                </c:pt>
                <c:pt idx="995">
                  <c:v>0.29561081112809412</c:v>
                </c:pt>
                <c:pt idx="996">
                  <c:v>2.1848198726678163</c:v>
                </c:pt>
                <c:pt idx="997">
                  <c:v>8.0944860314558081E-2</c:v>
                </c:pt>
                <c:pt idx="998">
                  <c:v>1.3462671557852464</c:v>
                </c:pt>
                <c:pt idx="999">
                  <c:v>0.15857558510589778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B-48BB-8A60-40B456D16E1C}"/>
            </c:ext>
          </c:extLst>
        </c:ser>
        <c:ser>
          <c:idx val="1"/>
          <c:order val="1"/>
          <c:tx>
            <c:strRef>
              <c:f>Regression!$H$26</c:f>
              <c:strCache>
                <c:ptCount val="1"/>
                <c:pt idx="0">
                  <c:v>Conditional Expectation (Variance on path)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Regression!$F$27:$F$1026</c:f>
              <c:numCache>
                <c:formatCode>General</c:formatCode>
                <c:ptCount val="1000"/>
                <c:pt idx="0">
                  <c:v>5.2179633115607116</c:v>
                </c:pt>
                <c:pt idx="1">
                  <c:v>14.410304842220761</c:v>
                </c:pt>
                <c:pt idx="2">
                  <c:v>9.1123132663313839</c:v>
                </c:pt>
                <c:pt idx="3">
                  <c:v>10.235063703302156</c:v>
                </c:pt>
                <c:pt idx="4">
                  <c:v>13.517833864308869</c:v>
                </c:pt>
                <c:pt idx="5">
                  <c:v>14.243347379627446</c:v>
                </c:pt>
                <c:pt idx="6">
                  <c:v>8.9871813666230072</c:v>
                </c:pt>
                <c:pt idx="7">
                  <c:v>16.90560590306935</c:v>
                </c:pt>
                <c:pt idx="8">
                  <c:v>11.763193304026649</c:v>
                </c:pt>
                <c:pt idx="9">
                  <c:v>10.658136164135041</c:v>
                </c:pt>
                <c:pt idx="10">
                  <c:v>7.9580249301839219</c:v>
                </c:pt>
                <c:pt idx="11">
                  <c:v>8.9336253838940749</c:v>
                </c:pt>
                <c:pt idx="12">
                  <c:v>14.93273337287237</c:v>
                </c:pt>
                <c:pt idx="13">
                  <c:v>15.063076074881129</c:v>
                </c:pt>
                <c:pt idx="14">
                  <c:v>10.264180060828776</c:v>
                </c:pt>
                <c:pt idx="15">
                  <c:v>10.239540295113271</c:v>
                </c:pt>
                <c:pt idx="16">
                  <c:v>13.592414226504811</c:v>
                </c:pt>
                <c:pt idx="17">
                  <c:v>10.843155327763474</c:v>
                </c:pt>
                <c:pt idx="18">
                  <c:v>10.850132689547614</c:v>
                </c:pt>
                <c:pt idx="19">
                  <c:v>10.787116158550599</c:v>
                </c:pt>
                <c:pt idx="20">
                  <c:v>14.971941768166101</c:v>
                </c:pt>
                <c:pt idx="21">
                  <c:v>14.007211705474903</c:v>
                </c:pt>
                <c:pt idx="22">
                  <c:v>8.7942879405283989</c:v>
                </c:pt>
                <c:pt idx="23">
                  <c:v>25.686886905473827</c:v>
                </c:pt>
                <c:pt idx="24">
                  <c:v>14.84476758734057</c:v>
                </c:pt>
                <c:pt idx="25">
                  <c:v>11.441745331740403</c:v>
                </c:pt>
                <c:pt idx="26">
                  <c:v>10.96510884269464</c:v>
                </c:pt>
                <c:pt idx="27">
                  <c:v>15.045597387202536</c:v>
                </c:pt>
                <c:pt idx="28">
                  <c:v>10.688655008375685</c:v>
                </c:pt>
                <c:pt idx="29">
                  <c:v>24.017579815319511</c:v>
                </c:pt>
                <c:pt idx="30">
                  <c:v>11.921120846274645</c:v>
                </c:pt>
                <c:pt idx="31">
                  <c:v>23.716552348613327</c:v>
                </c:pt>
                <c:pt idx="32">
                  <c:v>10.92184467311847</c:v>
                </c:pt>
                <c:pt idx="33">
                  <c:v>14.456591361993882</c:v>
                </c:pt>
                <c:pt idx="34">
                  <c:v>10.080740735886556</c:v>
                </c:pt>
                <c:pt idx="35">
                  <c:v>14.301460256774995</c:v>
                </c:pt>
                <c:pt idx="36">
                  <c:v>12.654590335802583</c:v>
                </c:pt>
                <c:pt idx="37">
                  <c:v>13.720484204539602</c:v>
                </c:pt>
                <c:pt idx="38">
                  <c:v>11.501047508806469</c:v>
                </c:pt>
                <c:pt idx="39">
                  <c:v>8.9724764260253576</c:v>
                </c:pt>
                <c:pt idx="40">
                  <c:v>6.7066313534217326</c:v>
                </c:pt>
                <c:pt idx="41">
                  <c:v>17.244271297811764</c:v>
                </c:pt>
                <c:pt idx="42">
                  <c:v>15.403462750313631</c:v>
                </c:pt>
                <c:pt idx="43">
                  <c:v>9.9840088588248666</c:v>
                </c:pt>
                <c:pt idx="44">
                  <c:v>7.0200151514819913</c:v>
                </c:pt>
                <c:pt idx="45">
                  <c:v>15.571618645243138</c:v>
                </c:pt>
                <c:pt idx="46">
                  <c:v>9.2252358682038427</c:v>
                </c:pt>
                <c:pt idx="47">
                  <c:v>9.729124866043767</c:v>
                </c:pt>
                <c:pt idx="48">
                  <c:v>6.326527924029663</c:v>
                </c:pt>
                <c:pt idx="49">
                  <c:v>13.461085594058439</c:v>
                </c:pt>
                <c:pt idx="50">
                  <c:v>5.0011943674313217</c:v>
                </c:pt>
                <c:pt idx="51">
                  <c:v>16.569961662416674</c:v>
                </c:pt>
                <c:pt idx="52">
                  <c:v>13.65943657784811</c:v>
                </c:pt>
                <c:pt idx="53">
                  <c:v>18.772383316850139</c:v>
                </c:pt>
                <c:pt idx="54">
                  <c:v>17.340782401457734</c:v>
                </c:pt>
                <c:pt idx="55">
                  <c:v>8.7142383725914421</c:v>
                </c:pt>
                <c:pt idx="56">
                  <c:v>9.0502395828317059</c:v>
                </c:pt>
                <c:pt idx="57">
                  <c:v>8.0944083658876629</c:v>
                </c:pt>
                <c:pt idx="58">
                  <c:v>21.664685266290483</c:v>
                </c:pt>
                <c:pt idx="59">
                  <c:v>18.48185455160727</c:v>
                </c:pt>
                <c:pt idx="60">
                  <c:v>14.451976401644368</c:v>
                </c:pt>
                <c:pt idx="61">
                  <c:v>8.4167663266394008</c:v>
                </c:pt>
                <c:pt idx="62">
                  <c:v>12.216086416934038</c:v>
                </c:pt>
                <c:pt idx="63">
                  <c:v>13.631746369407882</c:v>
                </c:pt>
                <c:pt idx="64">
                  <c:v>10.517033853965181</c:v>
                </c:pt>
                <c:pt idx="65">
                  <c:v>13.696218602324931</c:v>
                </c:pt>
                <c:pt idx="66">
                  <c:v>16.268849808269444</c:v>
                </c:pt>
                <c:pt idx="67">
                  <c:v>17.036370277209507</c:v>
                </c:pt>
                <c:pt idx="68">
                  <c:v>10.802518936716556</c:v>
                </c:pt>
                <c:pt idx="69">
                  <c:v>8.5277708147302693</c:v>
                </c:pt>
                <c:pt idx="70">
                  <c:v>14.382675818525462</c:v>
                </c:pt>
                <c:pt idx="71">
                  <c:v>22.652250337031276</c:v>
                </c:pt>
                <c:pt idx="72">
                  <c:v>11.476501920525223</c:v>
                </c:pt>
                <c:pt idx="73">
                  <c:v>8.3290091663003452</c:v>
                </c:pt>
                <c:pt idx="74">
                  <c:v>14.123871424037576</c:v>
                </c:pt>
                <c:pt idx="75">
                  <c:v>9.6878633993736969</c:v>
                </c:pt>
                <c:pt idx="76">
                  <c:v>7.6207913390903403</c:v>
                </c:pt>
                <c:pt idx="77">
                  <c:v>14.448705758097043</c:v>
                </c:pt>
                <c:pt idx="78">
                  <c:v>13.667800242663125</c:v>
                </c:pt>
                <c:pt idx="79">
                  <c:v>17.298720090144933</c:v>
                </c:pt>
                <c:pt idx="80">
                  <c:v>19.212927309995301</c:v>
                </c:pt>
                <c:pt idx="81">
                  <c:v>9.2742277587908504</c:v>
                </c:pt>
                <c:pt idx="82">
                  <c:v>9.0507417494618476</c:v>
                </c:pt>
                <c:pt idx="83">
                  <c:v>14.972419910076944</c:v>
                </c:pt>
                <c:pt idx="84">
                  <c:v>19.436940324265144</c:v>
                </c:pt>
                <c:pt idx="85">
                  <c:v>12.36843444849973</c:v>
                </c:pt>
                <c:pt idx="86">
                  <c:v>6.5503342060710841</c:v>
                </c:pt>
                <c:pt idx="87">
                  <c:v>13.445065060608883</c:v>
                </c:pt>
                <c:pt idx="88">
                  <c:v>6.9412803954917424</c:v>
                </c:pt>
                <c:pt idx="89">
                  <c:v>19.808567941839971</c:v>
                </c:pt>
                <c:pt idx="90">
                  <c:v>18.293132429329397</c:v>
                </c:pt>
                <c:pt idx="91">
                  <c:v>10.584014396122988</c:v>
                </c:pt>
                <c:pt idx="92">
                  <c:v>8.3799839140727919</c:v>
                </c:pt>
                <c:pt idx="93">
                  <c:v>10.019961739700964</c:v>
                </c:pt>
                <c:pt idx="94">
                  <c:v>19.299386838397705</c:v>
                </c:pt>
                <c:pt idx="95">
                  <c:v>25.812733687207771</c:v>
                </c:pt>
                <c:pt idx="96">
                  <c:v>9.8833223467477129</c:v>
                </c:pt>
                <c:pt idx="97">
                  <c:v>3.9062336125533794</c:v>
                </c:pt>
                <c:pt idx="98">
                  <c:v>6.6209177620803867</c:v>
                </c:pt>
                <c:pt idx="99">
                  <c:v>11.436289338412072</c:v>
                </c:pt>
                <c:pt idx="100">
                  <c:v>17.528058717513151</c:v>
                </c:pt>
                <c:pt idx="101">
                  <c:v>13.428691509888175</c:v>
                </c:pt>
                <c:pt idx="102">
                  <c:v>6.2281333214755108</c:v>
                </c:pt>
                <c:pt idx="103">
                  <c:v>8.4983652010133017</c:v>
                </c:pt>
                <c:pt idx="104">
                  <c:v>19.16030495518886</c:v>
                </c:pt>
                <c:pt idx="105">
                  <c:v>9.4288134773648711</c:v>
                </c:pt>
                <c:pt idx="106">
                  <c:v>25.482614765660514</c:v>
                </c:pt>
                <c:pt idx="107">
                  <c:v>9.2455131920368387</c:v>
                </c:pt>
                <c:pt idx="108">
                  <c:v>22.067370388642384</c:v>
                </c:pt>
                <c:pt idx="109">
                  <c:v>10.5287810477341</c:v>
                </c:pt>
                <c:pt idx="110">
                  <c:v>23.924669366980044</c:v>
                </c:pt>
                <c:pt idx="111">
                  <c:v>14.297268389698853</c:v>
                </c:pt>
                <c:pt idx="112">
                  <c:v>22.502584824356074</c:v>
                </c:pt>
                <c:pt idx="113">
                  <c:v>16.245166095162727</c:v>
                </c:pt>
                <c:pt idx="114">
                  <c:v>16.182775742757304</c:v>
                </c:pt>
                <c:pt idx="115">
                  <c:v>11.379326417139421</c:v>
                </c:pt>
                <c:pt idx="116">
                  <c:v>10.791455633709507</c:v>
                </c:pt>
                <c:pt idx="117">
                  <c:v>14.931462838452052</c:v>
                </c:pt>
                <c:pt idx="118">
                  <c:v>22.017244889380912</c:v>
                </c:pt>
                <c:pt idx="119">
                  <c:v>8.9954753632140836</c:v>
                </c:pt>
                <c:pt idx="120">
                  <c:v>12.986542021186406</c:v>
                </c:pt>
                <c:pt idx="121">
                  <c:v>12.128867257225815</c:v>
                </c:pt>
                <c:pt idx="122">
                  <c:v>15.949769073716604</c:v>
                </c:pt>
                <c:pt idx="123">
                  <c:v>17.597007988573811</c:v>
                </c:pt>
                <c:pt idx="124">
                  <c:v>12.598060092081962</c:v>
                </c:pt>
                <c:pt idx="125">
                  <c:v>17.026509927202682</c:v>
                </c:pt>
                <c:pt idx="126">
                  <c:v>7.0192501904257014</c:v>
                </c:pt>
                <c:pt idx="127">
                  <c:v>11.056722307206618</c:v>
                </c:pt>
                <c:pt idx="128">
                  <c:v>10.856015615591122</c:v>
                </c:pt>
                <c:pt idx="129">
                  <c:v>11.989931615077012</c:v>
                </c:pt>
                <c:pt idx="130">
                  <c:v>10.906415433623764</c:v>
                </c:pt>
                <c:pt idx="131">
                  <c:v>17.306832199014071</c:v>
                </c:pt>
                <c:pt idx="132">
                  <c:v>13.09640374783981</c:v>
                </c:pt>
                <c:pt idx="133">
                  <c:v>17.334256939452853</c:v>
                </c:pt>
                <c:pt idx="134">
                  <c:v>12.841389250671645</c:v>
                </c:pt>
                <c:pt idx="135">
                  <c:v>14.949288983947838</c:v>
                </c:pt>
                <c:pt idx="136">
                  <c:v>14.563444495224195</c:v>
                </c:pt>
                <c:pt idx="137">
                  <c:v>22.61977886656441</c:v>
                </c:pt>
                <c:pt idx="138">
                  <c:v>12.891158280578269</c:v>
                </c:pt>
                <c:pt idx="139">
                  <c:v>6.1727576236837622</c:v>
                </c:pt>
                <c:pt idx="140">
                  <c:v>14.362839640539217</c:v>
                </c:pt>
                <c:pt idx="141">
                  <c:v>8.3952470556227698</c:v>
                </c:pt>
                <c:pt idx="142">
                  <c:v>11.073414129210402</c:v>
                </c:pt>
                <c:pt idx="143">
                  <c:v>21.584967086368454</c:v>
                </c:pt>
                <c:pt idx="144">
                  <c:v>16.441777908187433</c:v>
                </c:pt>
                <c:pt idx="145">
                  <c:v>12.761914866825386</c:v>
                </c:pt>
                <c:pt idx="146">
                  <c:v>26.053209784019149</c:v>
                </c:pt>
                <c:pt idx="147">
                  <c:v>10.985582838601603</c:v>
                </c:pt>
                <c:pt idx="148">
                  <c:v>5.1652463096918559</c:v>
                </c:pt>
                <c:pt idx="149">
                  <c:v>14.480411208450972</c:v>
                </c:pt>
                <c:pt idx="150">
                  <c:v>14.991487779389411</c:v>
                </c:pt>
                <c:pt idx="151">
                  <c:v>22.667834740081084</c:v>
                </c:pt>
                <c:pt idx="152">
                  <c:v>9.4734775717214621</c:v>
                </c:pt>
                <c:pt idx="153">
                  <c:v>12.133548724095064</c:v>
                </c:pt>
                <c:pt idx="154">
                  <c:v>5.2384519342270268</c:v>
                </c:pt>
                <c:pt idx="155">
                  <c:v>8.3816392510281865</c:v>
                </c:pt>
                <c:pt idx="156">
                  <c:v>9.7697575536837746</c:v>
                </c:pt>
                <c:pt idx="157">
                  <c:v>9.9714065898271596</c:v>
                </c:pt>
                <c:pt idx="158">
                  <c:v>12.38008943560054</c:v>
                </c:pt>
                <c:pt idx="159">
                  <c:v>16.202416876691419</c:v>
                </c:pt>
                <c:pt idx="160">
                  <c:v>8.2225747626169579</c:v>
                </c:pt>
                <c:pt idx="161">
                  <c:v>10.862919852495178</c:v>
                </c:pt>
                <c:pt idx="162">
                  <c:v>14.213306132787547</c:v>
                </c:pt>
                <c:pt idx="163">
                  <c:v>21.608995836487075</c:v>
                </c:pt>
                <c:pt idx="164">
                  <c:v>15.393987240552942</c:v>
                </c:pt>
                <c:pt idx="165">
                  <c:v>6.2752102891947512</c:v>
                </c:pt>
                <c:pt idx="166">
                  <c:v>11.89456033675547</c:v>
                </c:pt>
                <c:pt idx="167">
                  <c:v>11.382074506287262</c:v>
                </c:pt>
                <c:pt idx="168">
                  <c:v>13.860700149742904</c:v>
                </c:pt>
                <c:pt idx="169">
                  <c:v>16.402485337303613</c:v>
                </c:pt>
                <c:pt idx="170">
                  <c:v>11.206178951640126</c:v>
                </c:pt>
                <c:pt idx="171">
                  <c:v>18.762369952181928</c:v>
                </c:pt>
                <c:pt idx="172">
                  <c:v>19.147930161453722</c:v>
                </c:pt>
                <c:pt idx="173">
                  <c:v>7.9487617607613013</c:v>
                </c:pt>
                <c:pt idx="174">
                  <c:v>16.272920641342882</c:v>
                </c:pt>
                <c:pt idx="175">
                  <c:v>13.369697373758585</c:v>
                </c:pt>
                <c:pt idx="176">
                  <c:v>8.5233411148318119</c:v>
                </c:pt>
                <c:pt idx="177">
                  <c:v>7.8394371378652767</c:v>
                </c:pt>
                <c:pt idx="178">
                  <c:v>8.1246752413198351</c:v>
                </c:pt>
                <c:pt idx="179">
                  <c:v>9.9869967312877606</c:v>
                </c:pt>
                <c:pt idx="180">
                  <c:v>6.0036110030549379</c:v>
                </c:pt>
                <c:pt idx="181">
                  <c:v>7.5579340564072144</c:v>
                </c:pt>
                <c:pt idx="182">
                  <c:v>17.131076363944945</c:v>
                </c:pt>
                <c:pt idx="183">
                  <c:v>13.784286867719111</c:v>
                </c:pt>
                <c:pt idx="184">
                  <c:v>10.297817543106996</c:v>
                </c:pt>
                <c:pt idx="185">
                  <c:v>10.28275046323315</c:v>
                </c:pt>
                <c:pt idx="186">
                  <c:v>25.314786874733144</c:v>
                </c:pt>
                <c:pt idx="187">
                  <c:v>9.188662273250447</c:v>
                </c:pt>
                <c:pt idx="188">
                  <c:v>6.3376520687225675</c:v>
                </c:pt>
                <c:pt idx="189">
                  <c:v>15.842653406948159</c:v>
                </c:pt>
                <c:pt idx="190">
                  <c:v>13.068262980967084</c:v>
                </c:pt>
                <c:pt idx="191">
                  <c:v>12.507626248379259</c:v>
                </c:pt>
                <c:pt idx="192">
                  <c:v>7.5993151911919261</c:v>
                </c:pt>
                <c:pt idx="193">
                  <c:v>4.1283082280683319</c:v>
                </c:pt>
                <c:pt idx="194">
                  <c:v>22.186916105314889</c:v>
                </c:pt>
                <c:pt idx="195">
                  <c:v>9.2443001254429333</c:v>
                </c:pt>
                <c:pt idx="196">
                  <c:v>7.6965496915145453</c:v>
                </c:pt>
                <c:pt idx="197">
                  <c:v>11.915549388376517</c:v>
                </c:pt>
                <c:pt idx="198">
                  <c:v>4.474878409113269</c:v>
                </c:pt>
                <c:pt idx="199">
                  <c:v>15.382030370054537</c:v>
                </c:pt>
                <c:pt idx="200">
                  <c:v>12.896233283250366</c:v>
                </c:pt>
                <c:pt idx="201">
                  <c:v>11.563704551741134</c:v>
                </c:pt>
                <c:pt idx="202">
                  <c:v>17.487809638013772</c:v>
                </c:pt>
                <c:pt idx="203">
                  <c:v>11.512888173096989</c:v>
                </c:pt>
                <c:pt idx="204">
                  <c:v>15.635301409658082</c:v>
                </c:pt>
                <c:pt idx="205">
                  <c:v>10.969872057651088</c:v>
                </c:pt>
                <c:pt idx="206">
                  <c:v>21.615994306305538</c:v>
                </c:pt>
                <c:pt idx="207">
                  <c:v>6.8737919410341224</c:v>
                </c:pt>
                <c:pt idx="208">
                  <c:v>18.393663107656891</c:v>
                </c:pt>
                <c:pt idx="209">
                  <c:v>18.914172293468766</c:v>
                </c:pt>
                <c:pt idx="210">
                  <c:v>8.3460048691330524</c:v>
                </c:pt>
                <c:pt idx="211">
                  <c:v>17.367156234686743</c:v>
                </c:pt>
                <c:pt idx="212">
                  <c:v>6.8017745751811338</c:v>
                </c:pt>
                <c:pt idx="213">
                  <c:v>8.8853408706637129</c:v>
                </c:pt>
                <c:pt idx="214">
                  <c:v>13.271797878921189</c:v>
                </c:pt>
                <c:pt idx="215">
                  <c:v>10.738545078710581</c:v>
                </c:pt>
                <c:pt idx="216">
                  <c:v>19.126455621985407</c:v>
                </c:pt>
                <c:pt idx="217">
                  <c:v>20.383941086773792</c:v>
                </c:pt>
                <c:pt idx="218">
                  <c:v>15.841748992722614</c:v>
                </c:pt>
                <c:pt idx="219">
                  <c:v>11.527731564001659</c:v>
                </c:pt>
                <c:pt idx="220">
                  <c:v>12.844877462038788</c:v>
                </c:pt>
                <c:pt idx="221">
                  <c:v>12.496699562266899</c:v>
                </c:pt>
                <c:pt idx="222">
                  <c:v>19.560168073992621</c:v>
                </c:pt>
                <c:pt idx="223">
                  <c:v>12.73851453416918</c:v>
                </c:pt>
                <c:pt idx="224">
                  <c:v>16.182924388656254</c:v>
                </c:pt>
                <c:pt idx="225">
                  <c:v>5.47465983405068</c:v>
                </c:pt>
                <c:pt idx="226">
                  <c:v>16.820492319337074</c:v>
                </c:pt>
                <c:pt idx="227">
                  <c:v>8.9151371021314798</c:v>
                </c:pt>
                <c:pt idx="228">
                  <c:v>6.7754373640553638</c:v>
                </c:pt>
                <c:pt idx="229">
                  <c:v>22.67333699366073</c:v>
                </c:pt>
                <c:pt idx="230">
                  <c:v>20.401544778429813</c:v>
                </c:pt>
                <c:pt idx="231">
                  <c:v>15.756057385770601</c:v>
                </c:pt>
                <c:pt idx="232">
                  <c:v>18.445202546167394</c:v>
                </c:pt>
                <c:pt idx="233">
                  <c:v>11.613507091382104</c:v>
                </c:pt>
                <c:pt idx="234">
                  <c:v>13.711997889662252</c:v>
                </c:pt>
                <c:pt idx="235">
                  <c:v>9.0214040520249679</c:v>
                </c:pt>
                <c:pt idx="236">
                  <c:v>7.7125314496696253</c:v>
                </c:pt>
                <c:pt idx="237">
                  <c:v>13.097904978856073</c:v>
                </c:pt>
                <c:pt idx="238">
                  <c:v>13.193249422044868</c:v>
                </c:pt>
                <c:pt idx="239">
                  <c:v>12.744217227479696</c:v>
                </c:pt>
                <c:pt idx="240">
                  <c:v>14.711825657857162</c:v>
                </c:pt>
                <c:pt idx="241">
                  <c:v>11.441741238950874</c:v>
                </c:pt>
                <c:pt idx="242">
                  <c:v>16.681466612114061</c:v>
                </c:pt>
                <c:pt idx="243">
                  <c:v>12.711001710376211</c:v>
                </c:pt>
                <c:pt idx="244">
                  <c:v>11.836895539830381</c:v>
                </c:pt>
                <c:pt idx="245">
                  <c:v>18.106985995638702</c:v>
                </c:pt>
                <c:pt idx="246">
                  <c:v>24.463254368803977</c:v>
                </c:pt>
                <c:pt idx="247">
                  <c:v>8.1822423652321135</c:v>
                </c:pt>
                <c:pt idx="248">
                  <c:v>17.027767800477577</c:v>
                </c:pt>
                <c:pt idx="249">
                  <c:v>9.0111293453064327</c:v>
                </c:pt>
                <c:pt idx="250">
                  <c:v>10.53894553590257</c:v>
                </c:pt>
                <c:pt idx="251">
                  <c:v>14.699312124524358</c:v>
                </c:pt>
                <c:pt idx="252">
                  <c:v>10.091785427339929</c:v>
                </c:pt>
                <c:pt idx="253">
                  <c:v>6.8362628765952653</c:v>
                </c:pt>
                <c:pt idx="254">
                  <c:v>7.9191978848360289</c:v>
                </c:pt>
                <c:pt idx="255">
                  <c:v>6.9579457600924561</c:v>
                </c:pt>
                <c:pt idx="256">
                  <c:v>13.794625441629009</c:v>
                </c:pt>
                <c:pt idx="257">
                  <c:v>9.6084475280987949</c:v>
                </c:pt>
                <c:pt idx="258">
                  <c:v>9.2718981201616408</c:v>
                </c:pt>
                <c:pt idx="259">
                  <c:v>14.472829859408716</c:v>
                </c:pt>
                <c:pt idx="260">
                  <c:v>10.814705490814944</c:v>
                </c:pt>
                <c:pt idx="261">
                  <c:v>8.424399482335879</c:v>
                </c:pt>
                <c:pt idx="262">
                  <c:v>8.5629206482269495</c:v>
                </c:pt>
                <c:pt idx="263">
                  <c:v>6.9266923223386172</c:v>
                </c:pt>
                <c:pt idx="264">
                  <c:v>16.165604309687431</c:v>
                </c:pt>
                <c:pt idx="265">
                  <c:v>10.301399678648663</c:v>
                </c:pt>
                <c:pt idx="266">
                  <c:v>7.7269078956230928</c:v>
                </c:pt>
                <c:pt idx="267">
                  <c:v>10.229423890496161</c:v>
                </c:pt>
                <c:pt idx="268">
                  <c:v>8.2422810816730152</c:v>
                </c:pt>
                <c:pt idx="269">
                  <c:v>12.677687182045831</c:v>
                </c:pt>
                <c:pt idx="270">
                  <c:v>15.095531884025272</c:v>
                </c:pt>
                <c:pt idx="271">
                  <c:v>14.979195311528402</c:v>
                </c:pt>
                <c:pt idx="272">
                  <c:v>14.887389731426774</c:v>
                </c:pt>
                <c:pt idx="273">
                  <c:v>11.416613581729015</c:v>
                </c:pt>
                <c:pt idx="274">
                  <c:v>17.912645905297275</c:v>
                </c:pt>
                <c:pt idx="275">
                  <c:v>7.6025778669929931</c:v>
                </c:pt>
                <c:pt idx="276">
                  <c:v>9.187739987421363</c:v>
                </c:pt>
                <c:pt idx="277">
                  <c:v>9.1805319030699479</c:v>
                </c:pt>
                <c:pt idx="278">
                  <c:v>10.790391424464806</c:v>
                </c:pt>
                <c:pt idx="279">
                  <c:v>12.312858243814979</c:v>
                </c:pt>
                <c:pt idx="280">
                  <c:v>9.7187344920232377</c:v>
                </c:pt>
                <c:pt idx="281">
                  <c:v>16.853801181825503</c:v>
                </c:pt>
                <c:pt idx="282">
                  <c:v>16.262396168865777</c:v>
                </c:pt>
                <c:pt idx="283">
                  <c:v>12.620071722976718</c:v>
                </c:pt>
                <c:pt idx="284">
                  <c:v>9.624590171690615</c:v>
                </c:pt>
                <c:pt idx="285">
                  <c:v>7.3960047462767227</c:v>
                </c:pt>
                <c:pt idx="286">
                  <c:v>11.206393982390361</c:v>
                </c:pt>
                <c:pt idx="287">
                  <c:v>10.948869636021618</c:v>
                </c:pt>
                <c:pt idx="288">
                  <c:v>14.180048253241031</c:v>
                </c:pt>
                <c:pt idx="289">
                  <c:v>7.8136967779237878</c:v>
                </c:pt>
                <c:pt idx="290">
                  <c:v>14.624070422189464</c:v>
                </c:pt>
                <c:pt idx="291">
                  <c:v>13.753191165013604</c:v>
                </c:pt>
                <c:pt idx="292">
                  <c:v>19.948320128634425</c:v>
                </c:pt>
                <c:pt idx="293">
                  <c:v>19.043029521966069</c:v>
                </c:pt>
                <c:pt idx="294">
                  <c:v>25.729857081976924</c:v>
                </c:pt>
                <c:pt idx="295">
                  <c:v>12.46471974292503</c:v>
                </c:pt>
                <c:pt idx="296">
                  <c:v>12.956055100826834</c:v>
                </c:pt>
                <c:pt idx="297">
                  <c:v>7.8043571551127755</c:v>
                </c:pt>
                <c:pt idx="298">
                  <c:v>15.633328375868086</c:v>
                </c:pt>
                <c:pt idx="299">
                  <c:v>10.979380863338625</c:v>
                </c:pt>
                <c:pt idx="300">
                  <c:v>12.396008284522702</c:v>
                </c:pt>
                <c:pt idx="301">
                  <c:v>13.701825349768066</c:v>
                </c:pt>
                <c:pt idx="302">
                  <c:v>11.942335123587114</c:v>
                </c:pt>
                <c:pt idx="303">
                  <c:v>12.415155963504658</c:v>
                </c:pt>
                <c:pt idx="304">
                  <c:v>18.415218923025762</c:v>
                </c:pt>
                <c:pt idx="305">
                  <c:v>6.8718679341324771</c:v>
                </c:pt>
                <c:pt idx="306">
                  <c:v>8.8588963084587942</c:v>
                </c:pt>
                <c:pt idx="307">
                  <c:v>8.3554478603541842</c:v>
                </c:pt>
                <c:pt idx="308">
                  <c:v>8.148597525002593</c:v>
                </c:pt>
                <c:pt idx="309">
                  <c:v>13.04123616495084</c:v>
                </c:pt>
                <c:pt idx="310">
                  <c:v>9.5175371258321579</c:v>
                </c:pt>
                <c:pt idx="311">
                  <c:v>5.3112566124738088</c:v>
                </c:pt>
                <c:pt idx="312">
                  <c:v>12.955179558006384</c:v>
                </c:pt>
                <c:pt idx="313">
                  <c:v>19.539414931116049</c:v>
                </c:pt>
                <c:pt idx="314">
                  <c:v>14.025754422795714</c:v>
                </c:pt>
                <c:pt idx="315">
                  <c:v>9.9354439503353014</c:v>
                </c:pt>
                <c:pt idx="316">
                  <c:v>12.955242239465122</c:v>
                </c:pt>
                <c:pt idx="317">
                  <c:v>10.426846485451875</c:v>
                </c:pt>
                <c:pt idx="318">
                  <c:v>17.002368121017554</c:v>
                </c:pt>
                <c:pt idx="319">
                  <c:v>10.204040705001496</c:v>
                </c:pt>
                <c:pt idx="320">
                  <c:v>7.7069906832047916</c:v>
                </c:pt>
                <c:pt idx="321">
                  <c:v>8.7060677984308565</c:v>
                </c:pt>
                <c:pt idx="322">
                  <c:v>11.177371664998862</c:v>
                </c:pt>
                <c:pt idx="323">
                  <c:v>16.324820120654113</c:v>
                </c:pt>
                <c:pt idx="324">
                  <c:v>9.0570006248176362</c:v>
                </c:pt>
                <c:pt idx="325">
                  <c:v>17.022896482117169</c:v>
                </c:pt>
                <c:pt idx="326">
                  <c:v>42.547180758365748</c:v>
                </c:pt>
                <c:pt idx="327">
                  <c:v>10.442153431720573</c:v>
                </c:pt>
                <c:pt idx="328">
                  <c:v>11.643621804312804</c:v>
                </c:pt>
                <c:pt idx="329">
                  <c:v>8.3367063183014665</c:v>
                </c:pt>
                <c:pt idx="330">
                  <c:v>4.7197426039176813</c:v>
                </c:pt>
                <c:pt idx="331">
                  <c:v>8.7708788178212238</c:v>
                </c:pt>
                <c:pt idx="332">
                  <c:v>18.413970503926635</c:v>
                </c:pt>
                <c:pt idx="333">
                  <c:v>20.547591375277474</c:v>
                </c:pt>
                <c:pt idx="334">
                  <c:v>12.685558503654772</c:v>
                </c:pt>
                <c:pt idx="335">
                  <c:v>9.752382539824028</c:v>
                </c:pt>
                <c:pt idx="336">
                  <c:v>4.9978533543906147</c:v>
                </c:pt>
                <c:pt idx="337">
                  <c:v>9.7958238534664464</c:v>
                </c:pt>
                <c:pt idx="338">
                  <c:v>10.571340329012635</c:v>
                </c:pt>
                <c:pt idx="339">
                  <c:v>10.31553194687403</c:v>
                </c:pt>
                <c:pt idx="340">
                  <c:v>14.960955795847399</c:v>
                </c:pt>
                <c:pt idx="341">
                  <c:v>6.0010014927360968</c:v>
                </c:pt>
                <c:pt idx="342">
                  <c:v>9.5228800442771853</c:v>
                </c:pt>
                <c:pt idx="343">
                  <c:v>18.544752518465149</c:v>
                </c:pt>
                <c:pt idx="344">
                  <c:v>8.8106615762271705</c:v>
                </c:pt>
                <c:pt idx="345">
                  <c:v>15.68729255252738</c:v>
                </c:pt>
                <c:pt idx="346">
                  <c:v>11.794214642853868</c:v>
                </c:pt>
                <c:pt idx="347">
                  <c:v>12.000675974629271</c:v>
                </c:pt>
                <c:pt idx="348">
                  <c:v>15.000974544834051</c:v>
                </c:pt>
                <c:pt idx="349">
                  <c:v>12.592772733276909</c:v>
                </c:pt>
                <c:pt idx="350">
                  <c:v>15.754943297656247</c:v>
                </c:pt>
                <c:pt idx="351">
                  <c:v>8.2611979162919127</c:v>
                </c:pt>
                <c:pt idx="352">
                  <c:v>12.899363688175379</c:v>
                </c:pt>
                <c:pt idx="353">
                  <c:v>14.521106681484572</c:v>
                </c:pt>
                <c:pt idx="354">
                  <c:v>12.315173992316513</c:v>
                </c:pt>
                <c:pt idx="355">
                  <c:v>11.688787922225796</c:v>
                </c:pt>
                <c:pt idx="356">
                  <c:v>14.939287837532277</c:v>
                </c:pt>
                <c:pt idx="357">
                  <c:v>9.5048294895175207</c:v>
                </c:pt>
                <c:pt idx="358">
                  <c:v>11.118775835571208</c:v>
                </c:pt>
                <c:pt idx="359">
                  <c:v>16.991303057164</c:v>
                </c:pt>
                <c:pt idx="360">
                  <c:v>31.416419374501526</c:v>
                </c:pt>
                <c:pt idx="361">
                  <c:v>8.1152964368259504</c:v>
                </c:pt>
                <c:pt idx="362">
                  <c:v>6.8638780352207736</c:v>
                </c:pt>
                <c:pt idx="363">
                  <c:v>8.4176012947550323</c:v>
                </c:pt>
                <c:pt idx="364">
                  <c:v>13.428702431963487</c:v>
                </c:pt>
                <c:pt idx="365">
                  <c:v>8.1436692798051258</c:v>
                </c:pt>
                <c:pt idx="366">
                  <c:v>8.193682338732156</c:v>
                </c:pt>
                <c:pt idx="367">
                  <c:v>14.031008709505599</c:v>
                </c:pt>
                <c:pt idx="368">
                  <c:v>6.5038504688563368</c:v>
                </c:pt>
                <c:pt idx="369">
                  <c:v>8.7365288361884552</c:v>
                </c:pt>
                <c:pt idx="370">
                  <c:v>17.558736215459209</c:v>
                </c:pt>
                <c:pt idx="371">
                  <c:v>12.132018486160929</c:v>
                </c:pt>
                <c:pt idx="372">
                  <c:v>25.165797292787687</c:v>
                </c:pt>
                <c:pt idx="373">
                  <c:v>17.039206349189172</c:v>
                </c:pt>
                <c:pt idx="374">
                  <c:v>7.6602789363849118</c:v>
                </c:pt>
                <c:pt idx="375">
                  <c:v>11.966477303340527</c:v>
                </c:pt>
                <c:pt idx="376">
                  <c:v>7.8587171386506238</c:v>
                </c:pt>
                <c:pt idx="377">
                  <c:v>10.598851259464336</c:v>
                </c:pt>
                <c:pt idx="378">
                  <c:v>10.138785804879781</c:v>
                </c:pt>
                <c:pt idx="379">
                  <c:v>12.683052406471553</c:v>
                </c:pt>
                <c:pt idx="380">
                  <c:v>9.3583126793836993</c:v>
                </c:pt>
                <c:pt idx="381">
                  <c:v>12.286962054850937</c:v>
                </c:pt>
                <c:pt idx="382">
                  <c:v>12.24954477940395</c:v>
                </c:pt>
                <c:pt idx="383">
                  <c:v>16.954890795292034</c:v>
                </c:pt>
                <c:pt idx="384">
                  <c:v>5.7334408856747494</c:v>
                </c:pt>
                <c:pt idx="385">
                  <c:v>6.2149903457302589</c:v>
                </c:pt>
                <c:pt idx="386">
                  <c:v>12.617710763035999</c:v>
                </c:pt>
                <c:pt idx="387">
                  <c:v>27.246489340723993</c:v>
                </c:pt>
                <c:pt idx="388">
                  <c:v>7.6360524802434737</c:v>
                </c:pt>
                <c:pt idx="389">
                  <c:v>11.526703407739092</c:v>
                </c:pt>
                <c:pt idx="390">
                  <c:v>15.166985972837708</c:v>
                </c:pt>
                <c:pt idx="391">
                  <c:v>15.285653904307051</c:v>
                </c:pt>
                <c:pt idx="392">
                  <c:v>9.0735693373039119</c:v>
                </c:pt>
                <c:pt idx="393">
                  <c:v>10.866350030655614</c:v>
                </c:pt>
                <c:pt idx="394">
                  <c:v>13.085910011252462</c:v>
                </c:pt>
                <c:pt idx="395">
                  <c:v>22.649271744571148</c:v>
                </c:pt>
                <c:pt idx="396">
                  <c:v>10.35612204896843</c:v>
                </c:pt>
                <c:pt idx="397">
                  <c:v>10.939172059846408</c:v>
                </c:pt>
                <c:pt idx="398">
                  <c:v>17.07711219064824</c:v>
                </c:pt>
                <c:pt idx="399">
                  <c:v>14.422459511799735</c:v>
                </c:pt>
                <c:pt idx="400">
                  <c:v>31.542398351366327</c:v>
                </c:pt>
                <c:pt idx="401">
                  <c:v>13.27991934452454</c:v>
                </c:pt>
                <c:pt idx="402">
                  <c:v>8.4506151203889495</c:v>
                </c:pt>
                <c:pt idx="403">
                  <c:v>10.230706695649936</c:v>
                </c:pt>
                <c:pt idx="404">
                  <c:v>18.323137557429241</c:v>
                </c:pt>
                <c:pt idx="405">
                  <c:v>11.246948741722472</c:v>
                </c:pt>
                <c:pt idx="406">
                  <c:v>11.351200006316045</c:v>
                </c:pt>
                <c:pt idx="407">
                  <c:v>9.0516339511010457</c:v>
                </c:pt>
                <c:pt idx="408">
                  <c:v>9.836277975394168</c:v>
                </c:pt>
                <c:pt idx="409">
                  <c:v>12.403789200369099</c:v>
                </c:pt>
                <c:pt idx="410">
                  <c:v>18.477645822068201</c:v>
                </c:pt>
                <c:pt idx="411">
                  <c:v>10.9016560525437</c:v>
                </c:pt>
                <c:pt idx="412">
                  <c:v>13.040168940372737</c:v>
                </c:pt>
                <c:pt idx="413">
                  <c:v>27.790141232507409</c:v>
                </c:pt>
                <c:pt idx="414">
                  <c:v>21.959294279869795</c:v>
                </c:pt>
                <c:pt idx="415">
                  <c:v>10.124796130324679</c:v>
                </c:pt>
                <c:pt idx="416">
                  <c:v>8.6410819729552806</c:v>
                </c:pt>
                <c:pt idx="417">
                  <c:v>13.013452353505706</c:v>
                </c:pt>
                <c:pt idx="418">
                  <c:v>6.7621807238210963</c:v>
                </c:pt>
                <c:pt idx="419">
                  <c:v>16.500157299308004</c:v>
                </c:pt>
                <c:pt idx="420">
                  <c:v>9.1890392137015642</c:v>
                </c:pt>
                <c:pt idx="421">
                  <c:v>18.985645501251859</c:v>
                </c:pt>
                <c:pt idx="422">
                  <c:v>16.166324989381224</c:v>
                </c:pt>
                <c:pt idx="423">
                  <c:v>15.513469590191285</c:v>
                </c:pt>
                <c:pt idx="424">
                  <c:v>14.179504002882751</c:v>
                </c:pt>
                <c:pt idx="425">
                  <c:v>11.8654433444738</c:v>
                </c:pt>
                <c:pt idx="426">
                  <c:v>8.1387951272011527</c:v>
                </c:pt>
                <c:pt idx="427">
                  <c:v>19.013866460751437</c:v>
                </c:pt>
                <c:pt idx="428">
                  <c:v>9.168271210218057</c:v>
                </c:pt>
                <c:pt idx="429">
                  <c:v>10.313131976829093</c:v>
                </c:pt>
                <c:pt idx="430">
                  <c:v>18.882983658093462</c:v>
                </c:pt>
                <c:pt idx="431">
                  <c:v>17.343994997627405</c:v>
                </c:pt>
                <c:pt idx="432">
                  <c:v>12.512358922655832</c:v>
                </c:pt>
                <c:pt idx="433">
                  <c:v>17.246636466413644</c:v>
                </c:pt>
                <c:pt idx="434">
                  <c:v>9.0427989828752953</c:v>
                </c:pt>
                <c:pt idx="435">
                  <c:v>13.150677244253322</c:v>
                </c:pt>
                <c:pt idx="436">
                  <c:v>11.438542544380448</c:v>
                </c:pt>
                <c:pt idx="437">
                  <c:v>10.783284204880676</c:v>
                </c:pt>
                <c:pt idx="438">
                  <c:v>7.2878535958755046</c:v>
                </c:pt>
                <c:pt idx="439">
                  <c:v>7.8524093264230377</c:v>
                </c:pt>
                <c:pt idx="440">
                  <c:v>13.371724426083414</c:v>
                </c:pt>
                <c:pt idx="441">
                  <c:v>21.558358662415579</c:v>
                </c:pt>
                <c:pt idx="442">
                  <c:v>11.214563507233656</c:v>
                </c:pt>
                <c:pt idx="443">
                  <c:v>13.337715199089573</c:v>
                </c:pt>
                <c:pt idx="444">
                  <c:v>19.104604761931707</c:v>
                </c:pt>
                <c:pt idx="445">
                  <c:v>18.000140632620099</c:v>
                </c:pt>
                <c:pt idx="446">
                  <c:v>7.167741807007987</c:v>
                </c:pt>
                <c:pt idx="447">
                  <c:v>10.966286216722459</c:v>
                </c:pt>
                <c:pt idx="448">
                  <c:v>14.173026779686342</c:v>
                </c:pt>
                <c:pt idx="449">
                  <c:v>15.215710849089493</c:v>
                </c:pt>
                <c:pt idx="450">
                  <c:v>11.860068382781401</c:v>
                </c:pt>
                <c:pt idx="451">
                  <c:v>7.0012064527197042</c:v>
                </c:pt>
                <c:pt idx="452">
                  <c:v>17.22252325629265</c:v>
                </c:pt>
                <c:pt idx="453">
                  <c:v>8.1702426343416175</c:v>
                </c:pt>
                <c:pt idx="454">
                  <c:v>7.7797166966302589</c:v>
                </c:pt>
                <c:pt idx="455">
                  <c:v>8.4874544898089166</c:v>
                </c:pt>
                <c:pt idx="456">
                  <c:v>11.18939021577328</c:v>
                </c:pt>
                <c:pt idx="457">
                  <c:v>22.149514338795537</c:v>
                </c:pt>
                <c:pt idx="458">
                  <c:v>13.850945504450745</c:v>
                </c:pt>
                <c:pt idx="459">
                  <c:v>10.230306766868347</c:v>
                </c:pt>
                <c:pt idx="460">
                  <c:v>20.814553415502509</c:v>
                </c:pt>
                <c:pt idx="461">
                  <c:v>26.195785599530641</c:v>
                </c:pt>
                <c:pt idx="462">
                  <c:v>9.494229653722261</c:v>
                </c:pt>
                <c:pt idx="463">
                  <c:v>10.705281013804992</c:v>
                </c:pt>
                <c:pt idx="464">
                  <c:v>10.680106406750861</c:v>
                </c:pt>
                <c:pt idx="465">
                  <c:v>8.7119010110612685</c:v>
                </c:pt>
                <c:pt idx="466">
                  <c:v>15.813125559294146</c:v>
                </c:pt>
                <c:pt idx="467">
                  <c:v>15.499366653036837</c:v>
                </c:pt>
                <c:pt idx="468">
                  <c:v>12.579894677073904</c:v>
                </c:pt>
                <c:pt idx="469">
                  <c:v>18.356347729697642</c:v>
                </c:pt>
                <c:pt idx="470">
                  <c:v>20.338257613077413</c:v>
                </c:pt>
                <c:pt idx="471">
                  <c:v>12.626840332348259</c:v>
                </c:pt>
                <c:pt idx="472">
                  <c:v>16.361353818805906</c:v>
                </c:pt>
                <c:pt idx="473">
                  <c:v>17.391300543027622</c:v>
                </c:pt>
                <c:pt idx="474">
                  <c:v>9.4498599030470416</c:v>
                </c:pt>
                <c:pt idx="475">
                  <c:v>18.588602196063164</c:v>
                </c:pt>
                <c:pt idx="476">
                  <c:v>10.4221957535083</c:v>
                </c:pt>
                <c:pt idx="477">
                  <c:v>8.8771763100237067</c:v>
                </c:pt>
                <c:pt idx="478">
                  <c:v>19.983207456621631</c:v>
                </c:pt>
                <c:pt idx="479">
                  <c:v>10.657859655411501</c:v>
                </c:pt>
                <c:pt idx="480">
                  <c:v>10.392321448140931</c:v>
                </c:pt>
                <c:pt idx="481">
                  <c:v>11.23427217013106</c:v>
                </c:pt>
                <c:pt idx="482">
                  <c:v>5.5013139065500463</c:v>
                </c:pt>
                <c:pt idx="483">
                  <c:v>7.7630271742317785</c:v>
                </c:pt>
                <c:pt idx="484">
                  <c:v>7.3543884581009094</c:v>
                </c:pt>
                <c:pt idx="485">
                  <c:v>13.021013326386736</c:v>
                </c:pt>
                <c:pt idx="486">
                  <c:v>16.981270633694685</c:v>
                </c:pt>
                <c:pt idx="487">
                  <c:v>25.773205298754213</c:v>
                </c:pt>
                <c:pt idx="488">
                  <c:v>26.529379085420818</c:v>
                </c:pt>
                <c:pt idx="489">
                  <c:v>17.127108655603529</c:v>
                </c:pt>
                <c:pt idx="490">
                  <c:v>9.7212095206695039</c:v>
                </c:pt>
                <c:pt idx="491">
                  <c:v>10.523962164336671</c:v>
                </c:pt>
                <c:pt idx="492">
                  <c:v>21.928653866998637</c:v>
                </c:pt>
                <c:pt idx="493">
                  <c:v>7.2670990323305107</c:v>
                </c:pt>
                <c:pt idx="494">
                  <c:v>9.3776736412993245</c:v>
                </c:pt>
                <c:pt idx="495">
                  <c:v>9.0451051069491992</c:v>
                </c:pt>
                <c:pt idx="496">
                  <c:v>10.609348709658502</c:v>
                </c:pt>
                <c:pt idx="497">
                  <c:v>16.448802997447665</c:v>
                </c:pt>
                <c:pt idx="498">
                  <c:v>14.25736588953084</c:v>
                </c:pt>
                <c:pt idx="499">
                  <c:v>8.6501039138317424</c:v>
                </c:pt>
                <c:pt idx="500">
                  <c:v>16.558842954950535</c:v>
                </c:pt>
                <c:pt idx="501">
                  <c:v>11.402099239104803</c:v>
                </c:pt>
                <c:pt idx="502">
                  <c:v>9.2291145013476612</c:v>
                </c:pt>
                <c:pt idx="503">
                  <c:v>8.6728208448716337</c:v>
                </c:pt>
                <c:pt idx="504">
                  <c:v>14.206574765648622</c:v>
                </c:pt>
                <c:pt idx="505">
                  <c:v>6.7220742340932969</c:v>
                </c:pt>
                <c:pt idx="506">
                  <c:v>20.820606959063667</c:v>
                </c:pt>
                <c:pt idx="507">
                  <c:v>8.3946163743000319</c:v>
                </c:pt>
                <c:pt idx="508">
                  <c:v>6.7887490241529154</c:v>
                </c:pt>
                <c:pt idx="509">
                  <c:v>7.981874373616419</c:v>
                </c:pt>
                <c:pt idx="510">
                  <c:v>16.227993559503787</c:v>
                </c:pt>
                <c:pt idx="511">
                  <c:v>11.013160956455817</c:v>
                </c:pt>
                <c:pt idx="512">
                  <c:v>8.1555197291161559</c:v>
                </c:pt>
                <c:pt idx="513">
                  <c:v>15.240566695067951</c:v>
                </c:pt>
                <c:pt idx="514">
                  <c:v>6.9555680323225566</c:v>
                </c:pt>
                <c:pt idx="515">
                  <c:v>33.098199065054615</c:v>
                </c:pt>
                <c:pt idx="516">
                  <c:v>15.930726251665172</c:v>
                </c:pt>
                <c:pt idx="517">
                  <c:v>12.245632716164948</c:v>
                </c:pt>
                <c:pt idx="518">
                  <c:v>8.7645811321265743</c:v>
                </c:pt>
                <c:pt idx="519">
                  <c:v>9.8347803424716123</c:v>
                </c:pt>
                <c:pt idx="520">
                  <c:v>14.24196411298375</c:v>
                </c:pt>
                <c:pt idx="521">
                  <c:v>12.804906613587304</c:v>
                </c:pt>
                <c:pt idx="522">
                  <c:v>11.216316835146946</c:v>
                </c:pt>
                <c:pt idx="523">
                  <c:v>15.297529158290141</c:v>
                </c:pt>
                <c:pt idx="524">
                  <c:v>10.613062974649832</c:v>
                </c:pt>
                <c:pt idx="525">
                  <c:v>15.697997629722529</c:v>
                </c:pt>
                <c:pt idx="526">
                  <c:v>27.733296473998085</c:v>
                </c:pt>
                <c:pt idx="527">
                  <c:v>12.30740963448771</c:v>
                </c:pt>
                <c:pt idx="528">
                  <c:v>15.175213632944669</c:v>
                </c:pt>
                <c:pt idx="529">
                  <c:v>25.822912977153486</c:v>
                </c:pt>
                <c:pt idx="530">
                  <c:v>9.9410215629986389</c:v>
                </c:pt>
                <c:pt idx="531">
                  <c:v>14.789124887052617</c:v>
                </c:pt>
                <c:pt idx="532">
                  <c:v>6.8983219810103806</c:v>
                </c:pt>
                <c:pt idx="533">
                  <c:v>8.3397433939383223</c:v>
                </c:pt>
                <c:pt idx="534">
                  <c:v>20.617605604110977</c:v>
                </c:pt>
                <c:pt idx="535">
                  <c:v>10.455666401643892</c:v>
                </c:pt>
                <c:pt idx="536">
                  <c:v>14.84612766095122</c:v>
                </c:pt>
                <c:pt idx="537">
                  <c:v>8.2877352131973936</c:v>
                </c:pt>
                <c:pt idx="538">
                  <c:v>14.008628053255213</c:v>
                </c:pt>
                <c:pt idx="539">
                  <c:v>14.724777704971181</c:v>
                </c:pt>
                <c:pt idx="540">
                  <c:v>12.499848084416543</c:v>
                </c:pt>
                <c:pt idx="541">
                  <c:v>8.4332511722378882</c:v>
                </c:pt>
                <c:pt idx="542">
                  <c:v>5.5710792729755818</c:v>
                </c:pt>
                <c:pt idx="543">
                  <c:v>11.165260501566928</c:v>
                </c:pt>
                <c:pt idx="544">
                  <c:v>7.8321554687216777</c:v>
                </c:pt>
                <c:pt idx="545">
                  <c:v>15.053993688605553</c:v>
                </c:pt>
                <c:pt idx="546">
                  <c:v>12.035873933044792</c:v>
                </c:pt>
                <c:pt idx="547">
                  <c:v>7.9622739004388334</c:v>
                </c:pt>
                <c:pt idx="548">
                  <c:v>10.936273752520254</c:v>
                </c:pt>
                <c:pt idx="549">
                  <c:v>11.769545250068763</c:v>
                </c:pt>
                <c:pt idx="550">
                  <c:v>44.173987952775519</c:v>
                </c:pt>
                <c:pt idx="551">
                  <c:v>7.8047727496877979</c:v>
                </c:pt>
                <c:pt idx="552">
                  <c:v>10.491712613004671</c:v>
                </c:pt>
                <c:pt idx="553">
                  <c:v>24.449848916842011</c:v>
                </c:pt>
                <c:pt idx="554">
                  <c:v>9.2920439307632847</c:v>
                </c:pt>
                <c:pt idx="555">
                  <c:v>21.392981223586439</c:v>
                </c:pt>
                <c:pt idx="556">
                  <c:v>12.22621593549356</c:v>
                </c:pt>
                <c:pt idx="557">
                  <c:v>6.9871816618897373</c:v>
                </c:pt>
                <c:pt idx="558">
                  <c:v>9.5580334103535396</c:v>
                </c:pt>
                <c:pt idx="559">
                  <c:v>19.497582988224412</c:v>
                </c:pt>
                <c:pt idx="560">
                  <c:v>17.758657955268284</c:v>
                </c:pt>
                <c:pt idx="561">
                  <c:v>8.8420624300071946</c:v>
                </c:pt>
                <c:pt idx="562">
                  <c:v>10.628880339737412</c:v>
                </c:pt>
                <c:pt idx="563">
                  <c:v>6.0142888267200494</c:v>
                </c:pt>
                <c:pt idx="564">
                  <c:v>13.340891145700981</c:v>
                </c:pt>
                <c:pt idx="565">
                  <c:v>14.047714162776293</c:v>
                </c:pt>
                <c:pt idx="566">
                  <c:v>12.702946040371856</c:v>
                </c:pt>
                <c:pt idx="567">
                  <c:v>15.513201469512746</c:v>
                </c:pt>
                <c:pt idx="568">
                  <c:v>18.329874419664105</c:v>
                </c:pt>
                <c:pt idx="569">
                  <c:v>12.200205422271916</c:v>
                </c:pt>
                <c:pt idx="570">
                  <c:v>12.122855221981185</c:v>
                </c:pt>
                <c:pt idx="571">
                  <c:v>13.968120683308824</c:v>
                </c:pt>
                <c:pt idx="572">
                  <c:v>10.687213655293672</c:v>
                </c:pt>
                <c:pt idx="573">
                  <c:v>11.849165112653406</c:v>
                </c:pt>
                <c:pt idx="574">
                  <c:v>14.2568463036749</c:v>
                </c:pt>
                <c:pt idx="575">
                  <c:v>8.1341725698813416</c:v>
                </c:pt>
                <c:pt idx="576">
                  <c:v>20.380391291685868</c:v>
                </c:pt>
                <c:pt idx="577">
                  <c:v>14.626453116394847</c:v>
                </c:pt>
                <c:pt idx="578">
                  <c:v>13.508399926366991</c:v>
                </c:pt>
                <c:pt idx="579">
                  <c:v>7.9065721292818552</c:v>
                </c:pt>
                <c:pt idx="580">
                  <c:v>17.269233265238061</c:v>
                </c:pt>
                <c:pt idx="581">
                  <c:v>20.862182006863325</c:v>
                </c:pt>
                <c:pt idx="582">
                  <c:v>7.6226363145053657</c:v>
                </c:pt>
                <c:pt idx="583">
                  <c:v>4.381637171633157</c:v>
                </c:pt>
                <c:pt idx="584">
                  <c:v>10.914954337940715</c:v>
                </c:pt>
                <c:pt idx="585">
                  <c:v>19.851558584164692</c:v>
                </c:pt>
                <c:pt idx="586">
                  <c:v>5.4639973284238907</c:v>
                </c:pt>
                <c:pt idx="587">
                  <c:v>26.124112313190995</c:v>
                </c:pt>
                <c:pt idx="588">
                  <c:v>8.0326472343291169</c:v>
                </c:pt>
                <c:pt idx="589">
                  <c:v>16.356268674848277</c:v>
                </c:pt>
                <c:pt idx="590">
                  <c:v>26.915541152573695</c:v>
                </c:pt>
                <c:pt idx="591">
                  <c:v>15.700785937919772</c:v>
                </c:pt>
                <c:pt idx="592">
                  <c:v>9.072893688001253</c:v>
                </c:pt>
                <c:pt idx="593">
                  <c:v>12.646069251495566</c:v>
                </c:pt>
                <c:pt idx="594">
                  <c:v>21.566632274579273</c:v>
                </c:pt>
                <c:pt idx="595">
                  <c:v>8.8765633590804569</c:v>
                </c:pt>
                <c:pt idx="596">
                  <c:v>18.041112449302009</c:v>
                </c:pt>
                <c:pt idx="597">
                  <c:v>19.968929872905857</c:v>
                </c:pt>
                <c:pt idx="598">
                  <c:v>23.209332580970255</c:v>
                </c:pt>
                <c:pt idx="599">
                  <c:v>17.951880843925757</c:v>
                </c:pt>
                <c:pt idx="600">
                  <c:v>9.4239269620677941</c:v>
                </c:pt>
                <c:pt idx="601">
                  <c:v>23.076369866805898</c:v>
                </c:pt>
                <c:pt idx="602">
                  <c:v>12.298516606439708</c:v>
                </c:pt>
                <c:pt idx="603">
                  <c:v>8.3865981766266628</c:v>
                </c:pt>
                <c:pt idx="604">
                  <c:v>11.179192446635753</c:v>
                </c:pt>
                <c:pt idx="605">
                  <c:v>8.9052567458652927</c:v>
                </c:pt>
                <c:pt idx="606">
                  <c:v>12.823717792797067</c:v>
                </c:pt>
                <c:pt idx="607">
                  <c:v>11.254790665056847</c:v>
                </c:pt>
                <c:pt idx="608">
                  <c:v>17.701140709611323</c:v>
                </c:pt>
                <c:pt idx="609">
                  <c:v>12.228430064571496</c:v>
                </c:pt>
                <c:pt idx="610">
                  <c:v>13.99288433542214</c:v>
                </c:pt>
                <c:pt idx="611">
                  <c:v>20.714053838885167</c:v>
                </c:pt>
                <c:pt idx="612">
                  <c:v>14.797406089826497</c:v>
                </c:pt>
                <c:pt idx="613">
                  <c:v>13.804769212344141</c:v>
                </c:pt>
                <c:pt idx="614">
                  <c:v>10.322388962389855</c:v>
                </c:pt>
                <c:pt idx="615">
                  <c:v>8.7329978723490722</c:v>
                </c:pt>
                <c:pt idx="616">
                  <c:v>11.315686884797127</c:v>
                </c:pt>
                <c:pt idx="617">
                  <c:v>16.529612940787011</c:v>
                </c:pt>
                <c:pt idx="618">
                  <c:v>10.827257250302191</c:v>
                </c:pt>
                <c:pt idx="619">
                  <c:v>10.770579615320036</c:v>
                </c:pt>
                <c:pt idx="620">
                  <c:v>30.46949817972763</c:v>
                </c:pt>
                <c:pt idx="621">
                  <c:v>9.5097898189893151</c:v>
                </c:pt>
                <c:pt idx="622">
                  <c:v>15.116738605642881</c:v>
                </c:pt>
                <c:pt idx="623">
                  <c:v>14.259918439109715</c:v>
                </c:pt>
                <c:pt idx="624">
                  <c:v>24.95322091362512</c:v>
                </c:pt>
                <c:pt idx="625">
                  <c:v>6.2102131992206022</c:v>
                </c:pt>
                <c:pt idx="626">
                  <c:v>6.5707436115379769</c:v>
                </c:pt>
                <c:pt idx="627">
                  <c:v>25.010279641334606</c:v>
                </c:pt>
                <c:pt idx="628">
                  <c:v>17.988756379996918</c:v>
                </c:pt>
                <c:pt idx="629">
                  <c:v>17.488881344584396</c:v>
                </c:pt>
                <c:pt idx="630">
                  <c:v>7.6069233045504445</c:v>
                </c:pt>
                <c:pt idx="631">
                  <c:v>17.26390500470746</c:v>
                </c:pt>
                <c:pt idx="632">
                  <c:v>11.777627441366134</c:v>
                </c:pt>
                <c:pt idx="633">
                  <c:v>9.0114442200476805</c:v>
                </c:pt>
                <c:pt idx="634">
                  <c:v>9.9648023418855587</c:v>
                </c:pt>
                <c:pt idx="635">
                  <c:v>15.571281812517825</c:v>
                </c:pt>
                <c:pt idx="636">
                  <c:v>7.772075845089689</c:v>
                </c:pt>
                <c:pt idx="637">
                  <c:v>14.785014964608433</c:v>
                </c:pt>
                <c:pt idx="638">
                  <c:v>7.6766213618088717</c:v>
                </c:pt>
                <c:pt idx="639">
                  <c:v>17.528852345565898</c:v>
                </c:pt>
                <c:pt idx="640">
                  <c:v>13.8380989689951</c:v>
                </c:pt>
                <c:pt idx="641">
                  <c:v>7.520101689563373</c:v>
                </c:pt>
                <c:pt idx="642">
                  <c:v>15.566141784978406</c:v>
                </c:pt>
                <c:pt idx="643">
                  <c:v>13.500969387924341</c:v>
                </c:pt>
                <c:pt idx="644">
                  <c:v>11.069790711591075</c:v>
                </c:pt>
                <c:pt idx="645">
                  <c:v>11.416731960635145</c:v>
                </c:pt>
                <c:pt idx="646">
                  <c:v>12.584013643213668</c:v>
                </c:pt>
                <c:pt idx="647">
                  <c:v>20.42854585347937</c:v>
                </c:pt>
                <c:pt idx="648">
                  <c:v>10.144124460023509</c:v>
                </c:pt>
                <c:pt idx="649">
                  <c:v>27.525391406299619</c:v>
                </c:pt>
                <c:pt idx="650">
                  <c:v>10.540922483523733</c:v>
                </c:pt>
                <c:pt idx="651">
                  <c:v>10.005855622379972</c:v>
                </c:pt>
                <c:pt idx="652">
                  <c:v>11.90013637261846</c:v>
                </c:pt>
                <c:pt idx="653">
                  <c:v>14.127634968801189</c:v>
                </c:pt>
                <c:pt idx="654">
                  <c:v>16.910838071946692</c:v>
                </c:pt>
                <c:pt idx="655">
                  <c:v>6.7672326048438149</c:v>
                </c:pt>
                <c:pt idx="656">
                  <c:v>10.046752449849729</c:v>
                </c:pt>
                <c:pt idx="657">
                  <c:v>20.636787548158878</c:v>
                </c:pt>
                <c:pt idx="658">
                  <c:v>8.5783111186715377</c:v>
                </c:pt>
                <c:pt idx="659">
                  <c:v>9.6124802940468541</c:v>
                </c:pt>
                <c:pt idx="660">
                  <c:v>16.427274153425294</c:v>
                </c:pt>
                <c:pt idx="661">
                  <c:v>11.556161428728112</c:v>
                </c:pt>
                <c:pt idx="662">
                  <c:v>23.329375545990793</c:v>
                </c:pt>
                <c:pt idx="663">
                  <c:v>14.616144683595822</c:v>
                </c:pt>
                <c:pt idx="664">
                  <c:v>13.407414799616058</c:v>
                </c:pt>
                <c:pt idx="665">
                  <c:v>8.6544391830202763</c:v>
                </c:pt>
                <c:pt idx="666">
                  <c:v>14.454936218668223</c:v>
                </c:pt>
                <c:pt idx="667">
                  <c:v>13.151987980567574</c:v>
                </c:pt>
                <c:pt idx="668">
                  <c:v>11.23689982590925</c:v>
                </c:pt>
                <c:pt idx="669">
                  <c:v>10.654327127408898</c:v>
                </c:pt>
                <c:pt idx="670">
                  <c:v>8.1166294558345538</c:v>
                </c:pt>
                <c:pt idx="671">
                  <c:v>19.792881083054496</c:v>
                </c:pt>
                <c:pt idx="672">
                  <c:v>8.9091401036969966</c:v>
                </c:pt>
                <c:pt idx="673">
                  <c:v>12.493249933681767</c:v>
                </c:pt>
                <c:pt idx="674">
                  <c:v>6.3272376926132825</c:v>
                </c:pt>
                <c:pt idx="675">
                  <c:v>12.951131122860886</c:v>
                </c:pt>
                <c:pt idx="676">
                  <c:v>8.7011338127691857</c:v>
                </c:pt>
                <c:pt idx="677">
                  <c:v>15.077173476427058</c:v>
                </c:pt>
                <c:pt idx="678">
                  <c:v>7.7064995761907138</c:v>
                </c:pt>
                <c:pt idx="679">
                  <c:v>10.387649084284639</c:v>
                </c:pt>
                <c:pt idx="680">
                  <c:v>5.4832513039717998</c:v>
                </c:pt>
                <c:pt idx="681">
                  <c:v>21.588491245939977</c:v>
                </c:pt>
                <c:pt idx="682">
                  <c:v>14.537691174826969</c:v>
                </c:pt>
                <c:pt idx="683">
                  <c:v>17.246753419209398</c:v>
                </c:pt>
                <c:pt idx="684">
                  <c:v>21.374067969103706</c:v>
                </c:pt>
                <c:pt idx="685">
                  <c:v>8.8951325756318056</c:v>
                </c:pt>
                <c:pt idx="686">
                  <c:v>9.4031763789503149</c:v>
                </c:pt>
                <c:pt idx="687">
                  <c:v>9.7896137072046603</c:v>
                </c:pt>
                <c:pt idx="688">
                  <c:v>7.7254295186145461</c:v>
                </c:pt>
                <c:pt idx="689">
                  <c:v>13.525169251776438</c:v>
                </c:pt>
                <c:pt idx="690">
                  <c:v>13.444151769902483</c:v>
                </c:pt>
                <c:pt idx="691">
                  <c:v>7.7184424883169287</c:v>
                </c:pt>
                <c:pt idx="692">
                  <c:v>18.236783017438199</c:v>
                </c:pt>
                <c:pt idx="693">
                  <c:v>10.940460677925854</c:v>
                </c:pt>
                <c:pt idx="694">
                  <c:v>6.9710626279278065</c:v>
                </c:pt>
                <c:pt idx="695">
                  <c:v>18.270666300414018</c:v>
                </c:pt>
                <c:pt idx="696">
                  <c:v>23.559502536810029</c:v>
                </c:pt>
                <c:pt idx="697">
                  <c:v>19.420059807442243</c:v>
                </c:pt>
                <c:pt idx="698">
                  <c:v>18.648663928918396</c:v>
                </c:pt>
                <c:pt idx="699">
                  <c:v>14.766744638436322</c:v>
                </c:pt>
                <c:pt idx="700">
                  <c:v>18.90199330132987</c:v>
                </c:pt>
                <c:pt idx="701">
                  <c:v>7.1723898094436791</c:v>
                </c:pt>
                <c:pt idx="702">
                  <c:v>10.363947660177097</c:v>
                </c:pt>
                <c:pt idx="703">
                  <c:v>7.146219863654049</c:v>
                </c:pt>
                <c:pt idx="704">
                  <c:v>10.211786136262353</c:v>
                </c:pt>
                <c:pt idx="705">
                  <c:v>11.765661192856815</c:v>
                </c:pt>
                <c:pt idx="706">
                  <c:v>8.633877112260171</c:v>
                </c:pt>
                <c:pt idx="707">
                  <c:v>13.560862332425302</c:v>
                </c:pt>
                <c:pt idx="708">
                  <c:v>13.349400253841154</c:v>
                </c:pt>
                <c:pt idx="709">
                  <c:v>20.043923699140837</c:v>
                </c:pt>
                <c:pt idx="710">
                  <c:v>15.280748837823985</c:v>
                </c:pt>
                <c:pt idx="711">
                  <c:v>9.8190621694126321</c:v>
                </c:pt>
                <c:pt idx="712">
                  <c:v>7.8675161610394149</c:v>
                </c:pt>
                <c:pt idx="713">
                  <c:v>21.669127982408035</c:v>
                </c:pt>
                <c:pt idx="714">
                  <c:v>10.790036593290999</c:v>
                </c:pt>
                <c:pt idx="715">
                  <c:v>12.543288481568295</c:v>
                </c:pt>
                <c:pt idx="716">
                  <c:v>21.764540634514084</c:v>
                </c:pt>
                <c:pt idx="717">
                  <c:v>16.970515324036992</c:v>
                </c:pt>
                <c:pt idx="718">
                  <c:v>12.705289219424531</c:v>
                </c:pt>
                <c:pt idx="719">
                  <c:v>11.073495805232451</c:v>
                </c:pt>
                <c:pt idx="720">
                  <c:v>13.748770862805237</c:v>
                </c:pt>
                <c:pt idx="721">
                  <c:v>12.336664149775425</c:v>
                </c:pt>
                <c:pt idx="722">
                  <c:v>7.0873545443426478</c:v>
                </c:pt>
                <c:pt idx="723">
                  <c:v>19.245055144188214</c:v>
                </c:pt>
                <c:pt idx="724">
                  <c:v>9.4748582245664963</c:v>
                </c:pt>
                <c:pt idx="725">
                  <c:v>10.72841202296196</c:v>
                </c:pt>
                <c:pt idx="726">
                  <c:v>8.389633611428021</c:v>
                </c:pt>
                <c:pt idx="727">
                  <c:v>7.827808246756903</c:v>
                </c:pt>
                <c:pt idx="728">
                  <c:v>22.327708159249585</c:v>
                </c:pt>
                <c:pt idx="729">
                  <c:v>12.606139443168198</c:v>
                </c:pt>
                <c:pt idx="730">
                  <c:v>24.04997798369217</c:v>
                </c:pt>
                <c:pt idx="731">
                  <c:v>13.508352622677835</c:v>
                </c:pt>
                <c:pt idx="732">
                  <c:v>13.212184494294245</c:v>
                </c:pt>
                <c:pt idx="733">
                  <c:v>16.636115663461023</c:v>
                </c:pt>
                <c:pt idx="734">
                  <c:v>6.7192601763165438</c:v>
                </c:pt>
                <c:pt idx="735">
                  <c:v>13.746288527944612</c:v>
                </c:pt>
                <c:pt idx="736">
                  <c:v>10.518656133122805</c:v>
                </c:pt>
                <c:pt idx="737">
                  <c:v>12.286359243921893</c:v>
                </c:pt>
                <c:pt idx="738">
                  <c:v>18.611880712265844</c:v>
                </c:pt>
                <c:pt idx="739">
                  <c:v>9.2475666306581239</c:v>
                </c:pt>
                <c:pt idx="740">
                  <c:v>8.0246738790594438</c:v>
                </c:pt>
                <c:pt idx="741">
                  <c:v>16.768640674831968</c:v>
                </c:pt>
                <c:pt idx="742">
                  <c:v>16.82028516666556</c:v>
                </c:pt>
                <c:pt idx="743">
                  <c:v>10.35768080623882</c:v>
                </c:pt>
                <c:pt idx="744">
                  <c:v>13.474881889621404</c:v>
                </c:pt>
                <c:pt idx="745">
                  <c:v>19.956985272000281</c:v>
                </c:pt>
                <c:pt idx="746">
                  <c:v>19.177312648752135</c:v>
                </c:pt>
                <c:pt idx="747">
                  <c:v>14.753440841727199</c:v>
                </c:pt>
                <c:pt idx="748">
                  <c:v>10.785984552085912</c:v>
                </c:pt>
                <c:pt idx="749">
                  <c:v>8.8654806694904931</c:v>
                </c:pt>
                <c:pt idx="750">
                  <c:v>23.209317558747511</c:v>
                </c:pt>
                <c:pt idx="751">
                  <c:v>15.89263203032646</c:v>
                </c:pt>
                <c:pt idx="752">
                  <c:v>15.977939153794306</c:v>
                </c:pt>
                <c:pt idx="753">
                  <c:v>11.816445003437179</c:v>
                </c:pt>
                <c:pt idx="754">
                  <c:v>6.6222889721491605</c:v>
                </c:pt>
                <c:pt idx="755">
                  <c:v>19.25819630956844</c:v>
                </c:pt>
                <c:pt idx="756">
                  <c:v>13.14792154232158</c:v>
                </c:pt>
                <c:pt idx="757">
                  <c:v>16.998721054000512</c:v>
                </c:pt>
                <c:pt idx="758">
                  <c:v>13.898968272997733</c:v>
                </c:pt>
                <c:pt idx="759">
                  <c:v>7.9293679288158723</c:v>
                </c:pt>
                <c:pt idx="760">
                  <c:v>13.669296670003138</c:v>
                </c:pt>
                <c:pt idx="761">
                  <c:v>9.4919369190761085</c:v>
                </c:pt>
                <c:pt idx="762">
                  <c:v>19.052439894358127</c:v>
                </c:pt>
                <c:pt idx="763">
                  <c:v>18.88240655891153</c:v>
                </c:pt>
                <c:pt idx="764">
                  <c:v>14.099441250234854</c:v>
                </c:pt>
                <c:pt idx="765">
                  <c:v>12.49880381700228</c:v>
                </c:pt>
                <c:pt idx="766">
                  <c:v>7.3611757529169344</c:v>
                </c:pt>
                <c:pt idx="767">
                  <c:v>7.0059305801179557</c:v>
                </c:pt>
                <c:pt idx="768">
                  <c:v>21.139749659868802</c:v>
                </c:pt>
                <c:pt idx="769">
                  <c:v>18.83550233965466</c:v>
                </c:pt>
                <c:pt idx="770">
                  <c:v>19.952427590364682</c:v>
                </c:pt>
                <c:pt idx="771">
                  <c:v>30.338528875664004</c:v>
                </c:pt>
                <c:pt idx="772">
                  <c:v>8.0842441813538635</c:v>
                </c:pt>
                <c:pt idx="773">
                  <c:v>10.810869043108433</c:v>
                </c:pt>
                <c:pt idx="774">
                  <c:v>13.797128839527581</c:v>
                </c:pt>
                <c:pt idx="775">
                  <c:v>7.4327874131005185</c:v>
                </c:pt>
                <c:pt idx="776">
                  <c:v>13.193452108198027</c:v>
                </c:pt>
                <c:pt idx="777">
                  <c:v>13.148883741116974</c:v>
                </c:pt>
                <c:pt idx="778">
                  <c:v>11.097417564368774</c:v>
                </c:pt>
                <c:pt idx="779">
                  <c:v>6.8033951980161467</c:v>
                </c:pt>
                <c:pt idx="780">
                  <c:v>10.004728515376463</c:v>
                </c:pt>
                <c:pt idx="781">
                  <c:v>9.8257818544361442</c:v>
                </c:pt>
                <c:pt idx="782">
                  <c:v>7.2116403614600237</c:v>
                </c:pt>
                <c:pt idx="783">
                  <c:v>12.729964167356437</c:v>
                </c:pt>
                <c:pt idx="784">
                  <c:v>8.6502804595955975</c:v>
                </c:pt>
                <c:pt idx="785">
                  <c:v>9.1171107293104967</c:v>
                </c:pt>
                <c:pt idx="786">
                  <c:v>11.792663304294191</c:v>
                </c:pt>
                <c:pt idx="787">
                  <c:v>9.8302223973124381</c:v>
                </c:pt>
                <c:pt idx="788">
                  <c:v>9.7855039354925459</c:v>
                </c:pt>
                <c:pt idx="789">
                  <c:v>8.1898289986459094</c:v>
                </c:pt>
                <c:pt idx="790">
                  <c:v>8.7733095345980878</c:v>
                </c:pt>
                <c:pt idx="791">
                  <c:v>6.7369702509177749</c:v>
                </c:pt>
                <c:pt idx="792">
                  <c:v>12.420993956694751</c:v>
                </c:pt>
                <c:pt idx="793">
                  <c:v>12.853471195749314</c:v>
                </c:pt>
                <c:pt idx="794">
                  <c:v>5.4639981107327475</c:v>
                </c:pt>
                <c:pt idx="795">
                  <c:v>10.800198135071703</c:v>
                </c:pt>
                <c:pt idx="796">
                  <c:v>8.7314833984560547</c:v>
                </c:pt>
                <c:pt idx="797">
                  <c:v>15.19748787514337</c:v>
                </c:pt>
                <c:pt idx="798">
                  <c:v>12.074246745976255</c:v>
                </c:pt>
                <c:pt idx="799">
                  <c:v>12.204974134243079</c:v>
                </c:pt>
                <c:pt idx="800">
                  <c:v>13.856736318774548</c:v>
                </c:pt>
                <c:pt idx="801">
                  <c:v>12.198267220339943</c:v>
                </c:pt>
                <c:pt idx="802">
                  <c:v>10.511977221948843</c:v>
                </c:pt>
                <c:pt idx="803">
                  <c:v>9.5763819503363372</c:v>
                </c:pt>
                <c:pt idx="804">
                  <c:v>8.8173916171241178</c:v>
                </c:pt>
                <c:pt idx="805">
                  <c:v>12.331058114561111</c:v>
                </c:pt>
                <c:pt idx="806">
                  <c:v>10.508238326012556</c:v>
                </c:pt>
                <c:pt idx="807">
                  <c:v>20.079178419294418</c:v>
                </c:pt>
                <c:pt idx="808">
                  <c:v>10.911634572470025</c:v>
                </c:pt>
                <c:pt idx="809">
                  <c:v>20.056402365343349</c:v>
                </c:pt>
                <c:pt idx="810">
                  <c:v>11.762305790807153</c:v>
                </c:pt>
                <c:pt idx="811">
                  <c:v>18.310273634977481</c:v>
                </c:pt>
                <c:pt idx="812">
                  <c:v>20.207716048856248</c:v>
                </c:pt>
                <c:pt idx="813">
                  <c:v>10.349920243221909</c:v>
                </c:pt>
                <c:pt idx="814">
                  <c:v>17.95480635688445</c:v>
                </c:pt>
                <c:pt idx="815">
                  <c:v>12.493095618526988</c:v>
                </c:pt>
                <c:pt idx="816">
                  <c:v>11.205348412808281</c:v>
                </c:pt>
                <c:pt idx="817">
                  <c:v>14.982115776068497</c:v>
                </c:pt>
                <c:pt idx="818">
                  <c:v>8.2833894614399846</c:v>
                </c:pt>
                <c:pt idx="819">
                  <c:v>12.967147704448461</c:v>
                </c:pt>
                <c:pt idx="820">
                  <c:v>17.99534310599806</c:v>
                </c:pt>
                <c:pt idx="821">
                  <c:v>11.16924712292538</c:v>
                </c:pt>
                <c:pt idx="822">
                  <c:v>12.658307534828038</c:v>
                </c:pt>
                <c:pt idx="823">
                  <c:v>40.168838009083963</c:v>
                </c:pt>
                <c:pt idx="824">
                  <c:v>14.388425939344673</c:v>
                </c:pt>
                <c:pt idx="825">
                  <c:v>8.9647620710554623</c:v>
                </c:pt>
                <c:pt idx="826">
                  <c:v>8.6753158674263862</c:v>
                </c:pt>
                <c:pt idx="827">
                  <c:v>7.0241101491200055</c:v>
                </c:pt>
                <c:pt idx="828">
                  <c:v>14.563238238749438</c:v>
                </c:pt>
                <c:pt idx="829">
                  <c:v>15.775298632541158</c:v>
                </c:pt>
                <c:pt idx="830">
                  <c:v>14.532377818624809</c:v>
                </c:pt>
                <c:pt idx="831">
                  <c:v>9.4537971813749877</c:v>
                </c:pt>
                <c:pt idx="832">
                  <c:v>11.203997329624016</c:v>
                </c:pt>
                <c:pt idx="833">
                  <c:v>14.797382294057412</c:v>
                </c:pt>
                <c:pt idx="834">
                  <c:v>21.839013645890404</c:v>
                </c:pt>
                <c:pt idx="835">
                  <c:v>13.828456843020476</c:v>
                </c:pt>
                <c:pt idx="836">
                  <c:v>8.5766721729689088</c:v>
                </c:pt>
                <c:pt idx="837">
                  <c:v>13.024176972250533</c:v>
                </c:pt>
                <c:pt idx="838">
                  <c:v>17.769630406619981</c:v>
                </c:pt>
                <c:pt idx="839">
                  <c:v>29.616002574015152</c:v>
                </c:pt>
                <c:pt idx="840">
                  <c:v>11.469258363500749</c:v>
                </c:pt>
                <c:pt idx="841">
                  <c:v>21.417984752465625</c:v>
                </c:pt>
                <c:pt idx="842">
                  <c:v>13.803839831913214</c:v>
                </c:pt>
                <c:pt idx="843">
                  <c:v>6.8326350312564612</c:v>
                </c:pt>
                <c:pt idx="844">
                  <c:v>19.985337330104656</c:v>
                </c:pt>
                <c:pt idx="845">
                  <c:v>23.029353572141172</c:v>
                </c:pt>
                <c:pt idx="846">
                  <c:v>7.0599211022239521</c:v>
                </c:pt>
                <c:pt idx="847">
                  <c:v>20.891632314488081</c:v>
                </c:pt>
                <c:pt idx="848">
                  <c:v>9.4058602137727139</c:v>
                </c:pt>
                <c:pt idx="849">
                  <c:v>14.629645077444302</c:v>
                </c:pt>
                <c:pt idx="850">
                  <c:v>18.714281003122224</c:v>
                </c:pt>
                <c:pt idx="851">
                  <c:v>22.361138483137164</c:v>
                </c:pt>
                <c:pt idx="852">
                  <c:v>12.086101420763224</c:v>
                </c:pt>
                <c:pt idx="853">
                  <c:v>12.121742301688574</c:v>
                </c:pt>
                <c:pt idx="854">
                  <c:v>20.578092329486012</c:v>
                </c:pt>
                <c:pt idx="855">
                  <c:v>23.545722061375599</c:v>
                </c:pt>
                <c:pt idx="856">
                  <c:v>22.617766101802982</c:v>
                </c:pt>
                <c:pt idx="857">
                  <c:v>11.12347056399083</c:v>
                </c:pt>
                <c:pt idx="858">
                  <c:v>18.749716540945073</c:v>
                </c:pt>
                <c:pt idx="859">
                  <c:v>12.283593194001249</c:v>
                </c:pt>
                <c:pt idx="860">
                  <c:v>9.1630055874286818</c:v>
                </c:pt>
                <c:pt idx="861">
                  <c:v>11.465488741430386</c:v>
                </c:pt>
                <c:pt idx="862">
                  <c:v>7.6940902837797793</c:v>
                </c:pt>
                <c:pt idx="863">
                  <c:v>10.136978748101637</c:v>
                </c:pt>
                <c:pt idx="864">
                  <c:v>19.610678397953841</c:v>
                </c:pt>
                <c:pt idx="865">
                  <c:v>18.868595322674143</c:v>
                </c:pt>
                <c:pt idx="866">
                  <c:v>18.279065774656125</c:v>
                </c:pt>
                <c:pt idx="867">
                  <c:v>13.058975861911122</c:v>
                </c:pt>
                <c:pt idx="868">
                  <c:v>12.965372307252853</c:v>
                </c:pt>
                <c:pt idx="869">
                  <c:v>5.9198071570865531</c:v>
                </c:pt>
                <c:pt idx="870">
                  <c:v>10.71039552825539</c:v>
                </c:pt>
                <c:pt idx="871">
                  <c:v>5.8059410807850842</c:v>
                </c:pt>
                <c:pt idx="872">
                  <c:v>17.499888840563237</c:v>
                </c:pt>
                <c:pt idx="873">
                  <c:v>22.333503965548722</c:v>
                </c:pt>
                <c:pt idx="874">
                  <c:v>8.1692234377567505</c:v>
                </c:pt>
                <c:pt idx="875">
                  <c:v>16.772725958583294</c:v>
                </c:pt>
                <c:pt idx="876">
                  <c:v>14.159065806621921</c:v>
                </c:pt>
                <c:pt idx="877">
                  <c:v>18.597121653605132</c:v>
                </c:pt>
                <c:pt idx="878">
                  <c:v>31.485166296046273</c:v>
                </c:pt>
                <c:pt idx="879">
                  <c:v>14.47574193351319</c:v>
                </c:pt>
                <c:pt idx="880">
                  <c:v>21.990893934080063</c:v>
                </c:pt>
                <c:pt idx="881">
                  <c:v>10.100092300202325</c:v>
                </c:pt>
                <c:pt idx="882">
                  <c:v>13.571596527232051</c:v>
                </c:pt>
                <c:pt idx="883">
                  <c:v>12.868113372180588</c:v>
                </c:pt>
                <c:pt idx="884">
                  <c:v>16.807867261050262</c:v>
                </c:pt>
                <c:pt idx="885">
                  <c:v>13.259882976598032</c:v>
                </c:pt>
                <c:pt idx="886">
                  <c:v>12.174592565199124</c:v>
                </c:pt>
                <c:pt idx="887">
                  <c:v>8.671585467032159</c:v>
                </c:pt>
                <c:pt idx="888">
                  <c:v>8.5625787351276905</c:v>
                </c:pt>
                <c:pt idx="889">
                  <c:v>9.9435167223226717</c:v>
                </c:pt>
                <c:pt idx="890">
                  <c:v>6.3966087468486865</c:v>
                </c:pt>
                <c:pt idx="891">
                  <c:v>8.7155444022258166</c:v>
                </c:pt>
                <c:pt idx="892">
                  <c:v>10.770457519118079</c:v>
                </c:pt>
                <c:pt idx="893">
                  <c:v>15.436474547983225</c:v>
                </c:pt>
                <c:pt idx="894">
                  <c:v>6.8708186940120193</c:v>
                </c:pt>
                <c:pt idx="895">
                  <c:v>8.8335967937016324</c:v>
                </c:pt>
                <c:pt idx="896">
                  <c:v>11.138782769891812</c:v>
                </c:pt>
                <c:pt idx="897">
                  <c:v>8.185439181340854</c:v>
                </c:pt>
                <c:pt idx="898">
                  <c:v>14.325393785174647</c:v>
                </c:pt>
                <c:pt idx="899">
                  <c:v>14.446478638009422</c:v>
                </c:pt>
                <c:pt idx="900">
                  <c:v>15.736179629570001</c:v>
                </c:pt>
                <c:pt idx="901">
                  <c:v>6.5107136040477318</c:v>
                </c:pt>
                <c:pt idx="902">
                  <c:v>24.173222976887971</c:v>
                </c:pt>
                <c:pt idx="903">
                  <c:v>9.8108395239034998</c:v>
                </c:pt>
                <c:pt idx="904">
                  <c:v>24.071484115624877</c:v>
                </c:pt>
                <c:pt idx="905">
                  <c:v>27.078796665307443</c:v>
                </c:pt>
                <c:pt idx="906">
                  <c:v>8.9029388403117835</c:v>
                </c:pt>
                <c:pt idx="907">
                  <c:v>7.4177395304011151</c:v>
                </c:pt>
                <c:pt idx="908">
                  <c:v>18.236511682370331</c:v>
                </c:pt>
                <c:pt idx="909">
                  <c:v>9.1083174144656471</c:v>
                </c:pt>
                <c:pt idx="910">
                  <c:v>11.374168075665212</c:v>
                </c:pt>
                <c:pt idx="911">
                  <c:v>10.717331438861297</c:v>
                </c:pt>
                <c:pt idx="912">
                  <c:v>12.953763988159029</c:v>
                </c:pt>
                <c:pt idx="913">
                  <c:v>5.6787398441824379</c:v>
                </c:pt>
                <c:pt idx="914">
                  <c:v>6.8599386199377141</c:v>
                </c:pt>
                <c:pt idx="915">
                  <c:v>10.592396777115525</c:v>
                </c:pt>
                <c:pt idx="916">
                  <c:v>20.416075469728007</c:v>
                </c:pt>
                <c:pt idx="917">
                  <c:v>13.103810455832139</c:v>
                </c:pt>
                <c:pt idx="918">
                  <c:v>14.123020548301303</c:v>
                </c:pt>
                <c:pt idx="919">
                  <c:v>6.0775270931549388</c:v>
                </c:pt>
                <c:pt idx="920">
                  <c:v>11.176662192553662</c:v>
                </c:pt>
                <c:pt idx="921">
                  <c:v>22.301870795768188</c:v>
                </c:pt>
                <c:pt idx="922">
                  <c:v>13.722115937043608</c:v>
                </c:pt>
                <c:pt idx="923">
                  <c:v>6.0986974284058881</c:v>
                </c:pt>
                <c:pt idx="924">
                  <c:v>9.6606145126951883</c:v>
                </c:pt>
                <c:pt idx="925">
                  <c:v>7.9513627284331694</c:v>
                </c:pt>
                <c:pt idx="926">
                  <c:v>20.133341708444572</c:v>
                </c:pt>
                <c:pt idx="927">
                  <c:v>15.762245153441029</c:v>
                </c:pt>
                <c:pt idx="928">
                  <c:v>8.6248101443874692</c:v>
                </c:pt>
                <c:pt idx="929">
                  <c:v>7.9875592849222539</c:v>
                </c:pt>
                <c:pt idx="930">
                  <c:v>8.707301200202858</c:v>
                </c:pt>
                <c:pt idx="931">
                  <c:v>11.995817236570593</c:v>
                </c:pt>
                <c:pt idx="932">
                  <c:v>16.875201377249134</c:v>
                </c:pt>
                <c:pt idx="933">
                  <c:v>8.8249150516469612</c:v>
                </c:pt>
                <c:pt idx="934">
                  <c:v>15.293528755659107</c:v>
                </c:pt>
                <c:pt idx="935">
                  <c:v>8.9828023314005012</c:v>
                </c:pt>
                <c:pt idx="936">
                  <c:v>13.875609168996931</c:v>
                </c:pt>
                <c:pt idx="937">
                  <c:v>14.157881854826387</c:v>
                </c:pt>
                <c:pt idx="938">
                  <c:v>19.21132772309263</c:v>
                </c:pt>
                <c:pt idx="939">
                  <c:v>13.205843985405853</c:v>
                </c:pt>
                <c:pt idx="940">
                  <c:v>12.564548383000274</c:v>
                </c:pt>
                <c:pt idx="941">
                  <c:v>7.9449314345765218</c:v>
                </c:pt>
                <c:pt idx="942">
                  <c:v>15.721901615269234</c:v>
                </c:pt>
                <c:pt idx="943">
                  <c:v>30.794886894100383</c:v>
                </c:pt>
                <c:pt idx="944">
                  <c:v>14.158153792703043</c:v>
                </c:pt>
                <c:pt idx="945">
                  <c:v>19.553322427344838</c:v>
                </c:pt>
                <c:pt idx="946">
                  <c:v>13.982421215904267</c:v>
                </c:pt>
                <c:pt idx="947">
                  <c:v>11.521906370235264</c:v>
                </c:pt>
                <c:pt idx="948">
                  <c:v>6.895286178143901</c:v>
                </c:pt>
                <c:pt idx="949">
                  <c:v>9.255848048276377</c:v>
                </c:pt>
                <c:pt idx="950">
                  <c:v>12.968871283630966</c:v>
                </c:pt>
                <c:pt idx="951">
                  <c:v>17.005028921447533</c:v>
                </c:pt>
                <c:pt idx="952">
                  <c:v>11.401049238072506</c:v>
                </c:pt>
                <c:pt idx="953">
                  <c:v>13.886622722434055</c:v>
                </c:pt>
                <c:pt idx="954">
                  <c:v>9.6927981721683025</c:v>
                </c:pt>
                <c:pt idx="955">
                  <c:v>16.300663820850133</c:v>
                </c:pt>
                <c:pt idx="956">
                  <c:v>16.309656312760691</c:v>
                </c:pt>
                <c:pt idx="957">
                  <c:v>13.775529388632505</c:v>
                </c:pt>
                <c:pt idx="958">
                  <c:v>16.862041336772958</c:v>
                </c:pt>
                <c:pt idx="959">
                  <c:v>14.258941496329175</c:v>
                </c:pt>
                <c:pt idx="960">
                  <c:v>13.645006857420242</c:v>
                </c:pt>
                <c:pt idx="961">
                  <c:v>9.0370835827407134</c:v>
                </c:pt>
                <c:pt idx="962">
                  <c:v>14.712087625842399</c:v>
                </c:pt>
                <c:pt idx="963">
                  <c:v>19.24125324172423</c:v>
                </c:pt>
                <c:pt idx="964">
                  <c:v>19.968844323120106</c:v>
                </c:pt>
                <c:pt idx="965">
                  <c:v>10.998418907282939</c:v>
                </c:pt>
                <c:pt idx="966">
                  <c:v>19.820841570190325</c:v>
                </c:pt>
                <c:pt idx="967">
                  <c:v>5.7694130909667116</c:v>
                </c:pt>
                <c:pt idx="968">
                  <c:v>24.282395052205224</c:v>
                </c:pt>
                <c:pt idx="969">
                  <c:v>20.460622077000021</c:v>
                </c:pt>
                <c:pt idx="970">
                  <c:v>15.434354953253617</c:v>
                </c:pt>
                <c:pt idx="971">
                  <c:v>6.7033600041061838</c:v>
                </c:pt>
                <c:pt idx="972">
                  <c:v>14.626009277824291</c:v>
                </c:pt>
                <c:pt idx="973">
                  <c:v>11.326904324369442</c:v>
                </c:pt>
                <c:pt idx="974">
                  <c:v>8.2314979617427575</c:v>
                </c:pt>
                <c:pt idx="975">
                  <c:v>10.758308686036834</c:v>
                </c:pt>
                <c:pt idx="976">
                  <c:v>13.365740318890523</c:v>
                </c:pt>
                <c:pt idx="977">
                  <c:v>16.426096297534389</c:v>
                </c:pt>
                <c:pt idx="978">
                  <c:v>14.925331253224906</c:v>
                </c:pt>
                <c:pt idx="979">
                  <c:v>9.621813485428218</c:v>
                </c:pt>
                <c:pt idx="980">
                  <c:v>17.080834090046995</c:v>
                </c:pt>
                <c:pt idx="981">
                  <c:v>12.480854670626789</c:v>
                </c:pt>
                <c:pt idx="982">
                  <c:v>17.915945945150327</c:v>
                </c:pt>
                <c:pt idx="983">
                  <c:v>15.578942742460301</c:v>
                </c:pt>
                <c:pt idx="984">
                  <c:v>10.558559398392781</c:v>
                </c:pt>
                <c:pt idx="985">
                  <c:v>4.9020849165426998</c:v>
                </c:pt>
                <c:pt idx="986">
                  <c:v>8.1133560357356167</c:v>
                </c:pt>
                <c:pt idx="987">
                  <c:v>9.0780222868840799</c:v>
                </c:pt>
                <c:pt idx="988">
                  <c:v>13.272912366724292</c:v>
                </c:pt>
                <c:pt idx="989">
                  <c:v>17.297040651397186</c:v>
                </c:pt>
                <c:pt idx="990">
                  <c:v>13.175611423170764</c:v>
                </c:pt>
                <c:pt idx="991">
                  <c:v>4.3240774240969646</c:v>
                </c:pt>
                <c:pt idx="992">
                  <c:v>7.1718418747004478</c:v>
                </c:pt>
                <c:pt idx="993">
                  <c:v>13.640439121499723</c:v>
                </c:pt>
                <c:pt idx="994">
                  <c:v>10.074541026529397</c:v>
                </c:pt>
                <c:pt idx="995">
                  <c:v>8.8406778503028534</c:v>
                </c:pt>
                <c:pt idx="996">
                  <c:v>16.777467795441133</c:v>
                </c:pt>
                <c:pt idx="997">
                  <c:v>9.6775375749632495</c:v>
                </c:pt>
                <c:pt idx="998">
                  <c:v>26.617401488275874</c:v>
                </c:pt>
                <c:pt idx="999">
                  <c:v>6.5610027022785919</c:v>
                </c:pt>
              </c:numCache>
            </c:numRef>
          </c:xVal>
          <c:yVal>
            <c:numRef>
              <c:f>Regression!$H$27:$H$1026</c:f>
              <c:numCache>
                <c:formatCode>General</c:formatCode>
                <c:ptCount val="1000"/>
                <c:pt idx="0">
                  <c:v>0.27457907690097383</c:v>
                </c:pt>
                <c:pt idx="1">
                  <c:v>0.54436359865305728</c:v>
                </c:pt>
                <c:pt idx="2">
                  <c:v>0.2440541525026706</c:v>
                </c:pt>
                <c:pt idx="3">
                  <c:v>0.27479195443303894</c:v>
                </c:pt>
                <c:pt idx="4">
                  <c:v>0.46617743089448815</c:v>
                </c:pt>
                <c:pt idx="5">
                  <c:v>0.52888683473603093</c:v>
                </c:pt>
                <c:pt idx="6">
                  <c:v>0.24172441771168118</c:v>
                </c:pt>
                <c:pt idx="7">
                  <c:v>0.82230391672818159</c:v>
                </c:pt>
                <c:pt idx="8">
                  <c:v>0.34506147767411266</c:v>
                </c:pt>
                <c:pt idx="9">
                  <c:v>0.29096496071140776</c:v>
                </c:pt>
                <c:pt idx="10">
                  <c:v>0.2309016281448325</c:v>
                </c:pt>
                <c:pt idx="11">
                  <c:v>0.24079447132933673</c:v>
                </c:pt>
                <c:pt idx="12">
                  <c:v>0.59532008072303544</c:v>
                </c:pt>
                <c:pt idx="13">
                  <c:v>0.60863062154226033</c:v>
                </c:pt>
                <c:pt idx="14">
                  <c:v>0.27582448727720488</c:v>
                </c:pt>
                <c:pt idx="15">
                  <c:v>0.27494993042881444</c:v>
                </c:pt>
                <c:pt idx="16">
                  <c:v>0.4722829931061987</c:v>
                </c:pt>
                <c:pt idx="17">
                  <c:v>0.29882749078281479</c:v>
                </c:pt>
                <c:pt idx="18">
                  <c:v>0.29913340206025629</c:v>
                </c:pt>
                <c:pt idx="19">
                  <c:v>0.29639533014335073</c:v>
                </c:pt>
                <c:pt idx="20">
                  <c:v>0.59929894439945253</c:v>
                </c:pt>
                <c:pt idx="21">
                  <c:v>0.50766544055735818</c:v>
                </c:pt>
                <c:pt idx="22">
                  <c:v>0.23856366928932238</c:v>
                </c:pt>
                <c:pt idx="23">
                  <c:v>2.4954616395145313</c:v>
                </c:pt>
                <c:pt idx="24">
                  <c:v>0.58647184483377113</c:v>
                </c:pt>
                <c:pt idx="25">
                  <c:v>0.3275574082711159</c:v>
                </c:pt>
                <c:pt idx="26">
                  <c:v>0.30427276769807099</c:v>
                </c:pt>
                <c:pt idx="27">
                  <c:v>0.60683185878511736</c:v>
                </c:pt>
                <c:pt idx="28">
                  <c:v>0.29222878598348923</c:v>
                </c:pt>
                <c:pt idx="29">
                  <c:v>2.094065954212482</c:v>
                </c:pt>
                <c:pt idx="30">
                  <c:v>0.35419262696340437</c:v>
                </c:pt>
                <c:pt idx="31">
                  <c:v>2.0258451512904254</c:v>
                </c:pt>
                <c:pt idx="32">
                  <c:v>0.30231710790635891</c:v>
                </c:pt>
                <c:pt idx="33">
                  <c:v>0.54872358627245177</c:v>
                </c:pt>
                <c:pt idx="34">
                  <c:v>0.26951801072612247</c:v>
                </c:pt>
                <c:pt idx="35">
                  <c:v>0.53422943364513609</c:v>
                </c:pt>
                <c:pt idx="36">
                  <c:v>0.40118997634994136</c:v>
                </c:pt>
                <c:pt idx="37">
                  <c:v>0.48294968152208972</c:v>
                </c:pt>
                <c:pt idx="38">
                  <c:v>0.33067752070343992</c:v>
                </c:pt>
                <c:pt idx="39">
                  <c:v>0.24146507101758186</c:v>
                </c:pt>
                <c:pt idx="40">
                  <c:v>0.23777330182376388</c:v>
                </c:pt>
                <c:pt idx="41">
                  <c:v>0.86676301514943344</c:v>
                </c:pt>
                <c:pt idx="42">
                  <c:v>0.64451543213749862</c:v>
                </c:pt>
                <c:pt idx="43">
                  <c:v>0.2663826849373917</c:v>
                </c:pt>
                <c:pt idx="44">
                  <c:v>0.23398913142805056</c:v>
                </c:pt>
                <c:pt idx="45">
                  <c:v>0.66284327648495256</c:v>
                </c:pt>
                <c:pt idx="46">
                  <c:v>0.24634525713467603</c:v>
                </c:pt>
                <c:pt idx="47">
                  <c:v>0.25875030737263405</c:v>
                </c:pt>
                <c:pt idx="48">
                  <c:v>0.24421333569985471</c:v>
                </c:pt>
                <c:pt idx="49">
                  <c:v>0.46158401366169488</c:v>
                </c:pt>
                <c:pt idx="50">
                  <c:v>0.28253332326238756</c:v>
                </c:pt>
                <c:pt idx="51">
                  <c:v>0.7798300457107108</c:v>
                </c:pt>
                <c:pt idx="52">
                  <c:v>0.47783642964824957</c:v>
                </c:pt>
                <c:pt idx="53">
                  <c:v>1.087392504664515</c:v>
                </c:pt>
                <c:pt idx="54">
                  <c:v>0.87972753533536485</c:v>
                </c:pt>
                <c:pt idx="55">
                  <c:v>0.23740533836199618</c:v>
                </c:pt>
                <c:pt idx="56">
                  <c:v>0.24287097571186356</c:v>
                </c:pt>
                <c:pt idx="57">
                  <c:v>0.23148121938916622</c:v>
                </c:pt>
                <c:pt idx="58">
                  <c:v>1.5947246493514604</c:v>
                </c:pt>
                <c:pt idx="59">
                  <c:v>1.0429220933210002</c:v>
                </c:pt>
                <c:pt idx="60">
                  <c:v>0.54828752734197539</c:v>
                </c:pt>
                <c:pt idx="61">
                  <c:v>0.23388912608294238</c:v>
                </c:pt>
                <c:pt idx="62">
                  <c:v>0.37218478881721118</c:v>
                </c:pt>
                <c:pt idx="63">
                  <c:v>0.47553438903865386</c:v>
                </c:pt>
                <c:pt idx="64">
                  <c:v>0.28529170476883392</c:v>
                </c:pt>
                <c:pt idx="65">
                  <c:v>0.48091096856411286</c:v>
                </c:pt>
                <c:pt idx="66">
                  <c:v>0.74307185636890805</c:v>
                </c:pt>
                <c:pt idx="67">
                  <c:v>0.83927949695718329</c:v>
                </c:pt>
                <c:pt idx="68">
                  <c:v>0.29705943405468604</c:v>
                </c:pt>
                <c:pt idx="69">
                  <c:v>0.23505594737335467</c:v>
                </c:pt>
                <c:pt idx="70">
                  <c:v>0.54177540001351243</c:v>
                </c:pt>
                <c:pt idx="71">
                  <c:v>1.7948457099919888</c:v>
                </c:pt>
                <c:pt idx="72">
                  <c:v>0.32938009608259755</c:v>
                </c:pt>
                <c:pt idx="73">
                  <c:v>0.23308910091594431</c:v>
                </c:pt>
                <c:pt idx="74">
                  <c:v>0.51805175840797424</c:v>
                </c:pt>
                <c:pt idx="75">
                  <c:v>0.25760052183734916</c:v>
                </c:pt>
                <c:pt idx="76">
                  <c:v>0.23058956673077213</c:v>
                </c:pt>
                <c:pt idx="77">
                  <c:v>0.54797867140916878</c:v>
                </c:pt>
                <c:pt idx="78">
                  <c:v>0.47853386404774434</c:v>
                </c:pt>
                <c:pt idx="79">
                  <c:v>0.87406114960240844</c:v>
                </c:pt>
                <c:pt idx="80">
                  <c:v>1.1570859572724639</c:v>
                </c:pt>
                <c:pt idx="81">
                  <c:v>0.24739494032987008</c:v>
                </c:pt>
                <c:pt idx="82">
                  <c:v>0.2428803304071433</c:v>
                </c:pt>
                <c:pt idx="83">
                  <c:v>0.59934759938127491</c:v>
                </c:pt>
                <c:pt idx="84">
                  <c:v>1.1935694356956783</c:v>
                </c:pt>
                <c:pt idx="85">
                  <c:v>0.38195597014925831</c:v>
                </c:pt>
                <c:pt idx="86">
                  <c:v>0.2401758904662547</c:v>
                </c:pt>
                <c:pt idx="87">
                  <c:v>0.46029543459120248</c:v>
                </c:pt>
                <c:pt idx="88">
                  <c:v>0.23481019095372518</c:v>
                </c:pt>
                <c:pt idx="89">
                  <c:v>1.2556476240452787</c:v>
                </c:pt>
                <c:pt idx="90">
                  <c:v>1.0146697786794823</c:v>
                </c:pt>
                <c:pt idx="91">
                  <c:v>0.28794992243165063</c:v>
                </c:pt>
                <c:pt idx="92">
                  <c:v>0.2335406440433081</c:v>
                </c:pt>
                <c:pt idx="93">
                  <c:v>0.26753267112842627</c:v>
                </c:pt>
                <c:pt idx="94">
                  <c:v>1.1710835568057889</c:v>
                </c:pt>
                <c:pt idx="95">
                  <c:v>2.5273080257568479</c:v>
                </c:pt>
                <c:pt idx="96">
                  <c:v>0.2632587004843322</c:v>
                </c:pt>
                <c:pt idx="97">
                  <c:v>0.33279392408245945</c:v>
                </c:pt>
                <c:pt idx="98">
                  <c:v>0.23904841975710311</c:v>
                </c:pt>
                <c:pt idx="99">
                  <c:v>0.32727282775778677</c:v>
                </c:pt>
                <c:pt idx="100">
                  <c:v>0.90525776056513307</c:v>
                </c:pt>
                <c:pt idx="101">
                  <c:v>0.45898218426372317</c:v>
                </c:pt>
                <c:pt idx="102">
                  <c:v>0.24621089058982049</c:v>
                </c:pt>
                <c:pt idx="103">
                  <c:v>0.23473000882931305</c:v>
                </c:pt>
                <c:pt idx="104">
                  <c:v>1.1486178900599096</c:v>
                </c:pt>
                <c:pt idx="105">
                  <c:v>0.25092793232328714</c:v>
                </c:pt>
                <c:pt idx="106">
                  <c:v>2.4442425078438714</c:v>
                </c:pt>
                <c:pt idx="107">
                  <c:v>0.24677562511832907</c:v>
                </c:pt>
                <c:pt idx="108">
                  <c:v>1.6746719652333737</c:v>
                </c:pt>
                <c:pt idx="109">
                  <c:v>0.28575335454198958</c:v>
                </c:pt>
                <c:pt idx="110">
                  <c:v>2.0728742610522346</c:v>
                </c:pt>
                <c:pt idx="111">
                  <c:v>0.5338424684316152</c:v>
                </c:pt>
                <c:pt idx="112">
                  <c:v>1.7636371309367846</c:v>
                </c:pt>
                <c:pt idx="113">
                  <c:v>0.74023466368214286</c:v>
                </c:pt>
                <c:pt idx="114">
                  <c:v>0.73279829929367679</c:v>
                </c:pt>
                <c:pt idx="115">
                  <c:v>0.32432664140814427</c:v>
                </c:pt>
                <c:pt idx="116">
                  <c:v>0.29658209333505625</c:v>
                </c:pt>
                <c:pt idx="117">
                  <c:v>0.59519150801974763</c:v>
                </c:pt>
                <c:pt idx="118">
                  <c:v>1.6645962282118618</c:v>
                </c:pt>
                <c:pt idx="119">
                  <c:v>0.24187203539363322</c:v>
                </c:pt>
                <c:pt idx="120">
                  <c:v>0.42494234370421924</c:v>
                </c:pt>
                <c:pt idx="121">
                  <c:v>0.36673745605869201</c:v>
                </c:pt>
                <c:pt idx="122">
                  <c:v>0.70550913722031661</c:v>
                </c:pt>
                <c:pt idx="123">
                  <c:v>0.91478119275473135</c:v>
                </c:pt>
                <c:pt idx="124">
                  <c:v>0.39729917506885526</c:v>
                </c:pt>
                <c:pt idx="125">
                  <c:v>0.83799107737898004</c:v>
                </c:pt>
                <c:pt idx="126">
                  <c:v>0.23399668992724204</c:v>
                </c:pt>
                <c:pt idx="127">
                  <c:v>0.30850068114768836</c:v>
                </c:pt>
                <c:pt idx="128">
                  <c:v>0.29939186058893175</c:v>
                </c:pt>
                <c:pt idx="129">
                  <c:v>0.35828068138513025</c:v>
                </c:pt>
                <c:pt idx="130">
                  <c:v>0.30162602017889539</c:v>
                </c:pt>
                <c:pt idx="131">
                  <c:v>0.87515203180427914</c:v>
                </c:pt>
                <c:pt idx="132">
                  <c:v>0.43314405085313012</c:v>
                </c:pt>
                <c:pt idx="133">
                  <c:v>0.87884683601165325</c:v>
                </c:pt>
                <c:pt idx="134">
                  <c:v>0.41436580928673195</c:v>
                </c:pt>
                <c:pt idx="135">
                  <c:v>0.59699750995339329</c:v>
                </c:pt>
                <c:pt idx="136">
                  <c:v>0.55890354043629453</c:v>
                </c:pt>
                <c:pt idx="137">
                  <c:v>1.7880479772673636</c:v>
                </c:pt>
                <c:pt idx="138">
                  <c:v>0.41795890130643865</c:v>
                </c:pt>
                <c:pt idx="139">
                  <c:v>0.24739486709715963</c:v>
                </c:pt>
                <c:pt idx="140">
                  <c:v>0.53992381892846519</c:v>
                </c:pt>
                <c:pt idx="141">
                  <c:v>0.23368294388041055</c:v>
                </c:pt>
                <c:pt idx="142">
                  <c:v>0.30928368920331417</c:v>
                </c:pt>
                <c:pt idx="143">
                  <c:v>1.579167684369831</c:v>
                </c:pt>
                <c:pt idx="144">
                  <c:v>0.76402644181384627</c:v>
                </c:pt>
                <c:pt idx="145">
                  <c:v>0.40870022604704359</c:v>
                </c:pt>
                <c:pt idx="146">
                  <c:v>2.5887804670145798</c:v>
                </c:pt>
                <c:pt idx="147">
                  <c:v>0.30520740852268369</c:v>
                </c:pt>
                <c:pt idx="148">
                  <c:v>0.27645280197918587</c:v>
                </c:pt>
                <c:pt idx="149">
                  <c:v>0.55097903292024242</c:v>
                </c:pt>
                <c:pt idx="150">
                  <c:v>0.60129053231231055</c:v>
                </c:pt>
                <c:pt idx="151">
                  <c:v>1.7981134801177445</c:v>
                </c:pt>
                <c:pt idx="152">
                  <c:v>0.25201117663439354</c:v>
                </c:pt>
                <c:pt idx="153">
                  <c:v>0.36702712814019112</c:v>
                </c:pt>
                <c:pt idx="154">
                  <c:v>0.27386137578034819</c:v>
                </c:pt>
                <c:pt idx="155">
                  <c:v>0.23355591881125515</c:v>
                </c:pt>
                <c:pt idx="156">
                  <c:v>0.25990592804067025</c:v>
                </c:pt>
                <c:pt idx="157">
                  <c:v>0.26598388471090206</c:v>
                </c:pt>
                <c:pt idx="158">
                  <c:v>0.38271690544945702</c:v>
                </c:pt>
                <c:pt idx="159">
                  <c:v>0.73513345086300697</c:v>
                </c:pt>
                <c:pt idx="160">
                  <c:v>0.2322638826912034</c:v>
                </c:pt>
                <c:pt idx="161">
                  <c:v>0.29969580873628687</c:v>
                </c:pt>
                <c:pt idx="162">
                  <c:v>0.52614358545825746</c:v>
                </c:pt>
                <c:pt idx="163">
                  <c:v>1.5838474909718276</c:v>
                </c:pt>
                <c:pt idx="164">
                  <c:v>0.64349448044704549</c:v>
                </c:pt>
                <c:pt idx="165">
                  <c:v>0.24523820175247479</c:v>
                </c:pt>
                <c:pt idx="166">
                  <c:v>0.35263244465968901</c:v>
                </c:pt>
                <c:pt idx="167">
                  <c:v>0.32446772991447848</c:v>
                </c:pt>
                <c:pt idx="168">
                  <c:v>0.49489202686579548</c:v>
                </c:pt>
                <c:pt idx="169">
                  <c:v>0.75922830288620813</c:v>
                </c:pt>
                <c:pt idx="170">
                  <c:v>0.31565092169815434</c:v>
                </c:pt>
                <c:pt idx="171">
                  <c:v>1.085840071478533</c:v>
                </c:pt>
                <c:pt idx="172">
                  <c:v>1.146632165579347</c:v>
                </c:pt>
                <c:pt idx="173">
                  <c:v>0.2308717320834236</c:v>
                </c:pt>
                <c:pt idx="174">
                  <c:v>0.74356031525406419</c:v>
                </c:pt>
                <c:pt idx="175">
                  <c:v>0.45428173330810906</c:v>
                </c:pt>
                <c:pt idx="176">
                  <c:v>0.23500607100415238</c:v>
                </c:pt>
                <c:pt idx="177">
                  <c:v>0.23060989600662773</c:v>
                </c:pt>
                <c:pt idx="178">
                  <c:v>0.2316452492909426</c:v>
                </c:pt>
                <c:pt idx="179">
                  <c:v>0.26647756345796247</c:v>
                </c:pt>
                <c:pt idx="180">
                  <c:v>0.25127792194988186</c:v>
                </c:pt>
                <c:pt idx="181">
                  <c:v>0.23070792184938044</c:v>
                </c:pt>
                <c:pt idx="182">
                  <c:v>0.85172394115305661</c:v>
                </c:pt>
                <c:pt idx="183">
                  <c:v>0.48834960341604416</c:v>
                </c:pt>
                <c:pt idx="184">
                  <c:v>0.27703216604962144</c:v>
                </c:pt>
                <c:pt idx="185">
                  <c:v>0.27648925219966647</c:v>
                </c:pt>
                <c:pt idx="186">
                  <c:v>2.4025997292722705</c:v>
                </c:pt>
                <c:pt idx="187">
                  <c:v>0.24558360983116434</c:v>
                </c:pt>
                <c:pt idx="188">
                  <c:v>0.24399605060830737</c:v>
                </c:pt>
                <c:pt idx="189">
                  <c:v>0.69321973911865964</c:v>
                </c:pt>
                <c:pt idx="190">
                  <c:v>0.43102706529805968</c:v>
                </c:pt>
                <c:pt idx="191">
                  <c:v>0.39116818163805034</c:v>
                </c:pt>
                <c:pt idx="192">
                  <c:v>0.23062376663992407</c:v>
                </c:pt>
                <c:pt idx="193">
                  <c:v>0.32123969138863545</c:v>
                </c:pt>
                <c:pt idx="194">
                  <c:v>1.6988442461202582</c:v>
                </c:pt>
                <c:pt idx="195">
                  <c:v>0.24674971654450484</c:v>
                </c:pt>
                <c:pt idx="196">
                  <c:v>0.23052062949864238</c:v>
                </c:pt>
                <c:pt idx="197">
                  <c:v>0.35386453494600345</c:v>
                </c:pt>
                <c:pt idx="198">
                  <c:v>0.30459141800229705</c:v>
                </c:pt>
                <c:pt idx="199">
                  <c:v>0.64220796991024209</c:v>
                </c:pt>
                <c:pt idx="200">
                  <c:v>0.41832724649770703</c:v>
                </c:pt>
                <c:pt idx="201">
                  <c:v>0.33402778248089893</c:v>
                </c:pt>
                <c:pt idx="202">
                  <c:v>0.89972931481144824</c:v>
                </c:pt>
                <c:pt idx="203">
                  <c:v>0.33130641568910169</c:v>
                </c:pt>
                <c:pt idx="204">
                  <c:v>0.66988789374518065</c:v>
                </c:pt>
                <c:pt idx="205">
                  <c:v>0.30448968387259434</c:v>
                </c:pt>
                <c:pt idx="206">
                  <c:v>1.5852120275562775</c:v>
                </c:pt>
                <c:pt idx="207">
                  <c:v>0.23558323918524676</c:v>
                </c:pt>
                <c:pt idx="208">
                  <c:v>1.0296573168349696</c:v>
                </c:pt>
                <c:pt idx="209">
                  <c:v>1.1095259954140713</c:v>
                </c:pt>
                <c:pt idx="210">
                  <c:v>0.23323559827919821</c:v>
                </c:pt>
                <c:pt idx="211">
                  <c:v>0.88329313104175466</c:v>
                </c:pt>
                <c:pt idx="212">
                  <c:v>0.236478683663502</c:v>
                </c:pt>
                <c:pt idx="213">
                  <c:v>0.23999057388993095</c:v>
                </c:pt>
                <c:pt idx="214">
                  <c:v>0.44658924837427483</c:v>
                </c:pt>
                <c:pt idx="215">
                  <c:v>0.29432295691217547</c:v>
                </c:pt>
                <c:pt idx="216">
                  <c:v>1.1431913502142574</c:v>
                </c:pt>
                <c:pt idx="217">
                  <c:v>1.3555848487094977</c:v>
                </c:pt>
                <c:pt idx="218">
                  <c:v>0.69311666125507232</c:v>
                </c:pt>
                <c:pt idx="219">
                  <c:v>0.33209757508101034</c:v>
                </c:pt>
                <c:pt idx="220">
                  <c:v>0.41461650874801825</c:v>
                </c:pt>
                <c:pt idx="221">
                  <c:v>0.3904351770967307</c:v>
                </c:pt>
                <c:pt idx="222">
                  <c:v>1.213939047352349</c:v>
                </c:pt>
                <c:pt idx="223">
                  <c:v>0.40704895627821425</c:v>
                </c:pt>
                <c:pt idx="224">
                  <c:v>0.73281595159677049</c:v>
                </c:pt>
                <c:pt idx="225">
                  <c:v>0.26601278369915993</c:v>
                </c:pt>
                <c:pt idx="226">
                  <c:v>0.81138360438812018</c:v>
                </c:pt>
                <c:pt idx="227">
                  <c:v>0.24048278995571903</c:v>
                </c:pt>
                <c:pt idx="228">
                  <c:v>0.23682433558883803</c:v>
                </c:pt>
                <c:pt idx="229">
                  <c:v>1.7992680185049612</c:v>
                </c:pt>
                <c:pt idx="230">
                  <c:v>1.3587157235739209</c:v>
                </c:pt>
                <c:pt idx="231">
                  <c:v>0.68340230624406573</c:v>
                </c:pt>
                <c:pt idx="232">
                  <c:v>1.0373960469265699</c:v>
                </c:pt>
                <c:pt idx="233">
                  <c:v>0.33673002842668154</c:v>
                </c:pt>
                <c:pt idx="234">
                  <c:v>0.48223575043971789</c:v>
                </c:pt>
                <c:pt idx="235">
                  <c:v>0.24233974611922293</c:v>
                </c:pt>
                <c:pt idx="236">
                  <c:v>0.23051637787506851</c:v>
                </c:pt>
                <c:pt idx="237">
                  <c:v>0.43325729844327143</c:v>
                </c:pt>
                <c:pt idx="238">
                  <c:v>0.44051456022070212</c:v>
                </c:pt>
                <c:pt idx="239">
                  <c:v>0.40745066459968293</c:v>
                </c:pt>
                <c:pt idx="240">
                  <c:v>0.57330571860391788</c:v>
                </c:pt>
                <c:pt idx="241">
                  <c:v>0.32755719463766819</c:v>
                </c:pt>
                <c:pt idx="242">
                  <c:v>0.79376493769142642</c:v>
                </c:pt>
                <c:pt idx="243">
                  <c:v>0.40511731622441016</c:v>
                </c:pt>
                <c:pt idx="244">
                  <c:v>0.34927926604156245</c:v>
                </c:pt>
                <c:pt idx="245">
                  <c:v>0.98729284840824572</c:v>
                </c:pt>
                <c:pt idx="246">
                  <c:v>2.1974034774533719</c:v>
                </c:pt>
                <c:pt idx="247">
                  <c:v>0.2319927225952314</c:v>
                </c:pt>
                <c:pt idx="248">
                  <c:v>0.83815536359966236</c:v>
                </c:pt>
                <c:pt idx="249">
                  <c:v>0.2421532784270074</c:v>
                </c:pt>
                <c:pt idx="250">
                  <c:v>0.28615436929779536</c:v>
                </c:pt>
                <c:pt idx="251">
                  <c:v>0.5720791957956235</c:v>
                </c:pt>
                <c:pt idx="252">
                  <c:v>0.26988435246441189</c:v>
                </c:pt>
                <c:pt idx="253">
                  <c:v>0.2360407805295282</c:v>
                </c:pt>
                <c:pt idx="254">
                  <c:v>0.23078437434620941</c:v>
                </c:pt>
                <c:pt idx="255">
                  <c:v>0.23462914106315225</c:v>
                </c:pt>
                <c:pt idx="256">
                  <c:v>0.48922998618215341</c:v>
                </c:pt>
                <c:pt idx="257">
                  <c:v>0.25545480052113856</c:v>
                </c:pt>
                <c:pt idx="258">
                  <c:v>0.24734426328466663</c:v>
                </c:pt>
                <c:pt idx="259">
                  <c:v>0.55026030824312056</c:v>
                </c:pt>
                <c:pt idx="260">
                  <c:v>0.29758722767516921</c:v>
                </c:pt>
                <c:pt idx="261">
                  <c:v>0.23396382342341171</c:v>
                </c:pt>
                <c:pt idx="262">
                  <c:v>0.23546148327891925</c:v>
                </c:pt>
                <c:pt idx="263">
                  <c:v>0.23497187367491201</c:v>
                </c:pt>
                <c:pt idx="264">
                  <c:v>0.73076120955809376</c:v>
                </c:pt>
                <c:pt idx="265">
                  <c:v>0.27716171046183447</c:v>
                </c:pt>
                <c:pt idx="266">
                  <c:v>0.23051561674686377</c:v>
                </c:pt>
                <c:pt idx="267">
                  <c:v>0.27459332960123817</c:v>
                </c:pt>
                <c:pt idx="268">
                  <c:v>0.23240467549126104</c:v>
                </c:pt>
                <c:pt idx="269">
                  <c:v>0.40279256967212862</c:v>
                </c:pt>
                <c:pt idx="270">
                  <c:v>0.61198208203429538</c:v>
                </c:pt>
                <c:pt idx="271">
                  <c:v>0.60003739871880124</c:v>
                </c:pt>
                <c:pt idx="272">
                  <c:v>0.59074552341734843</c:v>
                </c:pt>
                <c:pt idx="273">
                  <c:v>0.32625002591466656</c:v>
                </c:pt>
                <c:pt idx="274">
                  <c:v>0.95922987887728794</c:v>
                </c:pt>
                <c:pt idx="275">
                  <c:v>0.23061815385164181</c:v>
                </c:pt>
                <c:pt idx="276">
                  <c:v>0.24556464590728799</c:v>
                </c:pt>
                <c:pt idx="277">
                  <c:v>0.24541684554361487</c:v>
                </c:pt>
                <c:pt idx="278">
                  <c:v>0.29653626722119475</c:v>
                </c:pt>
                <c:pt idx="279">
                  <c:v>0.37835371594954226</c:v>
                </c:pt>
                <c:pt idx="280">
                  <c:v>0.25845851938605258</c:v>
                </c:pt>
                <c:pt idx="281">
                  <c:v>0.81564511335103629</c:v>
                </c:pt>
                <c:pt idx="282">
                  <c:v>0.74229796151674199</c:v>
                </c:pt>
                <c:pt idx="283">
                  <c:v>0.39880883414497137</c:v>
                </c:pt>
                <c:pt idx="284">
                  <c:v>0.25588378605219897</c:v>
                </c:pt>
                <c:pt idx="285">
                  <c:v>0.23126831322431651</c:v>
                </c:pt>
                <c:pt idx="286">
                  <c:v>0.31566143500946642</c:v>
                </c:pt>
                <c:pt idx="287">
                  <c:v>0.30353563034022502</c:v>
                </c:pt>
                <c:pt idx="288">
                  <c:v>0.52312138240771788</c:v>
                </c:pt>
                <c:pt idx="289">
                  <c:v>0.23057264972342106</c:v>
                </c:pt>
                <c:pt idx="290">
                  <c:v>0.56475067323656747</c:v>
                </c:pt>
                <c:pt idx="291">
                  <c:v>0.48571068792151473</c:v>
                </c:pt>
                <c:pt idx="292">
                  <c:v>1.2794940272089366</c:v>
                </c:pt>
                <c:pt idx="293">
                  <c:v>1.1298856080663588</c:v>
                </c:pt>
                <c:pt idx="294">
                  <c:v>2.5063105391333704</c:v>
                </c:pt>
                <c:pt idx="295">
                  <c:v>0.38829947780672969</c:v>
                </c:pt>
                <c:pt idx="296">
                  <c:v>0.42269638151067968</c:v>
                </c:pt>
                <c:pt idx="297">
                  <c:v>0.23056143498773346</c:v>
                </c:pt>
                <c:pt idx="298">
                  <c:v>0.66966878120983497</c:v>
                </c:pt>
                <c:pt idx="299">
                  <c:v>0.30492366617695643</c:v>
                </c:pt>
                <c:pt idx="300">
                  <c:v>0.38375930239420186</c:v>
                </c:pt>
                <c:pt idx="301">
                  <c:v>0.48138129401454433</c:v>
                </c:pt>
                <c:pt idx="302">
                  <c:v>0.35544588187310411</c:v>
                </c:pt>
                <c:pt idx="303">
                  <c:v>0.38501784227978586</c:v>
                </c:pt>
                <c:pt idx="304">
                  <c:v>1.0328894208031925</c:v>
                </c:pt>
                <c:pt idx="305">
                  <c:v>0.23560621517185831</c:v>
                </c:pt>
                <c:pt idx="306">
                  <c:v>0.23956416465013253</c:v>
                </c:pt>
                <c:pt idx="307">
                  <c:v>0.23331874614401915</c:v>
                </c:pt>
                <c:pt idx="308">
                  <c:v>0.23178399402711836</c:v>
                </c:pt>
                <c:pt idx="309">
                  <c:v>0.42900434600720905</c:v>
                </c:pt>
                <c:pt idx="310">
                  <c:v>0.25310719745647503</c:v>
                </c:pt>
                <c:pt idx="311">
                  <c:v>0.27135875738392662</c:v>
                </c:pt>
                <c:pt idx="312">
                  <c:v>0.42263207327468288</c:v>
                </c:pt>
                <c:pt idx="313">
                  <c:v>1.210493614655515</c:v>
                </c:pt>
                <c:pt idx="314">
                  <c:v>0.50930354484150464</c:v>
                </c:pt>
                <c:pt idx="315">
                  <c:v>0.26485810192261794</c:v>
                </c:pt>
                <c:pt idx="316">
                  <c:v>0.42263667684269191</c:v>
                </c:pt>
                <c:pt idx="317">
                  <c:v>0.28181198389540896</c:v>
                </c:pt>
                <c:pt idx="318">
                  <c:v>0.83484230857430086</c:v>
                </c:pt>
                <c:pt idx="319">
                  <c:v>0.27370490327590324</c:v>
                </c:pt>
                <c:pt idx="320">
                  <c:v>0.23051744582172046</c:v>
                </c:pt>
                <c:pt idx="321">
                  <c:v>0.23729216818448284</c:v>
                </c:pt>
                <c:pt idx="322">
                  <c:v>0.31424834044799177</c:v>
                </c:pt>
                <c:pt idx="323">
                  <c:v>0.74980811826361937</c:v>
                </c:pt>
                <c:pt idx="324">
                  <c:v>0.24299722193985751</c:v>
                </c:pt>
                <c:pt idx="325">
                  <c:v>0.83751926210464367</c:v>
                </c:pt>
                <c:pt idx="326">
                  <c:v>8.7424948443567274</c:v>
                </c:pt>
                <c:pt idx="327">
                  <c:v>0.28239453025683126</c:v>
                </c:pt>
                <c:pt idx="328">
                  <c:v>0.33838092139699838</c:v>
                </c:pt>
                <c:pt idx="329">
                  <c:v>0.23315494545917392</c:v>
                </c:pt>
                <c:pt idx="330">
                  <c:v>0.2938453317913442</c:v>
                </c:pt>
                <c:pt idx="331">
                  <c:v>0.2382156286462388</c:v>
                </c:pt>
                <c:pt idx="332">
                  <c:v>1.0327020534458591</c:v>
                </c:pt>
                <c:pt idx="333">
                  <c:v>1.384858354834074</c:v>
                </c:pt>
                <c:pt idx="334">
                  <c:v>0.40334043865326819</c:v>
                </c:pt>
                <c:pt idx="335">
                  <c:v>0.25940893465517978</c:v>
                </c:pt>
                <c:pt idx="336">
                  <c:v>0.28266108212047686</c:v>
                </c:pt>
                <c:pt idx="337">
                  <c:v>0.26065947431293235</c:v>
                </c:pt>
                <c:pt idx="338">
                  <c:v>0.28744210300267181</c:v>
                </c:pt>
                <c:pt idx="339">
                  <c:v>0.27767454724918994</c:v>
                </c:pt>
                <c:pt idx="340">
                  <c:v>0.59818191285215416</c:v>
                </c:pt>
                <c:pt idx="341">
                  <c:v>0.25134097375084591</c:v>
                </c:pt>
                <c:pt idx="342">
                  <c:v>0.25324196004561916</c:v>
                </c:pt>
                <c:pt idx="343">
                  <c:v>1.0524492101568752</c:v>
                </c:pt>
                <c:pt idx="344">
                  <c:v>0.23881168032857081</c:v>
                </c:pt>
                <c:pt idx="345">
                  <c:v>0.67568139130329397</c:v>
                </c:pt>
                <c:pt idx="346">
                  <c:v>0.34682745526740266</c:v>
                </c:pt>
                <c:pt idx="347">
                  <c:v>0.35892500452636877</c:v>
                </c:pt>
                <c:pt idx="348">
                  <c:v>0.60225909385031784</c:v>
                </c:pt>
                <c:pt idx="349">
                  <c:v>0.39693755677064635</c:v>
                </c:pt>
                <c:pt idx="350">
                  <c:v>0.68327668741801939</c:v>
                </c:pt>
                <c:pt idx="351">
                  <c:v>0.23254495612401654</c:v>
                </c:pt>
                <c:pt idx="352">
                  <c:v>0.41855463250492142</c:v>
                </c:pt>
                <c:pt idx="353">
                  <c:v>0.5548508224548927</c:v>
                </c:pt>
                <c:pt idx="354">
                  <c:v>0.3785029489063636</c:v>
                </c:pt>
                <c:pt idx="355">
                  <c:v>0.34088080051000635</c:v>
                </c:pt>
                <c:pt idx="356">
                  <c:v>0.59598372479189976</c:v>
                </c:pt>
                <c:pt idx="357">
                  <c:v>0.25278828716734691</c:v>
                </c:pt>
                <c:pt idx="358">
                  <c:v>0.31143135012701684</c:v>
                </c:pt>
                <c:pt idx="359">
                  <c:v>0.83340184822850349</c:v>
                </c:pt>
                <c:pt idx="360">
                  <c:v>4.1707173986099502</c:v>
                </c:pt>
                <c:pt idx="361">
                  <c:v>0.23159304622665849</c:v>
                </c:pt>
                <c:pt idx="362">
                  <c:v>0.23570218444258445</c:v>
                </c:pt>
                <c:pt idx="363">
                  <c:v>0.23389725715976917</c:v>
                </c:pt>
                <c:pt idx="364">
                  <c:v>0.45898305902082948</c:v>
                </c:pt>
                <c:pt idx="365">
                  <c:v>0.23175475409572754</c:v>
                </c:pt>
                <c:pt idx="366">
                  <c:v>0.23206731505474898</c:v>
                </c:pt>
                <c:pt idx="367">
                  <c:v>0.50976859768540606</c:v>
                </c:pt>
                <c:pt idx="368">
                  <c:v>0.24095659723476887</c:v>
                </c:pt>
                <c:pt idx="369">
                  <c:v>0.23771884825721334</c:v>
                </c:pt>
                <c:pt idx="370">
                  <c:v>0.90948676627524772</c:v>
                </c:pt>
                <c:pt idx="371">
                  <c:v>0.36693240875554856</c:v>
                </c:pt>
                <c:pt idx="372">
                  <c:v>2.365962579099353</c:v>
                </c:pt>
                <c:pt idx="373">
                  <c:v>0.83965032991932942</c:v>
                </c:pt>
                <c:pt idx="374">
                  <c:v>0.23054358145193526</c:v>
                </c:pt>
                <c:pt idx="375">
                  <c:v>0.35687979151668281</c:v>
                </c:pt>
                <c:pt idx="376">
                  <c:v>0.23064388667517166</c:v>
                </c:pt>
                <c:pt idx="377">
                  <c:v>0.28854726493573968</c:v>
                </c:pt>
                <c:pt idx="378">
                  <c:v>0.27146245861995777</c:v>
                </c:pt>
                <c:pt idx="379">
                  <c:v>0.40316591195350404</c:v>
                </c:pt>
                <c:pt idx="380">
                  <c:v>0.24927505648754256</c:v>
                </c:pt>
                <c:pt idx="381">
                  <c:v>0.37669002507765237</c:v>
                </c:pt>
                <c:pt idx="382">
                  <c:v>0.37430279471207606</c:v>
                </c:pt>
                <c:pt idx="383">
                  <c:v>0.82867380027832804</c:v>
                </c:pt>
                <c:pt idx="384">
                  <c:v>0.25831324479022422</c:v>
                </c:pt>
                <c:pt idx="385">
                  <c:v>0.2464880018320611</c:v>
                </c:pt>
                <c:pt idx="386">
                  <c:v>0.39864658298602706</c:v>
                </c:pt>
                <c:pt idx="387">
                  <c:v>2.9058249854198004</c:v>
                </c:pt>
                <c:pt idx="388">
                  <c:v>0.23056919924719183</c:v>
                </c:pt>
                <c:pt idx="389">
                  <c:v>0.33204267419038713</c:v>
                </c:pt>
                <c:pt idx="390">
                  <c:v>0.61941270863919162</c:v>
                </c:pt>
                <c:pt idx="391">
                  <c:v>0.63191153979996062</c:v>
                </c:pt>
                <c:pt idx="392">
                  <c:v>0.24330931605757256</c:v>
                </c:pt>
                <c:pt idx="393">
                  <c:v>0.29984706574222442</c:v>
                </c:pt>
                <c:pt idx="394">
                  <c:v>0.43235332376421964</c:v>
                </c:pt>
                <c:pt idx="395">
                  <c:v>1.7942215406112978</c:v>
                </c:pt>
                <c:pt idx="396">
                  <c:v>0.27916308605894369</c:v>
                </c:pt>
                <c:pt idx="397">
                  <c:v>0.30309719907978439</c:v>
                </c:pt>
                <c:pt idx="398">
                  <c:v>0.84461757988355224</c:v>
                </c:pt>
                <c:pt idx="399">
                  <c:v>0.54550560338986198</c:v>
                </c:pt>
                <c:pt idx="400">
                  <c:v>4.2127301260724774</c:v>
                </c:pt>
                <c:pt idx="401">
                  <c:v>0.44722227737381015</c:v>
                </c:pt>
                <c:pt idx="402">
                  <c:v>0.2342265956970454</c:v>
                </c:pt>
                <c:pt idx="403">
                  <c:v>0.27463846863525254</c:v>
                </c:pt>
                <c:pt idx="404">
                  <c:v>1.0191282166147693</c:v>
                </c:pt>
                <c:pt idx="405">
                  <c:v>0.31765584899080945</c:v>
                </c:pt>
                <c:pt idx="406">
                  <c:v>0.32288871030570587</c:v>
                </c:pt>
                <c:pt idx="407">
                  <c:v>0.24289695966715152</c:v>
                </c:pt>
                <c:pt idx="408">
                  <c:v>0.26184784426963703</c:v>
                </c:pt>
                <c:pt idx="409">
                  <c:v>0.38427010613999757</c:v>
                </c:pt>
                <c:pt idx="410">
                  <c:v>1.0422865820441158</c:v>
                </c:pt>
                <c:pt idx="411">
                  <c:v>0.30141351820274165</c:v>
                </c:pt>
                <c:pt idx="412">
                  <c:v>0.42892468409217677</c:v>
                </c:pt>
                <c:pt idx="413">
                  <c:v>3.0568968326063111</c:v>
                </c:pt>
                <c:pt idx="414">
                  <c:v>1.6529915252680025</c:v>
                </c:pt>
                <c:pt idx="415">
                  <c:v>0.27098949343358014</c:v>
                </c:pt>
                <c:pt idx="416">
                  <c:v>0.2364254227298227</c:v>
                </c:pt>
                <c:pt idx="417">
                  <c:v>0.42693566128405203</c:v>
                </c:pt>
                <c:pt idx="418">
                  <c:v>0.23700200111804398</c:v>
                </c:pt>
                <c:pt idx="419">
                  <c:v>0.77119535523227167</c:v>
                </c:pt>
                <c:pt idx="420">
                  <c:v>0.24559136387022962</c:v>
                </c:pt>
                <c:pt idx="421">
                  <c:v>1.120790068594387</c:v>
                </c:pt>
                <c:pt idx="422">
                  <c:v>0.73084662236292974</c:v>
                </c:pt>
                <c:pt idx="423">
                  <c:v>0.65646052684716305</c:v>
                </c:pt>
                <c:pt idx="424">
                  <c:v>0.52307205453237615</c:v>
                </c:pt>
                <c:pt idx="425">
                  <c:v>0.35093347191080582</c:v>
                </c:pt>
                <c:pt idx="426">
                  <c:v>0.23172617046376387</c:v>
                </c:pt>
                <c:pt idx="427">
                  <c:v>1.12525739857539</c:v>
                </c:pt>
                <c:pt idx="428">
                  <c:v>0.2451671178905287</c:v>
                </c:pt>
                <c:pt idx="429">
                  <c:v>0.27758725864288647</c:v>
                </c:pt>
                <c:pt idx="430">
                  <c:v>1.1046331863337819</c:v>
                </c:pt>
                <c:pt idx="431">
                  <c:v>0.88016133821215026</c:v>
                </c:pt>
                <c:pt idx="432">
                  <c:v>0.39148618799876411</c:v>
                </c:pt>
                <c:pt idx="433">
                  <c:v>0.86707916979946864</c:v>
                </c:pt>
                <c:pt idx="434">
                  <c:v>0.24273278206884752</c:v>
                </c:pt>
                <c:pt idx="435">
                  <c:v>0.4372583562508312</c:v>
                </c:pt>
                <c:pt idx="436">
                  <c:v>0.32739030263487179</c:v>
                </c:pt>
                <c:pt idx="437">
                  <c:v>0.29623062954765111</c:v>
                </c:pt>
                <c:pt idx="438">
                  <c:v>0.23184761793595499</c:v>
                </c:pt>
                <c:pt idx="439">
                  <c:v>0.23063219164812487</c:v>
                </c:pt>
                <c:pt idx="440">
                  <c:v>0.45444243137149831</c:v>
                </c:pt>
                <c:pt idx="441">
                  <c:v>1.5739949213631568</c:v>
                </c:pt>
                <c:pt idx="442">
                  <c:v>0.31606134126967633</c:v>
                </c:pt>
                <c:pt idx="443">
                  <c:v>0.45175392593217745</c:v>
                </c:pt>
                <c:pt idx="444">
                  <c:v>1.1396968828354912</c:v>
                </c:pt>
                <c:pt idx="445">
                  <c:v>0.97179861744778928</c:v>
                </c:pt>
                <c:pt idx="446">
                  <c:v>0.23268343200229941</c:v>
                </c:pt>
                <c:pt idx="447">
                  <c:v>0.3043263555206992</c:v>
                </c:pt>
                <c:pt idx="448">
                  <c:v>0.52248531367915163</c:v>
                </c:pt>
                <c:pt idx="449">
                  <c:v>0.62452078929839683</c:v>
                </c:pt>
                <c:pt idx="450">
                  <c:v>0.35062114487864326</c:v>
                </c:pt>
                <c:pt idx="451">
                  <c:v>0.23417736032308584</c:v>
                </c:pt>
                <c:pt idx="452">
                  <c:v>0.8638596117905053</c:v>
                </c:pt>
                <c:pt idx="453">
                  <c:v>0.23191645459128535</c:v>
                </c:pt>
                <c:pt idx="454">
                  <c:v>0.23053772445248727</c:v>
                </c:pt>
                <c:pt idx="455">
                  <c:v>0.23461215956934722</c:v>
                </c:pt>
                <c:pt idx="456">
                  <c:v>0.31483208840076149</c:v>
                </c:pt>
                <c:pt idx="457">
                  <c:v>1.6912600011135064</c:v>
                </c:pt>
                <c:pt idx="458">
                  <c:v>0.49405228053841244</c:v>
                </c:pt>
                <c:pt idx="459">
                  <c:v>0.27462439356074186</c:v>
                </c:pt>
                <c:pt idx="460">
                  <c:v>1.4334189994426532</c:v>
                </c:pt>
                <c:pt idx="461">
                  <c:v>2.6256101883153429</c:v>
                </c:pt>
                <c:pt idx="462">
                  <c:v>0.25252400825316201</c:v>
                </c:pt>
                <c:pt idx="463">
                  <c:v>0.29292279240171737</c:v>
                </c:pt>
                <c:pt idx="464">
                  <c:v>0.29187345891498417</c:v>
                </c:pt>
                <c:pt idx="465">
                  <c:v>0.23737286799418988</c:v>
                </c:pt>
                <c:pt idx="466">
                  <c:v>0.68986032484883242</c:v>
                </c:pt>
                <c:pt idx="467">
                  <c:v>0.65491966564902326</c:v>
                </c:pt>
                <c:pt idx="468">
                  <c:v>0.39605842996516838</c:v>
                </c:pt>
                <c:pt idx="469">
                  <c:v>1.0240776253147548</c:v>
                </c:pt>
                <c:pt idx="470">
                  <c:v>1.3474801850527895</c:v>
                </c:pt>
                <c:pt idx="471">
                  <c:v>0.39927442390011247</c:v>
                </c:pt>
                <c:pt idx="472">
                  <c:v>0.75422882321735019</c:v>
                </c:pt>
                <c:pt idx="473">
                  <c:v>0.88656586873880672</c:v>
                </c:pt>
                <c:pt idx="474">
                  <c:v>0.2514348851640954</c:v>
                </c:pt>
                <c:pt idx="475">
                  <c:v>1.0591239495079185</c:v>
                </c:pt>
                <c:pt idx="476">
                  <c:v>0.28163563947653114</c:v>
                </c:pt>
                <c:pt idx="477">
                  <c:v>0.23985787564202132</c:v>
                </c:pt>
                <c:pt idx="478">
                  <c:v>1.2854897389587308</c:v>
                </c:pt>
                <c:pt idx="479">
                  <c:v>0.29095356989223664</c:v>
                </c:pt>
                <c:pt idx="480">
                  <c:v>0.28051011821048322</c:v>
                </c:pt>
                <c:pt idx="481">
                  <c:v>0.3170299562474056</c:v>
                </c:pt>
                <c:pt idx="482">
                  <c:v>0.26517631433784145</c:v>
                </c:pt>
                <c:pt idx="483">
                  <c:v>0.23052650640080613</c:v>
                </c:pt>
                <c:pt idx="484">
                  <c:v>0.23147179280208918</c:v>
                </c:pt>
                <c:pt idx="485">
                  <c:v>0.42749755143919188</c:v>
                </c:pt>
                <c:pt idx="486">
                  <c:v>0.83209730362594692</c:v>
                </c:pt>
                <c:pt idx="487">
                  <c:v>2.5172811481880495</c:v>
                </c:pt>
                <c:pt idx="488">
                  <c:v>2.7128979351198068</c:v>
                </c:pt>
                <c:pt idx="489">
                  <c:v>0.85120005454117664</c:v>
                </c:pt>
                <c:pt idx="490">
                  <c:v>0.25852788694242501</c:v>
                </c:pt>
                <c:pt idx="491">
                  <c:v>0.28556374420941111</c:v>
                </c:pt>
                <c:pt idx="492">
                  <c:v>1.6468747862980377</c:v>
                </c:pt>
                <c:pt idx="493">
                  <c:v>0.23197756718013041</c:v>
                </c:pt>
                <c:pt idx="494">
                  <c:v>0.24972202029882951</c:v>
                </c:pt>
                <c:pt idx="495">
                  <c:v>0.24277553040787569</c:v>
                </c:pt>
                <c:pt idx="496">
                  <c:v>0.28897176632641841</c:v>
                </c:pt>
                <c:pt idx="497">
                  <c:v>0.76488658138426446</c:v>
                </c:pt>
                <c:pt idx="498">
                  <c:v>0.53017128564197336</c:v>
                </c:pt>
                <c:pt idx="499">
                  <c:v>0.23654220849074159</c:v>
                </c:pt>
                <c:pt idx="500">
                  <c:v>0.77845009897828121</c:v>
                </c:pt>
                <c:pt idx="501">
                  <c:v>0.3254990122697512</c:v>
                </c:pt>
                <c:pt idx="502">
                  <c:v>0.24642713119312765</c:v>
                </c:pt>
                <c:pt idx="503">
                  <c:v>0.23684133177960986</c:v>
                </c:pt>
                <c:pt idx="504">
                  <c:v>0.52553064074919975</c:v>
                </c:pt>
                <c:pt idx="505">
                  <c:v>0.23755453072217048</c:v>
                </c:pt>
                <c:pt idx="506">
                  <c:v>1.4345317452109541</c:v>
                </c:pt>
                <c:pt idx="507">
                  <c:v>0.23367699919849755</c:v>
                </c:pt>
                <c:pt idx="508">
                  <c:v>0.23664841511310036</c:v>
                </c:pt>
                <c:pt idx="509">
                  <c:v>0.23098414321738747</c:v>
                </c:pt>
                <c:pt idx="510">
                  <c:v>0.73818240275661307</c:v>
                </c:pt>
                <c:pt idx="511">
                  <c:v>0.30647565513404662</c:v>
                </c:pt>
                <c:pt idx="512">
                  <c:v>0.23182564016562818</c:v>
                </c:pt>
                <c:pt idx="513">
                  <c:v>0.62713939342071567</c:v>
                </c:pt>
                <c:pt idx="514">
                  <c:v>0.23465473386894414</c:v>
                </c:pt>
                <c:pt idx="515">
                  <c:v>4.7499396422536755</c:v>
                </c:pt>
                <c:pt idx="516">
                  <c:v>0.70331257899768373</c:v>
                </c:pt>
                <c:pt idx="517">
                  <c:v>0.37405433908882912</c:v>
                </c:pt>
                <c:pt idx="518">
                  <c:v>0.2381233094824744</c:v>
                </c:pt>
                <c:pt idx="519">
                  <c:v>0.26180344067572037</c:v>
                </c:pt>
                <c:pt idx="520">
                  <c:v>0.52876024198285698</c:v>
                </c:pt>
                <c:pt idx="521">
                  <c:v>0.41175401980716875</c:v>
                </c:pt>
                <c:pt idx="522">
                  <c:v>0.31614729051036372</c:v>
                </c:pt>
                <c:pt idx="523">
                  <c:v>0.63317319529577221</c:v>
                </c:pt>
                <c:pt idx="524">
                  <c:v>0.2891223362304528</c:v>
                </c:pt>
                <c:pt idx="525">
                  <c:v>0.67687899468128565</c:v>
                </c:pt>
                <c:pt idx="526">
                  <c:v>3.040906381296844</c:v>
                </c:pt>
                <c:pt idx="527">
                  <c:v>0.37800289009948185</c:v>
                </c:pt>
                <c:pt idx="528">
                  <c:v>0.62027291803783147</c:v>
                </c:pt>
                <c:pt idx="529">
                  <c:v>2.5298936834668977</c:v>
                </c:pt>
                <c:pt idx="530">
                  <c:v>0.2650315152329149</c:v>
                </c:pt>
                <c:pt idx="531">
                  <c:v>0.58093098690497613</c:v>
                </c:pt>
                <c:pt idx="532">
                  <c:v>0.23529486269264888</c:v>
                </c:pt>
                <c:pt idx="533">
                  <c:v>0.23318115465638978</c:v>
                </c:pt>
                <c:pt idx="534">
                  <c:v>1.3974972211727348</c:v>
                </c:pt>
                <c:pt idx="535">
                  <c:v>0.28291153563355098</c:v>
                </c:pt>
                <c:pt idx="536">
                  <c:v>0.58660782410927181</c:v>
                </c:pt>
                <c:pt idx="537">
                  <c:v>0.2327502140800865</c:v>
                </c:pt>
                <c:pt idx="538">
                  <c:v>0.50779039356276878</c:v>
                </c:pt>
                <c:pt idx="539">
                  <c:v>0.57457753776742959</c:v>
                </c:pt>
                <c:pt idx="540">
                  <c:v>0.39064622029508289</c:v>
                </c:pt>
                <c:pt idx="541">
                  <c:v>0.23405146944168842</c:v>
                </c:pt>
                <c:pt idx="542">
                  <c:v>0.26303412373640689</c:v>
                </c:pt>
                <c:pt idx="543">
                  <c:v>0.31366214549702465</c:v>
                </c:pt>
                <c:pt idx="544">
                  <c:v>0.23059841599953357</c:v>
                </c:pt>
                <c:pt idx="545">
                  <c:v>0.60769540179283332</c:v>
                </c:pt>
                <c:pt idx="546">
                  <c:v>0.36104712375137393</c:v>
                </c:pt>
                <c:pt idx="547">
                  <c:v>0.23091574430609285</c:v>
                </c:pt>
                <c:pt idx="548">
                  <c:v>0.30296642170165411</c:v>
                </c:pt>
                <c:pt idx="549">
                  <c:v>0.34542198031463678</c:v>
                </c:pt>
                <c:pt idx="550">
                  <c:v>9.5563541696442336</c:v>
                </c:pt>
                <c:pt idx="551">
                  <c:v>0.23056190798883375</c:v>
                </c:pt>
                <c:pt idx="552">
                  <c:v>0.28430320045900903</c:v>
                </c:pt>
                <c:pt idx="553">
                  <c:v>2.1942545124755894</c:v>
                </c:pt>
                <c:pt idx="554">
                  <c:v>0.24778501800239794</c:v>
                </c:pt>
                <c:pt idx="555">
                  <c:v>1.5420678736483864</c:v>
                </c:pt>
                <c:pt idx="556">
                  <c:v>0.37282435637740696</c:v>
                </c:pt>
                <c:pt idx="557">
                  <c:v>0.2343209462169964</c:v>
                </c:pt>
                <c:pt idx="558">
                  <c:v>0.25413861351888134</c:v>
                </c:pt>
                <c:pt idx="559">
                  <c:v>1.2035670601041595</c:v>
                </c:pt>
                <c:pt idx="560">
                  <c:v>0.9373703048501012</c:v>
                </c:pt>
                <c:pt idx="561">
                  <c:v>0.23929783801469151</c:v>
                </c:pt>
                <c:pt idx="562">
                  <c:v>0.2897657134328907</c:v>
                </c:pt>
                <c:pt idx="563">
                  <c:v>0.25102091691681183</c:v>
                </c:pt>
                <c:pt idx="564">
                  <c:v>0.45200430426966909</c:v>
                </c:pt>
                <c:pt idx="565">
                  <c:v>0.51124975934143069</c:v>
                </c:pt>
                <c:pt idx="566">
                  <c:v>0.4045537491374982</c:v>
                </c:pt>
                <c:pt idx="567">
                  <c:v>0.65643120643409225</c:v>
                </c:pt>
                <c:pt idx="568">
                  <c:v>1.0201309789807307</c:v>
                </c:pt>
                <c:pt idx="569">
                  <c:v>0.37118497826754449</c:v>
                </c:pt>
                <c:pt idx="570">
                  <c:v>0.36636590451844508</c:v>
                </c:pt>
                <c:pt idx="571">
                  <c:v>0.50422786773999539</c:v>
                </c:pt>
                <c:pt idx="572">
                  <c:v>0.29216880348971797</c:v>
                </c:pt>
                <c:pt idx="573">
                  <c:v>0.34998882596762404</c:v>
                </c:pt>
                <c:pt idx="574">
                  <c:v>0.53012362917410738</c:v>
                </c:pt>
                <c:pt idx="575">
                  <c:v>0.23169937040095401</c:v>
                </c:pt>
                <c:pt idx="576">
                  <c:v>1.3549540329636924</c:v>
                </c:pt>
                <c:pt idx="577">
                  <c:v>0.56498152852293604</c:v>
                </c:pt>
                <c:pt idx="578">
                  <c:v>0.46541067962888127</c:v>
                </c:pt>
                <c:pt idx="579">
                  <c:v>0.23075080564231382</c:v>
                </c:pt>
                <c:pt idx="580">
                  <c:v>0.87010366757885005</c:v>
                </c:pt>
                <c:pt idx="581">
                  <c:v>1.4421878553617216</c:v>
                </c:pt>
                <c:pt idx="582">
                  <c:v>0.23058693069079506</c:v>
                </c:pt>
                <c:pt idx="583">
                  <c:v>0.30890467336401584</c:v>
                </c:pt>
                <c:pt idx="584">
                  <c:v>0.30200807141967978</c:v>
                </c:pt>
                <c:pt idx="585">
                  <c:v>1.2629540690096706</c:v>
                </c:pt>
                <c:pt idx="586">
                  <c:v>0.26635019176877017</c:v>
                </c:pt>
                <c:pt idx="587">
                  <c:v>2.6070601081741565</c:v>
                </c:pt>
                <c:pt idx="588">
                  <c:v>0.23118640265008655</c:v>
                </c:pt>
                <c:pt idx="589">
                  <c:v>0.75361238055851887</c:v>
                </c:pt>
                <c:pt idx="590">
                  <c:v>2.815891628493135</c:v>
                </c:pt>
                <c:pt idx="591">
                  <c:v>0.67719119367793823</c:v>
                </c:pt>
                <c:pt idx="592">
                  <c:v>0.24329651391679874</c:v>
                </c:pt>
                <c:pt idx="593">
                  <c:v>0.40060062511375572</c:v>
                </c:pt>
                <c:pt idx="594">
                  <c:v>1.5756022733568331</c:v>
                </c:pt>
                <c:pt idx="595">
                  <c:v>0.23984795114109148</c:v>
                </c:pt>
                <c:pt idx="596">
                  <c:v>0.97772122062068489</c:v>
                </c:pt>
                <c:pt idx="597">
                  <c:v>1.2830339380029208</c:v>
                </c:pt>
                <c:pt idx="598">
                  <c:v>1.9137732478085194</c:v>
                </c:pt>
                <c:pt idx="599">
                  <c:v>0.96485274162589851</c:v>
                </c:pt>
                <c:pt idx="600">
                  <c:v>0.25081111853963622</c:v>
                </c:pt>
                <c:pt idx="601">
                  <c:v>1.8849921595671031</c:v>
                </c:pt>
                <c:pt idx="602">
                  <c:v>0.37743117973491791</c:v>
                </c:pt>
                <c:pt idx="603">
                  <c:v>0.23360190795885388</c:v>
                </c:pt>
                <c:pt idx="604">
                  <c:v>0.3143366465338493</c:v>
                </c:pt>
                <c:pt idx="605">
                  <c:v>0.24031819114358588</c:v>
                </c:pt>
                <c:pt idx="606">
                  <c:v>0.41309837753934686</c:v>
                </c:pt>
                <c:pt idx="607">
                  <c:v>0.31804416532986113</c:v>
                </c:pt>
                <c:pt idx="608">
                  <c:v>0.92929075273585071</c:v>
                </c:pt>
                <c:pt idx="609">
                  <c:v>0.37296434608356943</c:v>
                </c:pt>
                <c:pt idx="610">
                  <c:v>0.50640303487370431</c:v>
                </c:pt>
                <c:pt idx="611">
                  <c:v>1.4150206072708169</c:v>
                </c:pt>
                <c:pt idx="612">
                  <c:v>0.5817528698421528</c:v>
                </c:pt>
                <c:pt idx="613">
                  <c:v>0.49009523879820516</c:v>
                </c:pt>
                <c:pt idx="614">
                  <c:v>0.27792438728750735</c:v>
                </c:pt>
                <c:pt idx="615">
                  <c:v>0.23766872117963134</c:v>
                </c:pt>
                <c:pt idx="616">
                  <c:v>0.32108900535105744</c:v>
                </c:pt>
                <c:pt idx="617">
                  <c:v>0.77483062981337003</c:v>
                </c:pt>
                <c:pt idx="618">
                  <c:v>0.29813301765416622</c:v>
                </c:pt>
                <c:pt idx="619">
                  <c:v>0.29568605023072592</c:v>
                </c:pt>
                <c:pt idx="620">
                  <c:v>3.862059721718035</c:v>
                </c:pt>
                <c:pt idx="621">
                  <c:v>0.2529125016422854</c:v>
                </c:pt>
                <c:pt idx="622">
                  <c:v>0.61417992399727894</c:v>
                </c:pt>
                <c:pt idx="623">
                  <c:v>0.53040546079266893</c:v>
                </c:pt>
                <c:pt idx="624">
                  <c:v>2.3142286644750363</c:v>
                </c:pt>
                <c:pt idx="625">
                  <c:v>0.24658932579636678</c:v>
                </c:pt>
                <c:pt idx="626">
                  <c:v>0.23984269186759849</c:v>
                </c:pt>
                <c:pt idx="627">
                  <c:v>2.3280525477363838</c:v>
                </c:pt>
                <c:pt idx="628">
                  <c:v>0.97015717204661711</c:v>
                </c:pt>
                <c:pt idx="629">
                  <c:v>0.8998762252496515</c:v>
                </c:pt>
                <c:pt idx="630">
                  <c:v>0.2306109104412456</c:v>
                </c:pt>
                <c:pt idx="631">
                  <c:v>0.86938985381759459</c:v>
                </c:pt>
                <c:pt idx="632">
                  <c:v>0.34588150130785789</c:v>
                </c:pt>
                <c:pt idx="633">
                  <c:v>0.24215897083217275</c:v>
                </c:pt>
                <c:pt idx="634">
                  <c:v>0.26577578287253822</c:v>
                </c:pt>
                <c:pt idx="635">
                  <c:v>0.66280616724992303</c:v>
                </c:pt>
                <c:pt idx="636">
                  <c:v>0.23053210327057572</c:v>
                </c:pt>
                <c:pt idx="637">
                  <c:v>0.58052344768179287</c:v>
                </c:pt>
                <c:pt idx="638">
                  <c:v>0.23053095408766683</c:v>
                </c:pt>
                <c:pt idx="639">
                  <c:v>0.90536699863608017</c:v>
                </c:pt>
                <c:pt idx="640">
                  <c:v>0.49294840121164762</c:v>
                </c:pt>
                <c:pt idx="641">
                  <c:v>0.2308058951250338</c:v>
                </c:pt>
                <c:pt idx="642">
                  <c:v>0.66224008230954379</c:v>
                </c:pt>
                <c:pt idx="643">
                  <c:v>0.46480763592538588</c:v>
                </c:pt>
                <c:pt idx="644">
                  <c:v>0.30911338346636641</c:v>
                </c:pt>
                <c:pt idx="645">
                  <c:v>0.3262561633367248</c:v>
                </c:pt>
                <c:pt idx="646">
                  <c:v>0.39633935996571679</c:v>
                </c:pt>
                <c:pt idx="647">
                  <c:v>1.3635264078305993</c:v>
                </c:pt>
                <c:pt idx="648">
                  <c:v>0.27164367302009607</c:v>
                </c:pt>
                <c:pt idx="649">
                  <c:v>2.9828089606355768</c:v>
                </c:pt>
                <c:pt idx="650">
                  <c:v>0.28623253335867527</c:v>
                </c:pt>
                <c:pt idx="651">
                  <c:v>0.26707931080716163</c:v>
                </c:pt>
                <c:pt idx="652">
                  <c:v>0.35295916347450229</c:v>
                </c:pt>
                <c:pt idx="653">
                  <c:v>0.51839001130623963</c:v>
                </c:pt>
                <c:pt idx="654">
                  <c:v>0.82297853667570986</c:v>
                </c:pt>
                <c:pt idx="655">
                  <c:v>0.23693400485689758</c:v>
                </c:pt>
                <c:pt idx="656">
                  <c:v>0.26840139551521502</c:v>
                </c:pt>
                <c:pt idx="657">
                  <c:v>1.4009719270575807</c:v>
                </c:pt>
                <c:pt idx="658">
                  <c:v>0.23564450823631833</c:v>
                </c:pt>
                <c:pt idx="659">
                  <c:v>0.25556162718500552</c:v>
                </c:pt>
                <c:pt idx="660">
                  <c:v>0.76225281930116684</c:v>
                </c:pt>
                <c:pt idx="661">
                  <c:v>0.33362153487932933</c:v>
                </c:pt>
                <c:pt idx="662">
                  <c:v>1.9399709099215756</c:v>
                </c:pt>
                <c:pt idx="663">
                  <c:v>0.56398333505421561</c:v>
                </c:pt>
                <c:pt idx="664">
                  <c:v>0.45728129593278677</c:v>
                </c:pt>
                <c:pt idx="665">
                  <c:v>0.23659873343740656</c:v>
                </c:pt>
                <c:pt idx="666">
                  <c:v>0.54856716050415644</c:v>
                </c:pt>
                <c:pt idx="667">
                  <c:v>0.43735823048963574</c:v>
                </c:pt>
                <c:pt idx="668">
                  <c:v>0.31715950872133414</c:v>
                </c:pt>
                <c:pt idx="669">
                  <c:v>0.2908081413063095</c:v>
                </c:pt>
                <c:pt idx="670">
                  <c:v>0.23160039062013732</c:v>
                </c:pt>
                <c:pt idx="671">
                  <c:v>1.252988035614139</c:v>
                </c:pt>
                <c:pt idx="672">
                  <c:v>0.24038272130683713</c:v>
                </c:pt>
                <c:pt idx="673">
                  <c:v>0.39020411071111871</c:v>
                </c:pt>
                <c:pt idx="674">
                  <c:v>0.24419942008675949</c:v>
                </c:pt>
                <c:pt idx="675">
                  <c:v>0.42233485741103571</c:v>
                </c:pt>
                <c:pt idx="676">
                  <c:v>0.23722428165639198</c:v>
                </c:pt>
                <c:pt idx="677">
                  <c:v>0.61008453462959067</c:v>
                </c:pt>
                <c:pt idx="678">
                  <c:v>0.23051756127202561</c:v>
                </c:pt>
                <c:pt idx="679">
                  <c:v>0.28033521882103041</c:v>
                </c:pt>
                <c:pt idx="680">
                  <c:v>0.26574207330816851</c:v>
                </c:pt>
                <c:pt idx="681">
                  <c:v>1.5798535376718066</c:v>
                </c:pt>
                <c:pt idx="682">
                  <c:v>0.55643534806290962</c:v>
                </c:pt>
                <c:pt idx="683">
                  <c:v>0.86709480504399306</c:v>
                </c:pt>
                <c:pt idx="684">
                  <c:v>1.5384410284581143</c:v>
                </c:pt>
                <c:pt idx="685">
                  <c:v>0.24015095215776583</c:v>
                </c:pt>
                <c:pt idx="686">
                  <c:v>0.25031880295548437</c:v>
                </c:pt>
                <c:pt idx="687">
                  <c:v>0.26047908071844417</c:v>
                </c:pt>
                <c:pt idx="688">
                  <c:v>0.23051556117464206</c:v>
                </c:pt>
                <c:pt idx="689">
                  <c:v>0.46677448411485756</c:v>
                </c:pt>
                <c:pt idx="690">
                  <c:v>0.46022208446192692</c:v>
                </c:pt>
                <c:pt idx="691">
                  <c:v>0.23051571369773943</c:v>
                </c:pt>
                <c:pt idx="692">
                  <c:v>1.0063310198298361</c:v>
                </c:pt>
                <c:pt idx="693">
                  <c:v>0.30315538195518699</c:v>
                </c:pt>
                <c:pt idx="694">
                  <c:v>0.23448938348722009</c:v>
                </c:pt>
                <c:pt idx="695">
                  <c:v>1.0113398288798761</c:v>
                </c:pt>
                <c:pt idx="696">
                  <c:v>1.9907584614215197</c:v>
                </c:pt>
                <c:pt idx="697">
                  <c:v>1.1907956782681048</c:v>
                </c:pt>
                <c:pt idx="698">
                  <c:v>1.0683102731108991</c:v>
                </c:pt>
                <c:pt idx="699">
                  <c:v>0.57871463525788913</c:v>
                </c:pt>
                <c:pt idx="700">
                  <c:v>1.1076137550851519</c:v>
                </c:pt>
                <c:pt idx="701">
                  <c:v>0.23264732127267757</c:v>
                </c:pt>
                <c:pt idx="702">
                  <c:v>0.27945272986824743</c:v>
                </c:pt>
                <c:pt idx="703">
                  <c:v>0.23285459117662138</c:v>
                </c:pt>
                <c:pt idx="704">
                  <c:v>0.27397503900377673</c:v>
                </c:pt>
                <c:pt idx="705">
                  <c:v>0.34520147462447259</c:v>
                </c:pt>
                <c:pt idx="706">
                  <c:v>0.23633297902961259</c:v>
                </c:pt>
                <c:pt idx="707">
                  <c:v>0.46969045068221793</c:v>
                </c:pt>
                <c:pt idx="708">
                  <c:v>0.45267582464357803</c:v>
                </c:pt>
                <c:pt idx="709">
                  <c:v>1.2959651335224618</c:v>
                </c:pt>
                <c:pt idx="710">
                  <c:v>0.63139099149128852</c:v>
                </c:pt>
                <c:pt idx="711">
                  <c:v>0.26133930904599956</c:v>
                </c:pt>
                <c:pt idx="712">
                  <c:v>0.23066113355695228</c:v>
                </c:pt>
                <c:pt idx="713">
                  <c:v>1.5955942677531865</c:v>
                </c:pt>
                <c:pt idx="714">
                  <c:v>0.29652099130372866</c:v>
                </c:pt>
                <c:pt idx="715">
                  <c:v>0.39357220472130949</c:v>
                </c:pt>
                <c:pt idx="716">
                  <c:v>1.6143372391152604</c:v>
                </c:pt>
                <c:pt idx="717">
                  <c:v>0.83070032939137306</c:v>
                </c:pt>
                <c:pt idx="718">
                  <c:v>0.40471758178399675</c:v>
                </c:pt>
                <c:pt idx="719">
                  <c:v>0.3092875302156084</c:v>
                </c:pt>
                <c:pt idx="720">
                  <c:v>0.48533666394238795</c:v>
                </c:pt>
                <c:pt idx="721">
                  <c:v>0.37989142239448803</c:v>
                </c:pt>
                <c:pt idx="722">
                  <c:v>0.23335594832100326</c:v>
                </c:pt>
                <c:pt idx="723">
                  <c:v>1.1622751277645542</c:v>
                </c:pt>
                <c:pt idx="724">
                  <c:v>0.25204510801071145</c:v>
                </c:pt>
                <c:pt idx="725">
                  <c:v>0.29389478703030369</c:v>
                </c:pt>
                <c:pt idx="726">
                  <c:v>0.23363022895286134</c:v>
                </c:pt>
                <c:pt idx="727">
                  <c:v>0.23059191717086103</c:v>
                </c:pt>
                <c:pt idx="728">
                  <c:v>1.7275698349924928</c:v>
                </c:pt>
                <c:pt idx="729">
                  <c:v>0.39785250410028361</c:v>
                </c:pt>
                <c:pt idx="730">
                  <c:v>2.1014840608119245</c:v>
                </c:pt>
                <c:pt idx="731">
                  <c:v>0.46540683812968209</c:v>
                </c:pt>
                <c:pt idx="732">
                  <c:v>0.44197101552517415</c:v>
                </c:pt>
                <c:pt idx="733">
                  <c:v>0.78807632316766663</c:v>
                </c:pt>
                <c:pt idx="734">
                  <c:v>0.23759414654029798</c:v>
                </c:pt>
                <c:pt idx="735">
                  <c:v>0.48512674138738388</c:v>
                </c:pt>
                <c:pt idx="736">
                  <c:v>0.28535534298457954</c:v>
                </c:pt>
                <c:pt idx="737">
                  <c:v>0.37665140983955792</c:v>
                </c:pt>
                <c:pt idx="738">
                  <c:v>1.0626783424982515</c:v>
                </c:pt>
                <c:pt idx="739">
                  <c:v>0.24681952936795604</c:v>
                </c:pt>
                <c:pt idx="740">
                  <c:v>0.23115224458244998</c:v>
                </c:pt>
                <c:pt idx="741">
                  <c:v>0.80478074116617093</c:v>
                </c:pt>
                <c:pt idx="742">
                  <c:v>0.8113571501757304</c:v>
                </c:pt>
                <c:pt idx="743">
                  <c:v>0.27922071067258691</c:v>
                </c:pt>
                <c:pt idx="744">
                  <c:v>0.46269657806176423</c:v>
                </c:pt>
                <c:pt idx="745">
                  <c:v>1.2809816178067912</c:v>
                </c:pt>
                <c:pt idx="746">
                  <c:v>1.151350541650495</c:v>
                </c:pt>
                <c:pt idx="747">
                  <c:v>0.57740047128878991</c:v>
                </c:pt>
                <c:pt idx="748">
                  <c:v>0.2963466712960946</c:v>
                </c:pt>
                <c:pt idx="749">
                  <c:v>0.23966941728591695</c:v>
                </c:pt>
                <c:pt idx="750">
                  <c:v>1.9137699820822212</c:v>
                </c:pt>
                <c:pt idx="751">
                  <c:v>0.69893375087800336</c:v>
                </c:pt>
                <c:pt idx="752">
                  <c:v>0.70876784498565781</c:v>
                </c:pt>
                <c:pt idx="753">
                  <c:v>0.34810129075373608</c:v>
                </c:pt>
                <c:pt idx="754">
                  <c:v>0.23902720918947595</c:v>
                </c:pt>
                <c:pt idx="755">
                  <c:v>1.1644018163932568</c:v>
                </c:pt>
                <c:pt idx="756">
                  <c:v>0.43704845855165875</c:v>
                </c:pt>
                <c:pt idx="757">
                  <c:v>0.83436734009007374</c:v>
                </c:pt>
                <c:pt idx="758">
                  <c:v>0.49819930692142278</c:v>
                </c:pt>
                <c:pt idx="759">
                  <c:v>0.23081304119793467</c:v>
                </c:pt>
                <c:pt idx="760">
                  <c:v>0.47865875261256252</c:v>
                </c:pt>
                <c:pt idx="761">
                  <c:v>0.25246705244833922</c:v>
                </c:pt>
                <c:pt idx="762">
                  <c:v>1.131381592249451</c:v>
                </c:pt>
                <c:pt idx="763">
                  <c:v>1.1045427808729031</c:v>
                </c:pt>
                <c:pt idx="764">
                  <c:v>0.51586090313584565</c:v>
                </c:pt>
                <c:pt idx="765">
                  <c:v>0.39057620836990004</c:v>
                </c:pt>
                <c:pt idx="766">
                  <c:v>0.23143694758032152</c:v>
                </c:pt>
                <c:pt idx="767">
                  <c:v>0.23412961637506657</c:v>
                </c:pt>
                <c:pt idx="768">
                  <c:v>1.4939241504308125</c:v>
                </c:pt>
                <c:pt idx="769">
                  <c:v>1.0972106333776468</c:v>
                </c:pt>
                <c:pt idx="770">
                  <c:v>1.2801990453009613</c:v>
                </c:pt>
                <c:pt idx="771">
                  <c:v>3.8203599612271275</c:v>
                </c:pt>
                <c:pt idx="772">
                  <c:v>0.23142901955865836</c:v>
                </c:pt>
                <c:pt idx="773">
                  <c:v>0.29742084817080927</c:v>
                </c:pt>
                <c:pt idx="774">
                  <c:v>0.48944338904834916</c:v>
                </c:pt>
                <c:pt idx="775">
                  <c:v>0.23110870837618969</c:v>
                </c:pt>
                <c:pt idx="776">
                  <c:v>0.44053012386356771</c:v>
                </c:pt>
                <c:pt idx="777">
                  <c:v>0.43712173568350199</c:v>
                </c:pt>
                <c:pt idx="778">
                  <c:v>0.31041653913623868</c:v>
                </c:pt>
                <c:pt idx="779">
                  <c:v>0.2364577324926051</c:v>
                </c:pt>
                <c:pt idx="780">
                  <c:v>0.26704320692434647</c:v>
                </c:pt>
                <c:pt idx="781">
                  <c:v>0.26153730579708867</c:v>
                </c:pt>
                <c:pt idx="782">
                  <c:v>0.23235447456251856</c:v>
                </c:pt>
                <c:pt idx="783">
                  <c:v>0.40644750794881546</c:v>
                </c:pt>
                <c:pt idx="784">
                  <c:v>0.23654450521047132</c:v>
                </c:pt>
                <c:pt idx="785">
                  <c:v>0.244147848003749</c:v>
                </c:pt>
                <c:pt idx="786">
                  <c:v>0.3467388200265743</c:v>
                </c:pt>
                <c:pt idx="787">
                  <c:v>0.26166849505547984</c:v>
                </c:pt>
                <c:pt idx="788">
                  <c:v>0.26035999692934086</c:v>
                </c:pt>
                <c:pt idx="789">
                  <c:v>0.23204198479123966</c:v>
                </c:pt>
                <c:pt idx="790">
                  <c:v>0.23825140997864735</c:v>
                </c:pt>
                <c:pt idx="791">
                  <c:v>0.2373466788804286</c:v>
                </c:pt>
                <c:pt idx="792">
                  <c:v>0.38540258612298972</c:v>
                </c:pt>
                <c:pt idx="793">
                  <c:v>0.41523487338897458</c:v>
                </c:pt>
                <c:pt idx="794">
                  <c:v>0.26635016695456948</c:v>
                </c:pt>
                <c:pt idx="795">
                  <c:v>0.29695915760892755</c:v>
                </c:pt>
                <c:pt idx="796">
                  <c:v>0.23764727469265723</c:v>
                </c:pt>
                <c:pt idx="797">
                  <c:v>0.62260647927643187</c:v>
                </c:pt>
                <c:pt idx="798">
                  <c:v>0.36338047377367033</c:v>
                </c:pt>
                <c:pt idx="799">
                  <c:v>0.37148482734447996</c:v>
                </c:pt>
                <c:pt idx="800">
                  <c:v>0.49455063217463202</c:v>
                </c:pt>
                <c:pt idx="801">
                  <c:v>0.37106319843497149</c:v>
                </c:pt>
                <c:pt idx="802">
                  <c:v>0.2850935819801077</c:v>
                </c:pt>
                <c:pt idx="803">
                  <c:v>0.25461351845134528</c:v>
                </c:pt>
                <c:pt idx="804">
                  <c:v>0.23891471147467058</c:v>
                </c:pt>
                <c:pt idx="805">
                  <c:v>0.37952859288749763</c:v>
                </c:pt>
                <c:pt idx="806">
                  <c:v>0.28494731994621925</c:v>
                </c:pt>
                <c:pt idx="807">
                  <c:v>1.3020713913300495</c:v>
                </c:pt>
                <c:pt idx="808">
                  <c:v>0.30185941546463446</c:v>
                </c:pt>
                <c:pt idx="809">
                  <c:v>1.2981244932309015</c:v>
                </c:pt>
                <c:pt idx="810">
                  <c:v>0.34501115224724821</c:v>
                </c:pt>
                <c:pt idx="811">
                  <c:v>1.0172152289560563</c:v>
                </c:pt>
                <c:pt idx="812">
                  <c:v>1.3244823965499881</c:v>
                </c:pt>
                <c:pt idx="813">
                  <c:v>0.27893415364020335</c:v>
                </c:pt>
                <c:pt idx="814">
                  <c:v>0.9652728703613942</c:v>
                </c:pt>
                <c:pt idx="815">
                  <c:v>0.39019377812656941</c:v>
                </c:pt>
                <c:pt idx="816">
                  <c:v>0.31561032098121944</c:v>
                </c:pt>
                <c:pt idx="817">
                  <c:v>0.60033492812262179</c:v>
                </c:pt>
                <c:pt idx="818">
                  <c:v>0.23271592409221498</c:v>
                </c:pt>
                <c:pt idx="819">
                  <c:v>0.4235120602196103</c:v>
                </c:pt>
                <c:pt idx="820">
                  <c:v>0.9711066613452537</c:v>
                </c:pt>
                <c:pt idx="821">
                  <c:v>0.31385487544537427</c:v>
                </c:pt>
                <c:pt idx="822">
                  <c:v>0.40144739156368603</c:v>
                </c:pt>
                <c:pt idx="823">
                  <c:v>7.6195184159162155</c:v>
                </c:pt>
                <c:pt idx="824">
                  <c:v>0.54231316990856304</c:v>
                </c:pt>
                <c:pt idx="825">
                  <c:v>0.24133022917242486</c:v>
                </c:pt>
                <c:pt idx="826">
                  <c:v>0.23687462631213108</c:v>
                </c:pt>
                <c:pt idx="827">
                  <c:v>0.23394880888064312</c:v>
                </c:pt>
                <c:pt idx="828">
                  <c:v>0.55888373587729756</c:v>
                </c:pt>
                <c:pt idx="829">
                  <c:v>0.68557459903933582</c:v>
                </c:pt>
                <c:pt idx="830">
                  <c:v>0.55592727584203128</c:v>
                </c:pt>
                <c:pt idx="831">
                  <c:v>0.25153041425892531</c:v>
                </c:pt>
                <c:pt idx="832">
                  <c:v>0.31554429425173081</c:v>
                </c:pt>
                <c:pt idx="833">
                  <c:v>0.58175050680884932</c:v>
                </c:pt>
                <c:pt idx="834">
                  <c:v>1.6290556081550425</c:v>
                </c:pt>
                <c:pt idx="835">
                  <c:v>0.49212139294816537</c:v>
                </c:pt>
                <c:pt idx="836">
                  <c:v>0.23562485953977819</c:v>
                </c:pt>
                <c:pt idx="837">
                  <c:v>0.42773289444854257</c:v>
                </c:pt>
                <c:pt idx="838">
                  <c:v>0.93891689989639571</c:v>
                </c:pt>
                <c:pt idx="839">
                  <c:v>3.5946408491015207</c:v>
                </c:pt>
                <c:pt idx="840">
                  <c:v>0.3289988342028386</c:v>
                </c:pt>
                <c:pt idx="841">
                  <c:v>1.5468703100671228</c:v>
                </c:pt>
                <c:pt idx="842">
                  <c:v>0.49001590354842994</c:v>
                </c:pt>
                <c:pt idx="843">
                  <c:v>0.2360860579894139</c:v>
                </c:pt>
                <c:pt idx="844">
                  <c:v>1.2858563309225874</c:v>
                </c:pt>
                <c:pt idx="845">
                  <c:v>1.8748744149882417</c:v>
                </c:pt>
                <c:pt idx="846">
                  <c:v>0.2336062170224058</c:v>
                </c:pt>
                <c:pt idx="847">
                  <c:v>1.4476258575911909</c:v>
                </c:pt>
                <c:pt idx="848">
                  <c:v>0.25038213762835171</c:v>
                </c:pt>
                <c:pt idx="849">
                  <c:v>0.56529091722878921</c:v>
                </c:pt>
                <c:pt idx="850">
                  <c:v>1.0784041594004985</c:v>
                </c:pt>
                <c:pt idx="851">
                  <c:v>1.7344314545642527</c:v>
                </c:pt>
                <c:pt idx="852">
                  <c:v>0.36410550481009518</c:v>
                </c:pt>
                <c:pt idx="853">
                  <c:v>0.36629718026542246</c:v>
                </c:pt>
                <c:pt idx="854">
                  <c:v>1.3903558831848559</c:v>
                </c:pt>
                <c:pt idx="855">
                  <c:v>1.9876962724139506</c:v>
                </c:pt>
                <c:pt idx="856">
                  <c:v>1.7876271026641999</c:v>
                </c:pt>
                <c:pt idx="857">
                  <c:v>0.31165527267229709</c:v>
                </c:pt>
                <c:pt idx="858">
                  <c:v>1.0838803488816149</c:v>
                </c:pt>
                <c:pt idx="859">
                  <c:v>0.37647428589723742</c:v>
                </c:pt>
                <c:pt idx="860">
                  <c:v>0.24506051465706724</c:v>
                </c:pt>
                <c:pt idx="861">
                  <c:v>0.32880071297459967</c:v>
                </c:pt>
                <c:pt idx="862">
                  <c:v>0.23052160212070344</c:v>
                </c:pt>
                <c:pt idx="863">
                  <c:v>0.27140121082821345</c:v>
                </c:pt>
                <c:pt idx="864">
                  <c:v>1.2223500269088086</c:v>
                </c:pt>
                <c:pt idx="865">
                  <c:v>1.1023805767736068</c:v>
                </c:pt>
                <c:pt idx="866">
                  <c:v>1.0125839771703193</c:v>
                </c:pt>
                <c:pt idx="867">
                  <c:v>0.43033084978092262</c:v>
                </c:pt>
                <c:pt idx="868">
                  <c:v>0.4233813928233805</c:v>
                </c:pt>
                <c:pt idx="869">
                  <c:v>0.25335057727268256</c:v>
                </c:pt>
                <c:pt idx="870">
                  <c:v>0.2931370640703822</c:v>
                </c:pt>
                <c:pt idx="871">
                  <c:v>0.25632472337966244</c:v>
                </c:pt>
                <c:pt idx="872">
                  <c:v>0.90138607532879056</c:v>
                </c:pt>
                <c:pt idx="873">
                  <c:v>1.7287583079318054</c:v>
                </c:pt>
                <c:pt idx="874">
                  <c:v>0.23191006990718432</c:v>
                </c:pt>
                <c:pt idx="875">
                  <c:v>0.80529959739351176</c:v>
                </c:pt>
                <c:pt idx="876">
                  <c:v>0.52122265831474146</c:v>
                </c:pt>
                <c:pt idx="877">
                  <c:v>1.0604239015697305</c:v>
                </c:pt>
                <c:pt idx="878">
                  <c:v>4.1936161918250381</c:v>
                </c:pt>
                <c:pt idx="879">
                  <c:v>0.5505362823396609</c:v>
                </c:pt>
                <c:pt idx="880">
                  <c:v>1.6593135622816497</c:v>
                </c:pt>
                <c:pt idx="881">
                  <c:v>0.27016101173285678</c:v>
                </c:pt>
                <c:pt idx="882">
                  <c:v>0.47057088487610521</c:v>
                </c:pt>
                <c:pt idx="883">
                  <c:v>0.41629084357377755</c:v>
                </c:pt>
                <c:pt idx="884">
                  <c:v>0.80977243512957719</c:v>
                </c:pt>
                <c:pt idx="885">
                  <c:v>0.44566221499057246</c:v>
                </c:pt>
                <c:pt idx="886">
                  <c:v>0.36957994423712459</c:v>
                </c:pt>
                <c:pt idx="887">
                  <c:v>0.23682487877373848</c:v>
                </c:pt>
                <c:pt idx="888">
                  <c:v>0.23545745497185844</c:v>
                </c:pt>
                <c:pt idx="889">
                  <c:v>0.26510923350639992</c:v>
                </c:pt>
                <c:pt idx="890">
                  <c:v>0.24287346581013936</c:v>
                </c:pt>
                <c:pt idx="891">
                  <c:v>0.23742351498068637</c:v>
                </c:pt>
                <c:pt idx="892">
                  <c:v>0.29568082759756797</c:v>
                </c:pt>
                <c:pt idx="893">
                  <c:v>0.64808217804557566</c:v>
                </c:pt>
                <c:pt idx="894">
                  <c:v>0.23561876681974325</c:v>
                </c:pt>
                <c:pt idx="895">
                  <c:v>0.2391654075913886</c:v>
                </c:pt>
                <c:pt idx="896">
                  <c:v>0.31238776300868287</c:v>
                </c:pt>
                <c:pt idx="897">
                  <c:v>0.23201338194102628</c:v>
                </c:pt>
                <c:pt idx="898">
                  <c:v>0.53644354220963431</c:v>
                </c:pt>
                <c:pt idx="899">
                  <c:v>0.54776844423119853</c:v>
                </c:pt>
                <c:pt idx="900">
                  <c:v>0.68116361102114453</c:v>
                </c:pt>
                <c:pt idx="901">
                  <c:v>0.24083942040552303</c:v>
                </c:pt>
                <c:pt idx="902">
                  <c:v>2.1298377207666483</c:v>
                </c:pt>
                <c:pt idx="903">
                  <c:v>0.26109788969294034</c:v>
                </c:pt>
                <c:pt idx="904">
                  <c:v>2.1064163891685346</c:v>
                </c:pt>
                <c:pt idx="905">
                  <c:v>2.8600632596550501</c:v>
                </c:pt>
                <c:pt idx="906">
                  <c:v>0.24027977515661259</c:v>
                </c:pt>
                <c:pt idx="907">
                  <c:v>0.23117170744420323</c:v>
                </c:pt>
                <c:pt idx="908">
                  <c:v>1.0062909746697335</c:v>
                </c:pt>
                <c:pt idx="909">
                  <c:v>0.24397635927027761</c:v>
                </c:pt>
                <c:pt idx="910">
                  <c:v>0.32406209540292108</c:v>
                </c:pt>
                <c:pt idx="911">
                  <c:v>0.2934282294658952</c:v>
                </c:pt>
                <c:pt idx="912">
                  <c:v>0.42252812305504173</c:v>
                </c:pt>
                <c:pt idx="913">
                  <c:v>0.25986241356780621</c:v>
                </c:pt>
                <c:pt idx="914">
                  <c:v>0.23574983189788162</c:v>
                </c:pt>
                <c:pt idx="915">
                  <c:v>0.28828702319765731</c:v>
                </c:pt>
                <c:pt idx="916">
                  <c:v>1.3613033326056545</c:v>
                </c:pt>
                <c:pt idx="917">
                  <c:v>0.43370309388118877</c:v>
                </c:pt>
                <c:pt idx="918">
                  <c:v>0.51797531253521401</c:v>
                </c:pt>
                <c:pt idx="919">
                  <c:v>0.24953164167292241</c:v>
                </c:pt>
                <c:pt idx="920">
                  <c:v>0.31421394434523675</c:v>
                </c:pt>
                <c:pt idx="921">
                  <c:v>1.7222774293825314</c:v>
                </c:pt>
                <c:pt idx="922">
                  <c:v>0.48308707071927404</c:v>
                </c:pt>
                <c:pt idx="923">
                  <c:v>0.24904561839471018</c:v>
                </c:pt>
                <c:pt idx="924">
                  <c:v>0.25685431210956156</c:v>
                </c:pt>
                <c:pt idx="925">
                  <c:v>0.23088000484888466</c:v>
                </c:pt>
                <c:pt idx="926">
                  <c:v>1.3114866832088046</c:v>
                </c:pt>
                <c:pt idx="927">
                  <c:v>0.68410032412992883</c:v>
                </c:pt>
                <c:pt idx="928">
                  <c:v>0.23621767868474952</c:v>
                </c:pt>
                <c:pt idx="929">
                  <c:v>0.23100499056363738</c:v>
                </c:pt>
                <c:pt idx="930">
                  <c:v>0.23730919190761346</c:v>
                </c:pt>
                <c:pt idx="931">
                  <c:v>0.35863343256327451</c:v>
                </c:pt>
                <c:pt idx="932">
                  <c:v>0.81839125491378151</c:v>
                </c:pt>
                <c:pt idx="933">
                  <c:v>0.23903064148883424</c:v>
                </c:pt>
                <c:pt idx="934">
                  <c:v>0.63274796179572212</c:v>
                </c:pt>
                <c:pt idx="935">
                  <c:v>0.24164686857498896</c:v>
                </c:pt>
                <c:pt idx="936">
                  <c:v>0.4961780778197582</c:v>
                </c:pt>
                <c:pt idx="937">
                  <c:v>0.52111570545597519</c:v>
                </c:pt>
                <c:pt idx="938">
                  <c:v>1.1568279765150873</c:v>
                </c:pt>
                <c:pt idx="939">
                  <c:v>0.4414827532625436</c:v>
                </c:pt>
                <c:pt idx="940">
                  <c:v>0.39501384793834404</c:v>
                </c:pt>
                <c:pt idx="941">
                  <c:v>0.23085972206793198</c:v>
                </c:pt>
                <c:pt idx="942">
                  <c:v>0.67955899933418396</c:v>
                </c:pt>
                <c:pt idx="943">
                  <c:v>3.9667036284346984</c:v>
                </c:pt>
                <c:pt idx="944">
                  <c:v>0.52114026935493296</c:v>
                </c:pt>
                <c:pt idx="945">
                  <c:v>1.2128018661844937</c:v>
                </c:pt>
                <c:pt idx="946">
                  <c:v>0.50548293465123395</c:v>
                </c:pt>
                <c:pt idx="947">
                  <c:v>0.33178672090866435</c:v>
                </c:pt>
                <c:pt idx="948">
                  <c:v>0.23533009374558977</c:v>
                </c:pt>
                <c:pt idx="949">
                  <c:v>0.24699719380624896</c:v>
                </c:pt>
                <c:pt idx="950">
                  <c:v>0.4236389561941869</c:v>
                </c:pt>
                <c:pt idx="951">
                  <c:v>0.83518895040892493</c:v>
                </c:pt>
                <c:pt idx="952">
                  <c:v>0.32544479692003703</c:v>
                </c:pt>
                <c:pt idx="953">
                  <c:v>0.49713011011437658</c:v>
                </c:pt>
                <c:pt idx="954">
                  <c:v>0.25773677516873328</c:v>
                </c:pt>
                <c:pt idx="955">
                  <c:v>0.74689541201008236</c:v>
                </c:pt>
                <c:pt idx="956">
                  <c:v>0.74797874708215817</c:v>
                </c:pt>
                <c:pt idx="957">
                  <c:v>0.48760503283570422</c:v>
                </c:pt>
                <c:pt idx="958">
                  <c:v>0.81670175524859823</c:v>
                </c:pt>
                <c:pt idx="959">
                  <c:v>0.53031582363014595</c:v>
                </c:pt>
                <c:pt idx="960">
                  <c:v>0.47663546388629174</c:v>
                </c:pt>
                <c:pt idx="961">
                  <c:v>0.24262715819663416</c:v>
                </c:pt>
                <c:pt idx="962">
                  <c:v>0.57333141907233265</c:v>
                </c:pt>
                <c:pt idx="963">
                  <c:v>1.1616603024547341</c:v>
                </c:pt>
                <c:pt idx="964">
                  <c:v>1.2830192317256914</c:v>
                </c:pt>
                <c:pt idx="965">
                  <c:v>0.30579637803879867</c:v>
                </c:pt>
                <c:pt idx="966">
                  <c:v>1.2577309338233942</c:v>
                </c:pt>
                <c:pt idx="967">
                  <c:v>0.25731738302616136</c:v>
                </c:pt>
                <c:pt idx="968">
                  <c:v>2.1551318733605851</c:v>
                </c:pt>
                <c:pt idx="969">
                  <c:v>1.3692546140216111</c:v>
                </c:pt>
                <c:pt idx="970">
                  <c:v>0.64785270771438519</c:v>
                </c:pt>
                <c:pt idx="971">
                  <c:v>0.23782007500918767</c:v>
                </c:pt>
                <c:pt idx="972">
                  <c:v>0.56493851970038933</c:v>
                </c:pt>
                <c:pt idx="973">
                  <c:v>0.32165556063706602</c:v>
                </c:pt>
                <c:pt idx="974">
                  <c:v>0.23232695956517935</c:v>
                </c:pt>
                <c:pt idx="975">
                  <c:v>0.29516221082333416</c:v>
                </c:pt>
                <c:pt idx="976">
                  <c:v>0.45396819717806669</c:v>
                </c:pt>
                <c:pt idx="977">
                  <c:v>0.76210891233466582</c:v>
                </c:pt>
                <c:pt idx="978">
                  <c:v>0.5945713361324696</c:v>
                </c:pt>
                <c:pt idx="979">
                  <c:v>0.25580973601299017</c:v>
                </c:pt>
                <c:pt idx="980">
                  <c:v>0.84510639180457492</c:v>
                </c:pt>
                <c:pt idx="981">
                  <c:v>0.38937521767565753</c:v>
                </c:pt>
                <c:pt idx="982">
                  <c:v>0.95970198393993589</c:v>
                </c:pt>
                <c:pt idx="983">
                  <c:v>0.66365057423776763</c:v>
                </c:pt>
                <c:pt idx="984">
                  <c:v>0.28693228539109872</c:v>
                </c:pt>
                <c:pt idx="985">
                  <c:v>0.28638984686569791</c:v>
                </c:pt>
                <c:pt idx="986">
                  <c:v>0.23158239998803926</c:v>
                </c:pt>
                <c:pt idx="987">
                  <c:v>0.24339385043397155</c:v>
                </c:pt>
                <c:pt idx="988">
                  <c:v>0.44667606249970082</c:v>
                </c:pt>
                <c:pt idx="989">
                  <c:v>0.87383542118385327</c:v>
                </c:pt>
                <c:pt idx="990">
                  <c:v>0.43916240156106268</c:v>
                </c:pt>
                <c:pt idx="991">
                  <c:v>0.3116282614485828</c:v>
                </c:pt>
                <c:pt idx="992">
                  <c:v>0.23265156245581853</c:v>
                </c:pt>
                <c:pt idx="993">
                  <c:v>0.47625590659958794</c:v>
                </c:pt>
                <c:pt idx="994">
                  <c:v>0.26931312277331854</c:v>
                </c:pt>
                <c:pt idx="995">
                  <c:v>0.23927610981244951</c:v>
                </c:pt>
                <c:pt idx="996">
                  <c:v>0.80590213371038466</c:v>
                </c:pt>
                <c:pt idx="997">
                  <c:v>0.25731652297929752</c:v>
                </c:pt>
                <c:pt idx="998">
                  <c:v>2.736190281445035</c:v>
                </c:pt>
                <c:pt idx="999">
                  <c:v>0.24000098996623559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EB-48BB-8A60-40B456D1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02808"/>
        <c:axId val="586992200"/>
      </c:scatterChart>
      <c:valAx>
        <c:axId val="443702808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NPV</a:t>
                </a:r>
                <a:r>
                  <a:rPr lang="en-GB" baseline="0"/>
                  <a:t> of Swap at time 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722604432632959"/>
              <c:y val="0.82011933352926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crossBetween val="midCat"/>
      </c:valAx>
      <c:valAx>
        <c:axId val="5869922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Initial Margin of 5Y Swap by Least Square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0767897132125"/>
          <c:y val="0.17171296296296296"/>
          <c:w val="0.8500734426545305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Regression!$D$26</c:f>
              <c:strCache>
                <c:ptCount val="1"/>
                <c:pt idx="0">
                  <c:v>Initial Margin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Regression!$A$27:$A$127</c:f>
              <c:strCache>
                <c:ptCount val="101"/>
                <c:pt idx="0">
                  <c:v>0</c:v>
                </c:pt>
                <c:pt idx="10">
                  <c:v>0.5</c:v>
                </c:pt>
                <c:pt idx="20">
                  <c:v>1</c:v>
                </c:pt>
                <c:pt idx="30">
                  <c:v>1.5</c:v>
                </c:pt>
                <c:pt idx="40">
                  <c:v>2</c:v>
                </c:pt>
                <c:pt idx="50">
                  <c:v>2.5</c:v>
                </c:pt>
                <c:pt idx="60">
                  <c:v>3</c:v>
                </c:pt>
                <c:pt idx="70">
                  <c:v>3.5</c:v>
                </c:pt>
                <c:pt idx="80">
                  <c:v>4</c:v>
                </c:pt>
                <c:pt idx="90">
                  <c:v>4.5</c:v>
                </c:pt>
                <c:pt idx="100">
                  <c:v>5</c:v>
                </c:pt>
              </c:strCache>
            </c:strRef>
          </c:cat>
          <c:val>
            <c:numRef>
              <c:f>Regression!$D$27:$D$127</c:f>
              <c:numCache>
                <c:formatCode>General</c:formatCode>
                <c:ptCount val="101"/>
                <c:pt idx="0">
                  <c:v>2.1588228165666781</c:v>
                </c:pt>
                <c:pt idx="1">
                  <c:v>2.1376654886720576</c:v>
                </c:pt>
                <c:pt idx="2">
                  <c:v>2.180544727383614</c:v>
                </c:pt>
                <c:pt idx="3">
                  <c:v>2.2188377475225485</c:v>
                </c:pt>
                <c:pt idx="4">
                  <c:v>2.1878620179877917</c:v>
                </c:pt>
                <c:pt idx="5">
                  <c:v>2.1702275838949632</c:v>
                </c:pt>
                <c:pt idx="6">
                  <c:v>2.3288759965921471</c:v>
                </c:pt>
                <c:pt idx="7">
                  <c:v>2.2409479303616995</c:v>
                </c:pt>
                <c:pt idx="8">
                  <c:v>2.2436230072897532</c:v>
                </c:pt>
                <c:pt idx="9">
                  <c:v>2.2860096475796712</c:v>
                </c:pt>
                <c:pt idx="10">
                  <c:v>1.9616481242939217</c:v>
                </c:pt>
                <c:pt idx="11">
                  <c:v>2.0541457603306599</c:v>
                </c:pt>
                <c:pt idx="12">
                  <c:v>2.019751535535304</c:v>
                </c:pt>
                <c:pt idx="13">
                  <c:v>2.060540389126464</c:v>
                </c:pt>
                <c:pt idx="14">
                  <c:v>2.1393744101143284</c:v>
                </c:pt>
                <c:pt idx="15">
                  <c:v>2.0221725113582369</c:v>
                </c:pt>
                <c:pt idx="16">
                  <c:v>2.1175103200770078</c:v>
                </c:pt>
                <c:pt idx="17">
                  <c:v>2.0722112648339426</c:v>
                </c:pt>
                <c:pt idx="18">
                  <c:v>1.9953250697273917</c:v>
                </c:pt>
                <c:pt idx="19">
                  <c:v>1.9882809033149291</c:v>
                </c:pt>
                <c:pt idx="20">
                  <c:v>1.7013708287257618</c:v>
                </c:pt>
                <c:pt idx="21">
                  <c:v>1.8029622143887136</c:v>
                </c:pt>
                <c:pt idx="22">
                  <c:v>1.7161766526025684</c:v>
                </c:pt>
                <c:pt idx="23">
                  <c:v>1.7410876241760016</c:v>
                </c:pt>
                <c:pt idx="24">
                  <c:v>1.7794447953801291</c:v>
                </c:pt>
                <c:pt idx="25">
                  <c:v>1.7635043116713209</c:v>
                </c:pt>
                <c:pt idx="26">
                  <c:v>1.9178203504772271</c:v>
                </c:pt>
                <c:pt idx="27">
                  <c:v>1.7567621668448459</c:v>
                </c:pt>
                <c:pt idx="28">
                  <c:v>1.8320676770031079</c:v>
                </c:pt>
                <c:pt idx="29">
                  <c:v>1.7732017917359424</c:v>
                </c:pt>
                <c:pt idx="30">
                  <c:v>1.5536194187461327</c:v>
                </c:pt>
                <c:pt idx="31">
                  <c:v>1.526892170872153</c:v>
                </c:pt>
                <c:pt idx="32">
                  <c:v>1.570539609605738</c:v>
                </c:pt>
                <c:pt idx="33">
                  <c:v>1.6157676688180551</c:v>
                </c:pt>
                <c:pt idx="34">
                  <c:v>1.5882636398438779</c:v>
                </c:pt>
                <c:pt idx="35">
                  <c:v>1.4938326772269759</c:v>
                </c:pt>
                <c:pt idx="36">
                  <c:v>1.6271058819527655</c:v>
                </c:pt>
                <c:pt idx="37">
                  <c:v>1.4927054603617753</c:v>
                </c:pt>
                <c:pt idx="38">
                  <c:v>1.5558841846234985</c:v>
                </c:pt>
                <c:pt idx="39">
                  <c:v>1.6987930899340815</c:v>
                </c:pt>
                <c:pt idx="40">
                  <c:v>1.2936323756286308</c:v>
                </c:pt>
                <c:pt idx="41">
                  <c:v>1.4007825387060202</c:v>
                </c:pt>
                <c:pt idx="42">
                  <c:v>1.2981226638937582</c:v>
                </c:pt>
                <c:pt idx="43">
                  <c:v>1.3396543814764121</c:v>
                </c:pt>
                <c:pt idx="44">
                  <c:v>1.3684846661989289</c:v>
                </c:pt>
                <c:pt idx="45">
                  <c:v>1.4301303256158597</c:v>
                </c:pt>
                <c:pt idx="46">
                  <c:v>1.2021729189232899</c:v>
                </c:pt>
                <c:pt idx="47">
                  <c:v>1.3880296310926443</c:v>
                </c:pt>
                <c:pt idx="48">
                  <c:v>1.3789775619907763</c:v>
                </c:pt>
                <c:pt idx="49">
                  <c:v>1.2794823033183587</c:v>
                </c:pt>
                <c:pt idx="50">
                  <c:v>0.99883372769753476</c:v>
                </c:pt>
                <c:pt idx="51">
                  <c:v>1.059374694510179</c:v>
                </c:pt>
                <c:pt idx="52">
                  <c:v>1.0655988663083036</c:v>
                </c:pt>
                <c:pt idx="53">
                  <c:v>1.049135417411353</c:v>
                </c:pt>
                <c:pt idx="54">
                  <c:v>1.1345640112602651</c:v>
                </c:pt>
                <c:pt idx="55">
                  <c:v>1.1037944874190739</c:v>
                </c:pt>
                <c:pt idx="56">
                  <c:v>1.2025078378817002</c:v>
                </c:pt>
                <c:pt idx="57">
                  <c:v>1.1842646727138431</c:v>
                </c:pt>
                <c:pt idx="58">
                  <c:v>1.0007080908572101</c:v>
                </c:pt>
                <c:pt idx="59">
                  <c:v>1.1175533946394225</c:v>
                </c:pt>
                <c:pt idx="60">
                  <c:v>0.82361107289811242</c:v>
                </c:pt>
                <c:pt idx="61">
                  <c:v>0.83946116335895715</c:v>
                </c:pt>
                <c:pt idx="62">
                  <c:v>0.82190280172239372</c:v>
                </c:pt>
                <c:pt idx="63">
                  <c:v>0.83985399641896463</c:v>
                </c:pt>
                <c:pt idx="64">
                  <c:v>0.8360848611808146</c:v>
                </c:pt>
                <c:pt idx="65">
                  <c:v>0.85930134103897349</c:v>
                </c:pt>
                <c:pt idx="66">
                  <c:v>0.86783051738954942</c:v>
                </c:pt>
                <c:pt idx="67">
                  <c:v>0.92738616714455224</c:v>
                </c:pt>
                <c:pt idx="68">
                  <c:v>0.86351444498597685</c:v>
                </c:pt>
                <c:pt idx="69">
                  <c:v>0.7999927701431957</c:v>
                </c:pt>
                <c:pt idx="70">
                  <c:v>0.55698174587188609</c:v>
                </c:pt>
                <c:pt idx="71">
                  <c:v>0.61857483061397456</c:v>
                </c:pt>
                <c:pt idx="72">
                  <c:v>0.54135629745478597</c:v>
                </c:pt>
                <c:pt idx="73">
                  <c:v>0.64556087618966795</c:v>
                </c:pt>
                <c:pt idx="74">
                  <c:v>0.59596668412076825</c:v>
                </c:pt>
                <c:pt idx="75">
                  <c:v>0.62599543216648879</c:v>
                </c:pt>
                <c:pt idx="76">
                  <c:v>0.62495715433866528</c:v>
                </c:pt>
                <c:pt idx="77">
                  <c:v>0.64353946200770829</c:v>
                </c:pt>
                <c:pt idx="78">
                  <c:v>0.60410350490700426</c:v>
                </c:pt>
                <c:pt idx="79">
                  <c:v>0.5868753753393755</c:v>
                </c:pt>
                <c:pt idx="80">
                  <c:v>0.28471585124323467</c:v>
                </c:pt>
                <c:pt idx="81">
                  <c:v>0.28755409619973327</c:v>
                </c:pt>
                <c:pt idx="82">
                  <c:v>0.3103159122428788</c:v>
                </c:pt>
                <c:pt idx="83">
                  <c:v>0.3107563267501442</c:v>
                </c:pt>
                <c:pt idx="84">
                  <c:v>0.31086505639770606</c:v>
                </c:pt>
                <c:pt idx="85">
                  <c:v>0.31045528656066085</c:v>
                </c:pt>
                <c:pt idx="86">
                  <c:v>0.31075840558666173</c:v>
                </c:pt>
                <c:pt idx="87">
                  <c:v>0.32597944703807058</c:v>
                </c:pt>
                <c:pt idx="88">
                  <c:v>0.3437334964898443</c:v>
                </c:pt>
                <c:pt idx="89">
                  <c:v>0.3364960081397454</c:v>
                </c:pt>
                <c:pt idx="90">
                  <c:v>0.17564804901942632</c:v>
                </c:pt>
                <c:pt idx="91">
                  <c:v>1.4100616694347068E-2</c:v>
                </c:pt>
                <c:pt idx="92">
                  <c:v>1.4254519685598767E-2</c:v>
                </c:pt>
                <c:pt idx="93">
                  <c:v>1.4408182337041636E-2</c:v>
                </c:pt>
                <c:pt idx="94">
                  <c:v>1.4563197939336463E-2</c:v>
                </c:pt>
                <c:pt idx="95">
                  <c:v>1.4721908461088338E-2</c:v>
                </c:pt>
                <c:pt idx="96">
                  <c:v>1.4873246995051192E-2</c:v>
                </c:pt>
                <c:pt idx="97">
                  <c:v>1.502587836692169E-2</c:v>
                </c:pt>
                <c:pt idx="98">
                  <c:v>1.5186916380752436E-2</c:v>
                </c:pt>
                <c:pt idx="99">
                  <c:v>1.5345247673063998E-2</c:v>
                </c:pt>
                <c:pt idx="100">
                  <c:v>1.0721239704093073E-2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45EB-9210-7CBED49D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682136"/>
        <c:axId val="737684760"/>
      </c:lineChart>
      <c:catAx>
        <c:axId val="73768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8009944857810205"/>
              <c:y val="0.83296223388743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84760"/>
        <c:crosses val="autoZero"/>
        <c:auto val="1"/>
        <c:lblAlgn val="ctr"/>
        <c:lblOffset val="100"/>
        <c:noMultiLvlLbl val="0"/>
      </c:catAx>
      <c:valAx>
        <c:axId val="73768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 Margin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8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484414</xdr:colOff>
      <xdr:row>4</xdr:row>
      <xdr:rowOff>7620</xdr:rowOff>
    </xdr:from>
    <xdr:to>
      <xdr:col>13</xdr:col>
      <xdr:colOff>579119</xdr:colOff>
      <xdr:row>24</xdr:row>
      <xdr:rowOff>59871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3DE0D6-37C6-4701-8BA7-2562DDE7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3</xdr:row>
      <xdr:rowOff>129540</xdr:rowOff>
    </xdr:from>
    <xdr:to>
      <xdr:col>13</xdr:col>
      <xdr:colOff>121919</xdr:colOff>
      <xdr:row>23</xdr:row>
      <xdr:rowOff>136071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8C66B9-36E2-4954-903E-814DF7107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167640</xdr:colOff>
      <xdr:row>3</xdr:row>
      <xdr:rowOff>137160</xdr:rowOff>
    </xdr:from>
    <xdr:to>
      <xdr:col>15</xdr:col>
      <xdr:colOff>4122420</xdr:colOff>
      <xdr:row>23</xdr:row>
      <xdr:rowOff>129540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0B25E6-8422-4F01-9024-3F6B63DDA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ast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topLeftCell="A2" workbookViewId="0">
      <selection activeCell="K7" sqref="K7"/>
    </sheetView>
  </sheetViews>
  <sheetFormatPr baseColWidth="10" defaultColWidth="10.6640625" defaultRowHeight="14.4" x14ac:dyDescent="0.3"/>
  <cols>
    <col min="1" max="3" width="9.109375" style="53" customWidth="1"/>
    <col min="4" max="7" width="10.6640625" style="53"/>
    <col min="8" max="8" width="18.6640625" style="53" customWidth="1"/>
    <col min="9" max="10" width="10.6640625" style="53"/>
    <col min="11" max="11" width="11.6640625" style="53" customWidth="1"/>
    <col min="12" max="12" width="10.6640625" style="63"/>
    <col min="13" max="256" width="10.6640625" style="53"/>
    <col min="257" max="259" width="9.109375" style="53" customWidth="1"/>
    <col min="260" max="263" width="10.6640625" style="53"/>
    <col min="264" max="264" width="18.6640625" style="53" customWidth="1"/>
    <col min="265" max="266" width="10.6640625" style="53"/>
    <col min="267" max="267" width="11.6640625" style="53" customWidth="1"/>
    <col min="268" max="512" width="10.6640625" style="53"/>
    <col min="513" max="515" width="9.109375" style="53" customWidth="1"/>
    <col min="516" max="519" width="10.6640625" style="53"/>
    <col min="520" max="520" width="18.6640625" style="53" customWidth="1"/>
    <col min="521" max="522" width="10.6640625" style="53"/>
    <col min="523" max="523" width="11.6640625" style="53" customWidth="1"/>
    <col min="524" max="768" width="10.6640625" style="53"/>
    <col min="769" max="771" width="9.109375" style="53" customWidth="1"/>
    <col min="772" max="775" width="10.6640625" style="53"/>
    <col min="776" max="776" width="18.6640625" style="53" customWidth="1"/>
    <col min="777" max="778" width="10.6640625" style="53"/>
    <col min="779" max="779" width="11.6640625" style="53" customWidth="1"/>
    <col min="780" max="1024" width="10.6640625" style="53"/>
    <col min="1025" max="1027" width="9.109375" style="53" customWidth="1"/>
    <col min="1028" max="1031" width="10.6640625" style="53"/>
    <col min="1032" max="1032" width="18.6640625" style="53" customWidth="1"/>
    <col min="1033" max="1034" width="10.6640625" style="53"/>
    <col min="1035" max="1035" width="11.6640625" style="53" customWidth="1"/>
    <col min="1036" max="1280" width="10.6640625" style="53"/>
    <col min="1281" max="1283" width="9.109375" style="53" customWidth="1"/>
    <col min="1284" max="1287" width="10.6640625" style="53"/>
    <col min="1288" max="1288" width="18.6640625" style="53" customWidth="1"/>
    <col min="1289" max="1290" width="10.6640625" style="53"/>
    <col min="1291" max="1291" width="11.6640625" style="53" customWidth="1"/>
    <col min="1292" max="1536" width="10.6640625" style="53"/>
    <col min="1537" max="1539" width="9.109375" style="53" customWidth="1"/>
    <col min="1540" max="1543" width="10.6640625" style="53"/>
    <col min="1544" max="1544" width="18.6640625" style="53" customWidth="1"/>
    <col min="1545" max="1546" width="10.6640625" style="53"/>
    <col min="1547" max="1547" width="11.6640625" style="53" customWidth="1"/>
    <col min="1548" max="1792" width="10.6640625" style="53"/>
    <col min="1793" max="1795" width="9.109375" style="53" customWidth="1"/>
    <col min="1796" max="1799" width="10.6640625" style="53"/>
    <col min="1800" max="1800" width="18.6640625" style="53" customWidth="1"/>
    <col min="1801" max="1802" width="10.6640625" style="53"/>
    <col min="1803" max="1803" width="11.6640625" style="53" customWidth="1"/>
    <col min="1804" max="2048" width="10.6640625" style="53"/>
    <col min="2049" max="2051" width="9.109375" style="53" customWidth="1"/>
    <col min="2052" max="2055" width="10.6640625" style="53"/>
    <col min="2056" max="2056" width="18.6640625" style="53" customWidth="1"/>
    <col min="2057" max="2058" width="10.6640625" style="53"/>
    <col min="2059" max="2059" width="11.6640625" style="53" customWidth="1"/>
    <col min="2060" max="2304" width="10.6640625" style="53"/>
    <col min="2305" max="2307" width="9.109375" style="53" customWidth="1"/>
    <col min="2308" max="2311" width="10.6640625" style="53"/>
    <col min="2312" max="2312" width="18.6640625" style="53" customWidth="1"/>
    <col min="2313" max="2314" width="10.6640625" style="53"/>
    <col min="2315" max="2315" width="11.6640625" style="53" customWidth="1"/>
    <col min="2316" max="2560" width="10.6640625" style="53"/>
    <col min="2561" max="2563" width="9.109375" style="53" customWidth="1"/>
    <col min="2564" max="2567" width="10.6640625" style="53"/>
    <col min="2568" max="2568" width="18.6640625" style="53" customWidth="1"/>
    <col min="2569" max="2570" width="10.6640625" style="53"/>
    <col min="2571" max="2571" width="11.6640625" style="53" customWidth="1"/>
    <col min="2572" max="2816" width="10.6640625" style="53"/>
    <col min="2817" max="2819" width="9.109375" style="53" customWidth="1"/>
    <col min="2820" max="2823" width="10.6640625" style="53"/>
    <col min="2824" max="2824" width="18.6640625" style="53" customWidth="1"/>
    <col min="2825" max="2826" width="10.6640625" style="53"/>
    <col min="2827" max="2827" width="11.6640625" style="53" customWidth="1"/>
    <col min="2828" max="3072" width="10.6640625" style="53"/>
    <col min="3073" max="3075" width="9.109375" style="53" customWidth="1"/>
    <col min="3076" max="3079" width="10.6640625" style="53"/>
    <col min="3080" max="3080" width="18.6640625" style="53" customWidth="1"/>
    <col min="3081" max="3082" width="10.6640625" style="53"/>
    <col min="3083" max="3083" width="11.6640625" style="53" customWidth="1"/>
    <col min="3084" max="3328" width="10.6640625" style="53"/>
    <col min="3329" max="3331" width="9.109375" style="53" customWidth="1"/>
    <col min="3332" max="3335" width="10.6640625" style="53"/>
    <col min="3336" max="3336" width="18.6640625" style="53" customWidth="1"/>
    <col min="3337" max="3338" width="10.6640625" style="53"/>
    <col min="3339" max="3339" width="11.6640625" style="53" customWidth="1"/>
    <col min="3340" max="3584" width="10.6640625" style="53"/>
    <col min="3585" max="3587" width="9.109375" style="53" customWidth="1"/>
    <col min="3588" max="3591" width="10.6640625" style="53"/>
    <col min="3592" max="3592" width="18.6640625" style="53" customWidth="1"/>
    <col min="3593" max="3594" width="10.6640625" style="53"/>
    <col min="3595" max="3595" width="11.6640625" style="53" customWidth="1"/>
    <col min="3596" max="3840" width="10.6640625" style="53"/>
    <col min="3841" max="3843" width="9.109375" style="53" customWidth="1"/>
    <col min="3844" max="3847" width="10.6640625" style="53"/>
    <col min="3848" max="3848" width="18.6640625" style="53" customWidth="1"/>
    <col min="3849" max="3850" width="10.6640625" style="53"/>
    <col min="3851" max="3851" width="11.6640625" style="53" customWidth="1"/>
    <col min="3852" max="4096" width="10.6640625" style="53"/>
    <col min="4097" max="4099" width="9.109375" style="53" customWidth="1"/>
    <col min="4100" max="4103" width="10.6640625" style="53"/>
    <col min="4104" max="4104" width="18.6640625" style="53" customWidth="1"/>
    <col min="4105" max="4106" width="10.6640625" style="53"/>
    <col min="4107" max="4107" width="11.6640625" style="53" customWidth="1"/>
    <col min="4108" max="4352" width="10.6640625" style="53"/>
    <col min="4353" max="4355" width="9.109375" style="53" customWidth="1"/>
    <col min="4356" max="4359" width="10.6640625" style="53"/>
    <col min="4360" max="4360" width="18.6640625" style="53" customWidth="1"/>
    <col min="4361" max="4362" width="10.6640625" style="53"/>
    <col min="4363" max="4363" width="11.6640625" style="53" customWidth="1"/>
    <col min="4364" max="4608" width="10.6640625" style="53"/>
    <col min="4609" max="4611" width="9.109375" style="53" customWidth="1"/>
    <col min="4612" max="4615" width="10.6640625" style="53"/>
    <col min="4616" max="4616" width="18.6640625" style="53" customWidth="1"/>
    <col min="4617" max="4618" width="10.6640625" style="53"/>
    <col min="4619" max="4619" width="11.6640625" style="53" customWidth="1"/>
    <col min="4620" max="4864" width="10.6640625" style="53"/>
    <col min="4865" max="4867" width="9.109375" style="53" customWidth="1"/>
    <col min="4868" max="4871" width="10.6640625" style="53"/>
    <col min="4872" max="4872" width="18.6640625" style="53" customWidth="1"/>
    <col min="4873" max="4874" width="10.6640625" style="53"/>
    <col min="4875" max="4875" width="11.6640625" style="53" customWidth="1"/>
    <col min="4876" max="5120" width="10.6640625" style="53"/>
    <col min="5121" max="5123" width="9.109375" style="53" customWidth="1"/>
    <col min="5124" max="5127" width="10.6640625" style="53"/>
    <col min="5128" max="5128" width="18.6640625" style="53" customWidth="1"/>
    <col min="5129" max="5130" width="10.6640625" style="53"/>
    <col min="5131" max="5131" width="11.6640625" style="53" customWidth="1"/>
    <col min="5132" max="5376" width="10.6640625" style="53"/>
    <col min="5377" max="5379" width="9.109375" style="53" customWidth="1"/>
    <col min="5380" max="5383" width="10.6640625" style="53"/>
    <col min="5384" max="5384" width="18.6640625" style="53" customWidth="1"/>
    <col min="5385" max="5386" width="10.6640625" style="53"/>
    <col min="5387" max="5387" width="11.6640625" style="53" customWidth="1"/>
    <col min="5388" max="5632" width="10.6640625" style="53"/>
    <col min="5633" max="5635" width="9.109375" style="53" customWidth="1"/>
    <col min="5636" max="5639" width="10.6640625" style="53"/>
    <col min="5640" max="5640" width="18.6640625" style="53" customWidth="1"/>
    <col min="5641" max="5642" width="10.6640625" style="53"/>
    <col min="5643" max="5643" width="11.6640625" style="53" customWidth="1"/>
    <col min="5644" max="5888" width="10.6640625" style="53"/>
    <col min="5889" max="5891" width="9.109375" style="53" customWidth="1"/>
    <col min="5892" max="5895" width="10.6640625" style="53"/>
    <col min="5896" max="5896" width="18.6640625" style="53" customWidth="1"/>
    <col min="5897" max="5898" width="10.6640625" style="53"/>
    <col min="5899" max="5899" width="11.6640625" style="53" customWidth="1"/>
    <col min="5900" max="6144" width="10.6640625" style="53"/>
    <col min="6145" max="6147" width="9.109375" style="53" customWidth="1"/>
    <col min="6148" max="6151" width="10.6640625" style="53"/>
    <col min="6152" max="6152" width="18.6640625" style="53" customWidth="1"/>
    <col min="6153" max="6154" width="10.6640625" style="53"/>
    <col min="6155" max="6155" width="11.6640625" style="53" customWidth="1"/>
    <col min="6156" max="6400" width="10.6640625" style="53"/>
    <col min="6401" max="6403" width="9.109375" style="53" customWidth="1"/>
    <col min="6404" max="6407" width="10.6640625" style="53"/>
    <col min="6408" max="6408" width="18.6640625" style="53" customWidth="1"/>
    <col min="6409" max="6410" width="10.6640625" style="53"/>
    <col min="6411" max="6411" width="11.6640625" style="53" customWidth="1"/>
    <col min="6412" max="6656" width="10.6640625" style="53"/>
    <col min="6657" max="6659" width="9.109375" style="53" customWidth="1"/>
    <col min="6660" max="6663" width="10.6640625" style="53"/>
    <col min="6664" max="6664" width="18.6640625" style="53" customWidth="1"/>
    <col min="6665" max="6666" width="10.6640625" style="53"/>
    <col min="6667" max="6667" width="11.6640625" style="53" customWidth="1"/>
    <col min="6668" max="6912" width="10.6640625" style="53"/>
    <col min="6913" max="6915" width="9.109375" style="53" customWidth="1"/>
    <col min="6916" max="6919" width="10.6640625" style="53"/>
    <col min="6920" max="6920" width="18.6640625" style="53" customWidth="1"/>
    <col min="6921" max="6922" width="10.6640625" style="53"/>
    <col min="6923" max="6923" width="11.6640625" style="53" customWidth="1"/>
    <col min="6924" max="7168" width="10.6640625" style="53"/>
    <col min="7169" max="7171" width="9.109375" style="53" customWidth="1"/>
    <col min="7172" max="7175" width="10.6640625" style="53"/>
    <col min="7176" max="7176" width="18.6640625" style="53" customWidth="1"/>
    <col min="7177" max="7178" width="10.6640625" style="53"/>
    <col min="7179" max="7179" width="11.6640625" style="53" customWidth="1"/>
    <col min="7180" max="7424" width="10.6640625" style="53"/>
    <col min="7425" max="7427" width="9.109375" style="53" customWidth="1"/>
    <col min="7428" max="7431" width="10.6640625" style="53"/>
    <col min="7432" max="7432" width="18.6640625" style="53" customWidth="1"/>
    <col min="7433" max="7434" width="10.6640625" style="53"/>
    <col min="7435" max="7435" width="11.6640625" style="53" customWidth="1"/>
    <col min="7436" max="7680" width="10.6640625" style="53"/>
    <col min="7681" max="7683" width="9.109375" style="53" customWidth="1"/>
    <col min="7684" max="7687" width="10.6640625" style="53"/>
    <col min="7688" max="7688" width="18.6640625" style="53" customWidth="1"/>
    <col min="7689" max="7690" width="10.6640625" style="53"/>
    <col min="7691" max="7691" width="11.6640625" style="53" customWidth="1"/>
    <col min="7692" max="7936" width="10.6640625" style="53"/>
    <col min="7937" max="7939" width="9.109375" style="53" customWidth="1"/>
    <col min="7940" max="7943" width="10.6640625" style="53"/>
    <col min="7944" max="7944" width="18.6640625" style="53" customWidth="1"/>
    <col min="7945" max="7946" width="10.6640625" style="53"/>
    <col min="7947" max="7947" width="11.6640625" style="53" customWidth="1"/>
    <col min="7948" max="8192" width="10.6640625" style="53"/>
    <col min="8193" max="8195" width="9.109375" style="53" customWidth="1"/>
    <col min="8196" max="8199" width="10.6640625" style="53"/>
    <col min="8200" max="8200" width="18.6640625" style="53" customWidth="1"/>
    <col min="8201" max="8202" width="10.6640625" style="53"/>
    <col min="8203" max="8203" width="11.6640625" style="53" customWidth="1"/>
    <col min="8204" max="8448" width="10.6640625" style="53"/>
    <col min="8449" max="8451" width="9.109375" style="53" customWidth="1"/>
    <col min="8452" max="8455" width="10.6640625" style="53"/>
    <col min="8456" max="8456" width="18.6640625" style="53" customWidth="1"/>
    <col min="8457" max="8458" width="10.6640625" style="53"/>
    <col min="8459" max="8459" width="11.6640625" style="53" customWidth="1"/>
    <col min="8460" max="8704" width="10.6640625" style="53"/>
    <col min="8705" max="8707" width="9.109375" style="53" customWidth="1"/>
    <col min="8708" max="8711" width="10.6640625" style="53"/>
    <col min="8712" max="8712" width="18.6640625" style="53" customWidth="1"/>
    <col min="8713" max="8714" width="10.6640625" style="53"/>
    <col min="8715" max="8715" width="11.6640625" style="53" customWidth="1"/>
    <col min="8716" max="8960" width="10.6640625" style="53"/>
    <col min="8961" max="8963" width="9.109375" style="53" customWidth="1"/>
    <col min="8964" max="8967" width="10.6640625" style="53"/>
    <col min="8968" max="8968" width="18.6640625" style="53" customWidth="1"/>
    <col min="8969" max="8970" width="10.6640625" style="53"/>
    <col min="8971" max="8971" width="11.6640625" style="53" customWidth="1"/>
    <col min="8972" max="9216" width="10.6640625" style="53"/>
    <col min="9217" max="9219" width="9.109375" style="53" customWidth="1"/>
    <col min="9220" max="9223" width="10.6640625" style="53"/>
    <col min="9224" max="9224" width="18.6640625" style="53" customWidth="1"/>
    <col min="9225" max="9226" width="10.6640625" style="53"/>
    <col min="9227" max="9227" width="11.6640625" style="53" customWidth="1"/>
    <col min="9228" max="9472" width="10.6640625" style="53"/>
    <col min="9473" max="9475" width="9.109375" style="53" customWidth="1"/>
    <col min="9476" max="9479" width="10.6640625" style="53"/>
    <col min="9480" max="9480" width="18.6640625" style="53" customWidth="1"/>
    <col min="9481" max="9482" width="10.6640625" style="53"/>
    <col min="9483" max="9483" width="11.6640625" style="53" customWidth="1"/>
    <col min="9484" max="9728" width="10.6640625" style="53"/>
    <col min="9729" max="9731" width="9.109375" style="53" customWidth="1"/>
    <col min="9732" max="9735" width="10.6640625" style="53"/>
    <col min="9736" max="9736" width="18.6640625" style="53" customWidth="1"/>
    <col min="9737" max="9738" width="10.6640625" style="53"/>
    <col min="9739" max="9739" width="11.6640625" style="53" customWidth="1"/>
    <col min="9740" max="9984" width="10.6640625" style="53"/>
    <col min="9985" max="9987" width="9.109375" style="53" customWidth="1"/>
    <col min="9988" max="9991" width="10.6640625" style="53"/>
    <col min="9992" max="9992" width="18.6640625" style="53" customWidth="1"/>
    <col min="9993" max="9994" width="10.6640625" style="53"/>
    <col min="9995" max="9995" width="11.6640625" style="53" customWidth="1"/>
    <col min="9996" max="10240" width="10.6640625" style="53"/>
    <col min="10241" max="10243" width="9.109375" style="53" customWidth="1"/>
    <col min="10244" max="10247" width="10.6640625" style="53"/>
    <col min="10248" max="10248" width="18.6640625" style="53" customWidth="1"/>
    <col min="10249" max="10250" width="10.6640625" style="53"/>
    <col min="10251" max="10251" width="11.6640625" style="53" customWidth="1"/>
    <col min="10252" max="10496" width="10.6640625" style="53"/>
    <col min="10497" max="10499" width="9.109375" style="53" customWidth="1"/>
    <col min="10500" max="10503" width="10.6640625" style="53"/>
    <col min="10504" max="10504" width="18.6640625" style="53" customWidth="1"/>
    <col min="10505" max="10506" width="10.6640625" style="53"/>
    <col min="10507" max="10507" width="11.6640625" style="53" customWidth="1"/>
    <col min="10508" max="10752" width="10.6640625" style="53"/>
    <col min="10753" max="10755" width="9.109375" style="53" customWidth="1"/>
    <col min="10756" max="10759" width="10.6640625" style="53"/>
    <col min="10760" max="10760" width="18.6640625" style="53" customWidth="1"/>
    <col min="10761" max="10762" width="10.6640625" style="53"/>
    <col min="10763" max="10763" width="11.6640625" style="53" customWidth="1"/>
    <col min="10764" max="11008" width="10.6640625" style="53"/>
    <col min="11009" max="11011" width="9.109375" style="53" customWidth="1"/>
    <col min="11012" max="11015" width="10.6640625" style="53"/>
    <col min="11016" max="11016" width="18.6640625" style="53" customWidth="1"/>
    <col min="11017" max="11018" width="10.6640625" style="53"/>
    <col min="11019" max="11019" width="11.6640625" style="53" customWidth="1"/>
    <col min="11020" max="11264" width="10.6640625" style="53"/>
    <col min="11265" max="11267" width="9.109375" style="53" customWidth="1"/>
    <col min="11268" max="11271" width="10.6640625" style="53"/>
    <col min="11272" max="11272" width="18.6640625" style="53" customWidth="1"/>
    <col min="11273" max="11274" width="10.6640625" style="53"/>
    <col min="11275" max="11275" width="11.6640625" style="53" customWidth="1"/>
    <col min="11276" max="11520" width="10.6640625" style="53"/>
    <col min="11521" max="11523" width="9.109375" style="53" customWidth="1"/>
    <col min="11524" max="11527" width="10.6640625" style="53"/>
    <col min="11528" max="11528" width="18.6640625" style="53" customWidth="1"/>
    <col min="11529" max="11530" width="10.6640625" style="53"/>
    <col min="11531" max="11531" width="11.6640625" style="53" customWidth="1"/>
    <col min="11532" max="11776" width="10.6640625" style="53"/>
    <col min="11777" max="11779" width="9.109375" style="53" customWidth="1"/>
    <col min="11780" max="11783" width="10.6640625" style="53"/>
    <col min="11784" max="11784" width="18.6640625" style="53" customWidth="1"/>
    <col min="11785" max="11786" width="10.6640625" style="53"/>
    <col min="11787" max="11787" width="11.6640625" style="53" customWidth="1"/>
    <col min="11788" max="12032" width="10.6640625" style="53"/>
    <col min="12033" max="12035" width="9.109375" style="53" customWidth="1"/>
    <col min="12036" max="12039" width="10.6640625" style="53"/>
    <col min="12040" max="12040" width="18.6640625" style="53" customWidth="1"/>
    <col min="12041" max="12042" width="10.6640625" style="53"/>
    <col min="12043" max="12043" width="11.6640625" style="53" customWidth="1"/>
    <col min="12044" max="12288" width="10.6640625" style="53"/>
    <col min="12289" max="12291" width="9.109375" style="53" customWidth="1"/>
    <col min="12292" max="12295" width="10.6640625" style="53"/>
    <col min="12296" max="12296" width="18.6640625" style="53" customWidth="1"/>
    <col min="12297" max="12298" width="10.6640625" style="53"/>
    <col min="12299" max="12299" width="11.6640625" style="53" customWidth="1"/>
    <col min="12300" max="12544" width="10.6640625" style="53"/>
    <col min="12545" max="12547" width="9.109375" style="53" customWidth="1"/>
    <col min="12548" max="12551" width="10.6640625" style="53"/>
    <col min="12552" max="12552" width="18.6640625" style="53" customWidth="1"/>
    <col min="12553" max="12554" width="10.6640625" style="53"/>
    <col min="12555" max="12555" width="11.6640625" style="53" customWidth="1"/>
    <col min="12556" max="12800" width="10.6640625" style="53"/>
    <col min="12801" max="12803" width="9.109375" style="53" customWidth="1"/>
    <col min="12804" max="12807" width="10.6640625" style="53"/>
    <col min="12808" max="12808" width="18.6640625" style="53" customWidth="1"/>
    <col min="12809" max="12810" width="10.6640625" style="53"/>
    <col min="12811" max="12811" width="11.6640625" style="53" customWidth="1"/>
    <col min="12812" max="13056" width="10.6640625" style="53"/>
    <col min="13057" max="13059" width="9.109375" style="53" customWidth="1"/>
    <col min="13060" max="13063" width="10.6640625" style="53"/>
    <col min="13064" max="13064" width="18.6640625" style="53" customWidth="1"/>
    <col min="13065" max="13066" width="10.6640625" style="53"/>
    <col min="13067" max="13067" width="11.6640625" style="53" customWidth="1"/>
    <col min="13068" max="13312" width="10.6640625" style="53"/>
    <col min="13313" max="13315" width="9.109375" style="53" customWidth="1"/>
    <col min="13316" max="13319" width="10.6640625" style="53"/>
    <col min="13320" max="13320" width="18.6640625" style="53" customWidth="1"/>
    <col min="13321" max="13322" width="10.6640625" style="53"/>
    <col min="13323" max="13323" width="11.6640625" style="53" customWidth="1"/>
    <col min="13324" max="13568" width="10.6640625" style="53"/>
    <col min="13569" max="13571" width="9.109375" style="53" customWidth="1"/>
    <col min="13572" max="13575" width="10.6640625" style="53"/>
    <col min="13576" max="13576" width="18.6640625" style="53" customWidth="1"/>
    <col min="13577" max="13578" width="10.6640625" style="53"/>
    <col min="13579" max="13579" width="11.6640625" style="53" customWidth="1"/>
    <col min="13580" max="13824" width="10.6640625" style="53"/>
    <col min="13825" max="13827" width="9.109375" style="53" customWidth="1"/>
    <col min="13828" max="13831" width="10.6640625" style="53"/>
    <col min="13832" max="13832" width="18.6640625" style="53" customWidth="1"/>
    <col min="13833" max="13834" width="10.6640625" style="53"/>
    <col min="13835" max="13835" width="11.6640625" style="53" customWidth="1"/>
    <col min="13836" max="14080" width="10.6640625" style="53"/>
    <col min="14081" max="14083" width="9.109375" style="53" customWidth="1"/>
    <col min="14084" max="14087" width="10.6640625" style="53"/>
    <col min="14088" max="14088" width="18.6640625" style="53" customWidth="1"/>
    <col min="14089" max="14090" width="10.6640625" style="53"/>
    <col min="14091" max="14091" width="11.6640625" style="53" customWidth="1"/>
    <col min="14092" max="14336" width="10.6640625" style="53"/>
    <col min="14337" max="14339" width="9.109375" style="53" customWidth="1"/>
    <col min="14340" max="14343" width="10.6640625" style="53"/>
    <col min="14344" max="14344" width="18.6640625" style="53" customWidth="1"/>
    <col min="14345" max="14346" width="10.6640625" style="53"/>
    <col min="14347" max="14347" width="11.6640625" style="53" customWidth="1"/>
    <col min="14348" max="14592" width="10.6640625" style="53"/>
    <col min="14593" max="14595" width="9.109375" style="53" customWidth="1"/>
    <col min="14596" max="14599" width="10.6640625" style="53"/>
    <col min="14600" max="14600" width="18.6640625" style="53" customWidth="1"/>
    <col min="14601" max="14602" width="10.6640625" style="53"/>
    <col min="14603" max="14603" width="11.6640625" style="53" customWidth="1"/>
    <col min="14604" max="14848" width="10.6640625" style="53"/>
    <col min="14849" max="14851" width="9.109375" style="53" customWidth="1"/>
    <col min="14852" max="14855" width="10.6640625" style="53"/>
    <col min="14856" max="14856" width="18.6640625" style="53" customWidth="1"/>
    <col min="14857" max="14858" width="10.6640625" style="53"/>
    <col min="14859" max="14859" width="11.6640625" style="53" customWidth="1"/>
    <col min="14860" max="15104" width="10.6640625" style="53"/>
    <col min="15105" max="15107" width="9.109375" style="53" customWidth="1"/>
    <col min="15108" max="15111" width="10.6640625" style="53"/>
    <col min="15112" max="15112" width="18.6640625" style="53" customWidth="1"/>
    <col min="15113" max="15114" width="10.6640625" style="53"/>
    <col min="15115" max="15115" width="11.6640625" style="53" customWidth="1"/>
    <col min="15116" max="15360" width="10.6640625" style="53"/>
    <col min="15361" max="15363" width="9.109375" style="53" customWidth="1"/>
    <col min="15364" max="15367" width="10.6640625" style="53"/>
    <col min="15368" max="15368" width="18.6640625" style="53" customWidth="1"/>
    <col min="15369" max="15370" width="10.6640625" style="53"/>
    <col min="15371" max="15371" width="11.6640625" style="53" customWidth="1"/>
    <col min="15372" max="15616" width="10.6640625" style="53"/>
    <col min="15617" max="15619" width="9.109375" style="53" customWidth="1"/>
    <col min="15620" max="15623" width="10.6640625" style="53"/>
    <col min="15624" max="15624" width="18.6640625" style="53" customWidth="1"/>
    <col min="15625" max="15626" width="10.6640625" style="53"/>
    <col min="15627" max="15627" width="11.6640625" style="53" customWidth="1"/>
    <col min="15628" max="15872" width="10.6640625" style="53"/>
    <col min="15873" max="15875" width="9.109375" style="53" customWidth="1"/>
    <col min="15876" max="15879" width="10.6640625" style="53"/>
    <col min="15880" max="15880" width="18.6640625" style="53" customWidth="1"/>
    <col min="15881" max="15882" width="10.6640625" style="53"/>
    <col min="15883" max="15883" width="11.6640625" style="53" customWidth="1"/>
    <col min="15884" max="16128" width="10.6640625" style="53"/>
    <col min="16129" max="16131" width="9.109375" style="53" customWidth="1"/>
    <col min="16132" max="16135" width="10.6640625" style="53"/>
    <col min="16136" max="16136" width="18.6640625" style="53" customWidth="1"/>
    <col min="16137" max="16138" width="10.6640625" style="53"/>
    <col min="16139" max="16139" width="11.6640625" style="53" customWidth="1"/>
    <col min="16140" max="16384" width="10.6640625" style="53"/>
  </cols>
  <sheetData>
    <row r="2" spans="2:6" x14ac:dyDescent="0.3">
      <c r="B2" s="52" t="s">
        <v>40</v>
      </c>
    </row>
    <row r="3" spans="2:6" x14ac:dyDescent="0.3">
      <c r="B3" s="54"/>
    </row>
    <row r="5" spans="2:6" ht="15" thickBot="1" x14ac:dyDescent="0.35">
      <c r="B5" s="55" t="s">
        <v>0</v>
      </c>
      <c r="C5" s="55"/>
      <c r="E5" s="55" t="s">
        <v>1</v>
      </c>
      <c r="F5" s="55"/>
    </row>
    <row r="6" spans="2:6" ht="15" thickTop="1" x14ac:dyDescent="0.3"/>
    <row r="7" spans="2:6" x14ac:dyDescent="0.3">
      <c r="B7" s="56" t="s">
        <v>2</v>
      </c>
      <c r="C7" s="56"/>
      <c r="E7" s="56" t="s">
        <v>3</v>
      </c>
      <c r="F7" s="56"/>
    </row>
    <row r="8" spans="2:6" x14ac:dyDescent="0.3">
      <c r="B8" s="53" t="s">
        <v>4</v>
      </c>
      <c r="C8" s="57" t="b">
        <f>TRUE</f>
        <v>1</v>
      </c>
      <c r="E8" s="53" t="s">
        <v>5</v>
      </c>
      <c r="F8" s="58" t="s">
        <v>17</v>
      </c>
    </row>
    <row r="9" spans="2:6" x14ac:dyDescent="0.3">
      <c r="E9" s="53" t="s">
        <v>6</v>
      </c>
      <c r="F9" s="59" t="b">
        <f>TRUE</f>
        <v>1</v>
      </c>
    </row>
    <row r="10" spans="2:6" x14ac:dyDescent="0.3">
      <c r="B10" s="53" t="s">
        <v>7</v>
      </c>
    </row>
    <row r="11" spans="2:6" x14ac:dyDescent="0.3">
      <c r="B11" s="60" t="b">
        <f>[1]!obControlPanelSetVisible(C8)</f>
        <v>1</v>
      </c>
      <c r="E11" s="56" t="s">
        <v>7</v>
      </c>
      <c r="F11" s="56"/>
    </row>
    <row r="12" spans="2:6" x14ac:dyDescent="0.3">
      <c r="E12" s="53" t="s">
        <v>8</v>
      </c>
      <c r="F12" s="61" t="str">
        <f>[1]!obAddAllJars(F8,F9)</f>
        <v>C:\Users\Mario\git\ForwardInitialMargin\lib</v>
      </c>
    </row>
    <row r="14" spans="2:6" ht="15" thickBot="1" x14ac:dyDescent="0.35">
      <c r="B14" s="55" t="s">
        <v>9</v>
      </c>
      <c r="C14" s="55"/>
      <c r="E14" s="55" t="s">
        <v>10</v>
      </c>
      <c r="F14" s="55"/>
    </row>
    <row r="15" spans="2:6" ht="15" thickTop="1" x14ac:dyDescent="0.3"/>
    <row r="16" spans="2:6" x14ac:dyDescent="0.3">
      <c r="B16" s="56" t="s">
        <v>7</v>
      </c>
      <c r="C16" s="56"/>
      <c r="E16" s="56" t="s">
        <v>11</v>
      </c>
      <c r="F16" s="56"/>
    </row>
    <row r="17" spans="2:6" x14ac:dyDescent="0.3">
      <c r="B17" s="53" t="s">
        <v>12</v>
      </c>
      <c r="C17" s="53" t="str">
        <f>[1]!obGetProperty("version")</f>
        <v>4.2.2</v>
      </c>
      <c r="E17" s="53" t="s">
        <v>5</v>
      </c>
      <c r="F17" s="58" t="s">
        <v>18</v>
      </c>
    </row>
    <row r="18" spans="2:6" x14ac:dyDescent="0.3">
      <c r="B18" s="53" t="s">
        <v>13</v>
      </c>
      <c r="C18" s="53" t="str">
        <f>[1]!obGetProperty("build")</f>
        <v>40201</v>
      </c>
      <c r="E18" s="53" t="s">
        <v>6</v>
      </c>
      <c r="F18" s="59">
        <v>1</v>
      </c>
    </row>
    <row r="20" spans="2:6" x14ac:dyDescent="0.3">
      <c r="E20" s="56" t="s">
        <v>7</v>
      </c>
      <c r="F20" s="56"/>
    </row>
    <row r="21" spans="2:6" x14ac:dyDescent="0.3">
      <c r="E21" s="53" t="s">
        <v>8</v>
      </c>
      <c r="F21" s="61" t="str">
        <f>[1]!obAddClasses(F17,F18)</f>
        <v>C:\Users\Mario\git\ForwardInitialMargin\bin</v>
      </c>
    </row>
    <row r="26" spans="2:6" ht="15" thickBot="1" x14ac:dyDescent="0.35">
      <c r="E26" s="55" t="s">
        <v>14</v>
      </c>
      <c r="F26" s="55"/>
    </row>
    <row r="27" spans="2:6" ht="15" thickTop="1" x14ac:dyDescent="0.3">
      <c r="E27" s="62" t="str">
        <f>IF(OR(ISERROR(F12),ISERROR(F21)),NA(),"")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U283"/>
  <sheetViews>
    <sheetView topLeftCell="A35" zoomScale="85" zoomScaleNormal="85" workbookViewId="0">
      <selection activeCell="F59" sqref="F59"/>
    </sheetView>
  </sheetViews>
  <sheetFormatPr baseColWidth="10" defaultColWidth="14.44140625" defaultRowHeight="11.85" customHeight="1" x14ac:dyDescent="0.3"/>
  <cols>
    <col min="1" max="1" width="5.109375" style="10" customWidth="1"/>
    <col min="2" max="2" width="17.5546875" style="10" customWidth="1"/>
    <col min="3" max="3" width="14.44140625" style="10"/>
    <col min="4" max="4" width="5.109375" style="10" customWidth="1"/>
    <col min="5" max="5" width="18.33203125" style="10" customWidth="1"/>
    <col min="6" max="6" width="15.77734375" style="10" customWidth="1"/>
    <col min="7" max="14" width="8.77734375" style="10" customWidth="1"/>
    <col min="15" max="15" width="14.44140625" style="10"/>
    <col min="16" max="16" width="1.6640625" style="10" customWidth="1"/>
    <col min="17" max="17" width="1.88671875" style="10" customWidth="1"/>
    <col min="18" max="18" width="14.44140625" style="10"/>
    <col min="19" max="19" width="11" style="10" customWidth="1"/>
    <col min="20" max="20" width="6.21875" style="10" customWidth="1"/>
    <col min="21" max="21" width="5.77734375" style="12" customWidth="1"/>
    <col min="22" max="22" width="6" style="10" customWidth="1"/>
    <col min="23" max="23" width="6.33203125" style="10" customWidth="1"/>
    <col min="24" max="24" width="5.5546875" style="10" customWidth="1"/>
    <col min="25" max="25" width="6" style="10" customWidth="1"/>
    <col min="26" max="26" width="5" style="10" customWidth="1"/>
    <col min="27" max="27" width="5.77734375" style="10" customWidth="1"/>
    <col min="28" max="29" width="6" style="10" customWidth="1"/>
    <col min="30" max="255" width="14.44140625" style="10"/>
    <col min="256" max="256" width="14.44140625" style="6"/>
    <col min="257" max="257" width="5.109375" style="6" customWidth="1"/>
    <col min="258" max="259" width="14.44140625" style="6"/>
    <col min="260" max="260" width="5.109375" style="6" customWidth="1"/>
    <col min="261" max="261" width="18.33203125" style="6" customWidth="1"/>
    <col min="262" max="262" width="14.44140625" style="6"/>
    <col min="263" max="263" width="5.109375" style="6" customWidth="1"/>
    <col min="264" max="512" width="14.44140625" style="6"/>
    <col min="513" max="513" width="5.109375" style="6" customWidth="1"/>
    <col min="514" max="515" width="14.44140625" style="6"/>
    <col min="516" max="516" width="5.109375" style="6" customWidth="1"/>
    <col min="517" max="517" width="18.33203125" style="6" customWidth="1"/>
    <col min="518" max="518" width="14.44140625" style="6"/>
    <col min="519" max="519" width="5.109375" style="6" customWidth="1"/>
    <col min="520" max="768" width="14.44140625" style="6"/>
    <col min="769" max="769" width="5.109375" style="6" customWidth="1"/>
    <col min="770" max="771" width="14.44140625" style="6"/>
    <col min="772" max="772" width="5.109375" style="6" customWidth="1"/>
    <col min="773" max="773" width="18.33203125" style="6" customWidth="1"/>
    <col min="774" max="774" width="14.44140625" style="6"/>
    <col min="775" max="775" width="5.109375" style="6" customWidth="1"/>
    <col min="776" max="1024" width="14.44140625" style="6"/>
    <col min="1025" max="1025" width="5.109375" style="6" customWidth="1"/>
    <col min="1026" max="1027" width="14.44140625" style="6"/>
    <col min="1028" max="1028" width="5.109375" style="6" customWidth="1"/>
    <col min="1029" max="1029" width="18.33203125" style="6" customWidth="1"/>
    <col min="1030" max="1030" width="14.44140625" style="6"/>
    <col min="1031" max="1031" width="5.109375" style="6" customWidth="1"/>
    <col min="1032" max="1280" width="14.44140625" style="6"/>
    <col min="1281" max="1281" width="5.109375" style="6" customWidth="1"/>
    <col min="1282" max="1283" width="14.44140625" style="6"/>
    <col min="1284" max="1284" width="5.109375" style="6" customWidth="1"/>
    <col min="1285" max="1285" width="18.33203125" style="6" customWidth="1"/>
    <col min="1286" max="1286" width="14.44140625" style="6"/>
    <col min="1287" max="1287" width="5.109375" style="6" customWidth="1"/>
    <col min="1288" max="1536" width="14.44140625" style="6"/>
    <col min="1537" max="1537" width="5.109375" style="6" customWidth="1"/>
    <col min="1538" max="1539" width="14.44140625" style="6"/>
    <col min="1540" max="1540" width="5.109375" style="6" customWidth="1"/>
    <col min="1541" max="1541" width="18.33203125" style="6" customWidth="1"/>
    <col min="1542" max="1542" width="14.44140625" style="6"/>
    <col min="1543" max="1543" width="5.109375" style="6" customWidth="1"/>
    <col min="1544" max="1792" width="14.44140625" style="6"/>
    <col min="1793" max="1793" width="5.109375" style="6" customWidth="1"/>
    <col min="1794" max="1795" width="14.44140625" style="6"/>
    <col min="1796" max="1796" width="5.109375" style="6" customWidth="1"/>
    <col min="1797" max="1797" width="18.33203125" style="6" customWidth="1"/>
    <col min="1798" max="1798" width="14.44140625" style="6"/>
    <col min="1799" max="1799" width="5.109375" style="6" customWidth="1"/>
    <col min="1800" max="2048" width="14.44140625" style="6"/>
    <col min="2049" max="2049" width="5.109375" style="6" customWidth="1"/>
    <col min="2050" max="2051" width="14.44140625" style="6"/>
    <col min="2052" max="2052" width="5.109375" style="6" customWidth="1"/>
    <col min="2053" max="2053" width="18.33203125" style="6" customWidth="1"/>
    <col min="2054" max="2054" width="14.44140625" style="6"/>
    <col min="2055" max="2055" width="5.109375" style="6" customWidth="1"/>
    <col min="2056" max="2304" width="14.44140625" style="6"/>
    <col min="2305" max="2305" width="5.109375" style="6" customWidth="1"/>
    <col min="2306" max="2307" width="14.44140625" style="6"/>
    <col min="2308" max="2308" width="5.109375" style="6" customWidth="1"/>
    <col min="2309" max="2309" width="18.33203125" style="6" customWidth="1"/>
    <col min="2310" max="2310" width="14.44140625" style="6"/>
    <col min="2311" max="2311" width="5.109375" style="6" customWidth="1"/>
    <col min="2312" max="2560" width="14.44140625" style="6"/>
    <col min="2561" max="2561" width="5.109375" style="6" customWidth="1"/>
    <col min="2562" max="2563" width="14.44140625" style="6"/>
    <col min="2564" max="2564" width="5.109375" style="6" customWidth="1"/>
    <col min="2565" max="2565" width="18.33203125" style="6" customWidth="1"/>
    <col min="2566" max="2566" width="14.44140625" style="6"/>
    <col min="2567" max="2567" width="5.109375" style="6" customWidth="1"/>
    <col min="2568" max="2816" width="14.44140625" style="6"/>
    <col min="2817" max="2817" width="5.109375" style="6" customWidth="1"/>
    <col min="2818" max="2819" width="14.44140625" style="6"/>
    <col min="2820" max="2820" width="5.109375" style="6" customWidth="1"/>
    <col min="2821" max="2821" width="18.33203125" style="6" customWidth="1"/>
    <col min="2822" max="2822" width="14.44140625" style="6"/>
    <col min="2823" max="2823" width="5.109375" style="6" customWidth="1"/>
    <col min="2824" max="3072" width="14.44140625" style="6"/>
    <col min="3073" max="3073" width="5.109375" style="6" customWidth="1"/>
    <col min="3074" max="3075" width="14.44140625" style="6"/>
    <col min="3076" max="3076" width="5.109375" style="6" customWidth="1"/>
    <col min="3077" max="3077" width="18.33203125" style="6" customWidth="1"/>
    <col min="3078" max="3078" width="14.44140625" style="6"/>
    <col min="3079" max="3079" width="5.109375" style="6" customWidth="1"/>
    <col min="3080" max="3328" width="14.44140625" style="6"/>
    <col min="3329" max="3329" width="5.109375" style="6" customWidth="1"/>
    <col min="3330" max="3331" width="14.44140625" style="6"/>
    <col min="3332" max="3332" width="5.109375" style="6" customWidth="1"/>
    <col min="3333" max="3333" width="18.33203125" style="6" customWidth="1"/>
    <col min="3334" max="3334" width="14.44140625" style="6"/>
    <col min="3335" max="3335" width="5.109375" style="6" customWidth="1"/>
    <col min="3336" max="3584" width="14.44140625" style="6"/>
    <col min="3585" max="3585" width="5.109375" style="6" customWidth="1"/>
    <col min="3586" max="3587" width="14.44140625" style="6"/>
    <col min="3588" max="3588" width="5.109375" style="6" customWidth="1"/>
    <col min="3589" max="3589" width="18.33203125" style="6" customWidth="1"/>
    <col min="3590" max="3590" width="14.44140625" style="6"/>
    <col min="3591" max="3591" width="5.109375" style="6" customWidth="1"/>
    <col min="3592" max="3840" width="14.44140625" style="6"/>
    <col min="3841" max="3841" width="5.109375" style="6" customWidth="1"/>
    <col min="3842" max="3843" width="14.44140625" style="6"/>
    <col min="3844" max="3844" width="5.109375" style="6" customWidth="1"/>
    <col min="3845" max="3845" width="18.33203125" style="6" customWidth="1"/>
    <col min="3846" max="3846" width="14.44140625" style="6"/>
    <col min="3847" max="3847" width="5.109375" style="6" customWidth="1"/>
    <col min="3848" max="4096" width="14.44140625" style="6"/>
    <col min="4097" max="4097" width="5.109375" style="6" customWidth="1"/>
    <col min="4098" max="4099" width="14.44140625" style="6"/>
    <col min="4100" max="4100" width="5.109375" style="6" customWidth="1"/>
    <col min="4101" max="4101" width="18.33203125" style="6" customWidth="1"/>
    <col min="4102" max="4102" width="14.44140625" style="6"/>
    <col min="4103" max="4103" width="5.109375" style="6" customWidth="1"/>
    <col min="4104" max="4352" width="14.44140625" style="6"/>
    <col min="4353" max="4353" width="5.109375" style="6" customWidth="1"/>
    <col min="4354" max="4355" width="14.44140625" style="6"/>
    <col min="4356" max="4356" width="5.109375" style="6" customWidth="1"/>
    <col min="4357" max="4357" width="18.33203125" style="6" customWidth="1"/>
    <col min="4358" max="4358" width="14.44140625" style="6"/>
    <col min="4359" max="4359" width="5.109375" style="6" customWidth="1"/>
    <col min="4360" max="4608" width="14.44140625" style="6"/>
    <col min="4609" max="4609" width="5.109375" style="6" customWidth="1"/>
    <col min="4610" max="4611" width="14.44140625" style="6"/>
    <col min="4612" max="4612" width="5.109375" style="6" customWidth="1"/>
    <col min="4613" max="4613" width="18.33203125" style="6" customWidth="1"/>
    <col min="4614" max="4614" width="14.44140625" style="6"/>
    <col min="4615" max="4615" width="5.109375" style="6" customWidth="1"/>
    <col min="4616" max="4864" width="14.44140625" style="6"/>
    <col min="4865" max="4865" width="5.109375" style="6" customWidth="1"/>
    <col min="4866" max="4867" width="14.44140625" style="6"/>
    <col min="4868" max="4868" width="5.109375" style="6" customWidth="1"/>
    <col min="4869" max="4869" width="18.33203125" style="6" customWidth="1"/>
    <col min="4870" max="4870" width="14.44140625" style="6"/>
    <col min="4871" max="4871" width="5.109375" style="6" customWidth="1"/>
    <col min="4872" max="5120" width="14.44140625" style="6"/>
    <col min="5121" max="5121" width="5.109375" style="6" customWidth="1"/>
    <col min="5122" max="5123" width="14.44140625" style="6"/>
    <col min="5124" max="5124" width="5.109375" style="6" customWidth="1"/>
    <col min="5125" max="5125" width="18.33203125" style="6" customWidth="1"/>
    <col min="5126" max="5126" width="14.44140625" style="6"/>
    <col min="5127" max="5127" width="5.109375" style="6" customWidth="1"/>
    <col min="5128" max="5376" width="14.44140625" style="6"/>
    <col min="5377" max="5377" width="5.109375" style="6" customWidth="1"/>
    <col min="5378" max="5379" width="14.44140625" style="6"/>
    <col min="5380" max="5380" width="5.109375" style="6" customWidth="1"/>
    <col min="5381" max="5381" width="18.33203125" style="6" customWidth="1"/>
    <col min="5382" max="5382" width="14.44140625" style="6"/>
    <col min="5383" max="5383" width="5.109375" style="6" customWidth="1"/>
    <col min="5384" max="5632" width="14.44140625" style="6"/>
    <col min="5633" max="5633" width="5.109375" style="6" customWidth="1"/>
    <col min="5634" max="5635" width="14.44140625" style="6"/>
    <col min="5636" max="5636" width="5.109375" style="6" customWidth="1"/>
    <col min="5637" max="5637" width="18.33203125" style="6" customWidth="1"/>
    <col min="5638" max="5638" width="14.44140625" style="6"/>
    <col min="5639" max="5639" width="5.109375" style="6" customWidth="1"/>
    <col min="5640" max="5888" width="14.44140625" style="6"/>
    <col min="5889" max="5889" width="5.109375" style="6" customWidth="1"/>
    <col min="5890" max="5891" width="14.44140625" style="6"/>
    <col min="5892" max="5892" width="5.109375" style="6" customWidth="1"/>
    <col min="5893" max="5893" width="18.33203125" style="6" customWidth="1"/>
    <col min="5894" max="5894" width="14.44140625" style="6"/>
    <col min="5895" max="5895" width="5.109375" style="6" customWidth="1"/>
    <col min="5896" max="6144" width="14.44140625" style="6"/>
    <col min="6145" max="6145" width="5.109375" style="6" customWidth="1"/>
    <col min="6146" max="6147" width="14.44140625" style="6"/>
    <col min="6148" max="6148" width="5.109375" style="6" customWidth="1"/>
    <col min="6149" max="6149" width="18.33203125" style="6" customWidth="1"/>
    <col min="6150" max="6150" width="14.44140625" style="6"/>
    <col min="6151" max="6151" width="5.109375" style="6" customWidth="1"/>
    <col min="6152" max="6400" width="14.44140625" style="6"/>
    <col min="6401" max="6401" width="5.109375" style="6" customWidth="1"/>
    <col min="6402" max="6403" width="14.44140625" style="6"/>
    <col min="6404" max="6404" width="5.109375" style="6" customWidth="1"/>
    <col min="6405" max="6405" width="18.33203125" style="6" customWidth="1"/>
    <col min="6406" max="6406" width="14.44140625" style="6"/>
    <col min="6407" max="6407" width="5.109375" style="6" customWidth="1"/>
    <col min="6408" max="6656" width="14.44140625" style="6"/>
    <col min="6657" max="6657" width="5.109375" style="6" customWidth="1"/>
    <col min="6658" max="6659" width="14.44140625" style="6"/>
    <col min="6660" max="6660" width="5.109375" style="6" customWidth="1"/>
    <col min="6661" max="6661" width="18.33203125" style="6" customWidth="1"/>
    <col min="6662" max="6662" width="14.44140625" style="6"/>
    <col min="6663" max="6663" width="5.109375" style="6" customWidth="1"/>
    <col min="6664" max="6912" width="14.44140625" style="6"/>
    <col min="6913" max="6913" width="5.109375" style="6" customWidth="1"/>
    <col min="6914" max="6915" width="14.44140625" style="6"/>
    <col min="6916" max="6916" width="5.109375" style="6" customWidth="1"/>
    <col min="6917" max="6917" width="18.33203125" style="6" customWidth="1"/>
    <col min="6918" max="6918" width="14.44140625" style="6"/>
    <col min="6919" max="6919" width="5.109375" style="6" customWidth="1"/>
    <col min="6920" max="7168" width="14.44140625" style="6"/>
    <col min="7169" max="7169" width="5.109375" style="6" customWidth="1"/>
    <col min="7170" max="7171" width="14.44140625" style="6"/>
    <col min="7172" max="7172" width="5.109375" style="6" customWidth="1"/>
    <col min="7173" max="7173" width="18.33203125" style="6" customWidth="1"/>
    <col min="7174" max="7174" width="14.44140625" style="6"/>
    <col min="7175" max="7175" width="5.109375" style="6" customWidth="1"/>
    <col min="7176" max="7424" width="14.44140625" style="6"/>
    <col min="7425" max="7425" width="5.109375" style="6" customWidth="1"/>
    <col min="7426" max="7427" width="14.44140625" style="6"/>
    <col min="7428" max="7428" width="5.109375" style="6" customWidth="1"/>
    <col min="7429" max="7429" width="18.33203125" style="6" customWidth="1"/>
    <col min="7430" max="7430" width="14.44140625" style="6"/>
    <col min="7431" max="7431" width="5.109375" style="6" customWidth="1"/>
    <col min="7432" max="7680" width="14.44140625" style="6"/>
    <col min="7681" max="7681" width="5.109375" style="6" customWidth="1"/>
    <col min="7682" max="7683" width="14.44140625" style="6"/>
    <col min="7684" max="7684" width="5.109375" style="6" customWidth="1"/>
    <col min="7685" max="7685" width="18.33203125" style="6" customWidth="1"/>
    <col min="7686" max="7686" width="14.44140625" style="6"/>
    <col min="7687" max="7687" width="5.109375" style="6" customWidth="1"/>
    <col min="7688" max="7936" width="14.44140625" style="6"/>
    <col min="7937" max="7937" width="5.109375" style="6" customWidth="1"/>
    <col min="7938" max="7939" width="14.44140625" style="6"/>
    <col min="7940" max="7940" width="5.109375" style="6" customWidth="1"/>
    <col min="7941" max="7941" width="18.33203125" style="6" customWidth="1"/>
    <col min="7942" max="7942" width="14.44140625" style="6"/>
    <col min="7943" max="7943" width="5.109375" style="6" customWidth="1"/>
    <col min="7944" max="8192" width="14.44140625" style="6"/>
    <col min="8193" max="8193" width="5.109375" style="6" customWidth="1"/>
    <col min="8194" max="8195" width="14.44140625" style="6"/>
    <col min="8196" max="8196" width="5.109375" style="6" customWidth="1"/>
    <col min="8197" max="8197" width="18.33203125" style="6" customWidth="1"/>
    <col min="8198" max="8198" width="14.44140625" style="6"/>
    <col min="8199" max="8199" width="5.109375" style="6" customWidth="1"/>
    <col min="8200" max="8448" width="14.44140625" style="6"/>
    <col min="8449" max="8449" width="5.109375" style="6" customWidth="1"/>
    <col min="8450" max="8451" width="14.44140625" style="6"/>
    <col min="8452" max="8452" width="5.109375" style="6" customWidth="1"/>
    <col min="8453" max="8453" width="18.33203125" style="6" customWidth="1"/>
    <col min="8454" max="8454" width="14.44140625" style="6"/>
    <col min="8455" max="8455" width="5.109375" style="6" customWidth="1"/>
    <col min="8456" max="8704" width="14.44140625" style="6"/>
    <col min="8705" max="8705" width="5.109375" style="6" customWidth="1"/>
    <col min="8706" max="8707" width="14.44140625" style="6"/>
    <col min="8708" max="8708" width="5.109375" style="6" customWidth="1"/>
    <col min="8709" max="8709" width="18.33203125" style="6" customWidth="1"/>
    <col min="8710" max="8710" width="14.44140625" style="6"/>
    <col min="8711" max="8711" width="5.109375" style="6" customWidth="1"/>
    <col min="8712" max="8960" width="14.44140625" style="6"/>
    <col min="8961" max="8961" width="5.109375" style="6" customWidth="1"/>
    <col min="8962" max="8963" width="14.44140625" style="6"/>
    <col min="8964" max="8964" width="5.109375" style="6" customWidth="1"/>
    <col min="8965" max="8965" width="18.33203125" style="6" customWidth="1"/>
    <col min="8966" max="8966" width="14.44140625" style="6"/>
    <col min="8967" max="8967" width="5.109375" style="6" customWidth="1"/>
    <col min="8968" max="9216" width="14.44140625" style="6"/>
    <col min="9217" max="9217" width="5.109375" style="6" customWidth="1"/>
    <col min="9218" max="9219" width="14.44140625" style="6"/>
    <col min="9220" max="9220" width="5.109375" style="6" customWidth="1"/>
    <col min="9221" max="9221" width="18.33203125" style="6" customWidth="1"/>
    <col min="9222" max="9222" width="14.44140625" style="6"/>
    <col min="9223" max="9223" width="5.109375" style="6" customWidth="1"/>
    <col min="9224" max="9472" width="14.44140625" style="6"/>
    <col min="9473" max="9473" width="5.109375" style="6" customWidth="1"/>
    <col min="9474" max="9475" width="14.44140625" style="6"/>
    <col min="9476" max="9476" width="5.109375" style="6" customWidth="1"/>
    <col min="9477" max="9477" width="18.33203125" style="6" customWidth="1"/>
    <col min="9478" max="9478" width="14.44140625" style="6"/>
    <col min="9479" max="9479" width="5.109375" style="6" customWidth="1"/>
    <col min="9480" max="9728" width="14.44140625" style="6"/>
    <col min="9729" max="9729" width="5.109375" style="6" customWidth="1"/>
    <col min="9730" max="9731" width="14.44140625" style="6"/>
    <col min="9732" max="9732" width="5.109375" style="6" customWidth="1"/>
    <col min="9733" max="9733" width="18.33203125" style="6" customWidth="1"/>
    <col min="9734" max="9734" width="14.44140625" style="6"/>
    <col min="9735" max="9735" width="5.109375" style="6" customWidth="1"/>
    <col min="9736" max="9984" width="14.44140625" style="6"/>
    <col min="9985" max="9985" width="5.109375" style="6" customWidth="1"/>
    <col min="9986" max="9987" width="14.44140625" style="6"/>
    <col min="9988" max="9988" width="5.109375" style="6" customWidth="1"/>
    <col min="9989" max="9989" width="18.33203125" style="6" customWidth="1"/>
    <col min="9990" max="9990" width="14.44140625" style="6"/>
    <col min="9991" max="9991" width="5.109375" style="6" customWidth="1"/>
    <col min="9992" max="10240" width="14.44140625" style="6"/>
    <col min="10241" max="10241" width="5.109375" style="6" customWidth="1"/>
    <col min="10242" max="10243" width="14.44140625" style="6"/>
    <col min="10244" max="10244" width="5.109375" style="6" customWidth="1"/>
    <col min="10245" max="10245" width="18.33203125" style="6" customWidth="1"/>
    <col min="10246" max="10246" width="14.44140625" style="6"/>
    <col min="10247" max="10247" width="5.109375" style="6" customWidth="1"/>
    <col min="10248" max="10496" width="14.44140625" style="6"/>
    <col min="10497" max="10497" width="5.109375" style="6" customWidth="1"/>
    <col min="10498" max="10499" width="14.44140625" style="6"/>
    <col min="10500" max="10500" width="5.109375" style="6" customWidth="1"/>
    <col min="10501" max="10501" width="18.33203125" style="6" customWidth="1"/>
    <col min="10502" max="10502" width="14.44140625" style="6"/>
    <col min="10503" max="10503" width="5.109375" style="6" customWidth="1"/>
    <col min="10504" max="10752" width="14.44140625" style="6"/>
    <col min="10753" max="10753" width="5.109375" style="6" customWidth="1"/>
    <col min="10754" max="10755" width="14.44140625" style="6"/>
    <col min="10756" max="10756" width="5.109375" style="6" customWidth="1"/>
    <col min="10757" max="10757" width="18.33203125" style="6" customWidth="1"/>
    <col min="10758" max="10758" width="14.44140625" style="6"/>
    <col min="10759" max="10759" width="5.109375" style="6" customWidth="1"/>
    <col min="10760" max="11008" width="14.44140625" style="6"/>
    <col min="11009" max="11009" width="5.109375" style="6" customWidth="1"/>
    <col min="11010" max="11011" width="14.44140625" style="6"/>
    <col min="11012" max="11012" width="5.109375" style="6" customWidth="1"/>
    <col min="11013" max="11013" width="18.33203125" style="6" customWidth="1"/>
    <col min="11014" max="11014" width="14.44140625" style="6"/>
    <col min="11015" max="11015" width="5.109375" style="6" customWidth="1"/>
    <col min="11016" max="11264" width="14.44140625" style="6"/>
    <col min="11265" max="11265" width="5.109375" style="6" customWidth="1"/>
    <col min="11266" max="11267" width="14.44140625" style="6"/>
    <col min="11268" max="11268" width="5.109375" style="6" customWidth="1"/>
    <col min="11269" max="11269" width="18.33203125" style="6" customWidth="1"/>
    <col min="11270" max="11270" width="14.44140625" style="6"/>
    <col min="11271" max="11271" width="5.109375" style="6" customWidth="1"/>
    <col min="11272" max="11520" width="14.44140625" style="6"/>
    <col min="11521" max="11521" width="5.109375" style="6" customWidth="1"/>
    <col min="11522" max="11523" width="14.44140625" style="6"/>
    <col min="11524" max="11524" width="5.109375" style="6" customWidth="1"/>
    <col min="11525" max="11525" width="18.33203125" style="6" customWidth="1"/>
    <col min="11526" max="11526" width="14.44140625" style="6"/>
    <col min="11527" max="11527" width="5.109375" style="6" customWidth="1"/>
    <col min="11528" max="11776" width="14.44140625" style="6"/>
    <col min="11777" max="11777" width="5.109375" style="6" customWidth="1"/>
    <col min="11778" max="11779" width="14.44140625" style="6"/>
    <col min="11780" max="11780" width="5.109375" style="6" customWidth="1"/>
    <col min="11781" max="11781" width="18.33203125" style="6" customWidth="1"/>
    <col min="11782" max="11782" width="14.44140625" style="6"/>
    <col min="11783" max="11783" width="5.109375" style="6" customWidth="1"/>
    <col min="11784" max="12032" width="14.44140625" style="6"/>
    <col min="12033" max="12033" width="5.109375" style="6" customWidth="1"/>
    <col min="12034" max="12035" width="14.44140625" style="6"/>
    <col min="12036" max="12036" width="5.109375" style="6" customWidth="1"/>
    <col min="12037" max="12037" width="18.33203125" style="6" customWidth="1"/>
    <col min="12038" max="12038" width="14.44140625" style="6"/>
    <col min="12039" max="12039" width="5.109375" style="6" customWidth="1"/>
    <col min="12040" max="12288" width="14.44140625" style="6"/>
    <col min="12289" max="12289" width="5.109375" style="6" customWidth="1"/>
    <col min="12290" max="12291" width="14.44140625" style="6"/>
    <col min="12292" max="12292" width="5.109375" style="6" customWidth="1"/>
    <col min="12293" max="12293" width="18.33203125" style="6" customWidth="1"/>
    <col min="12294" max="12294" width="14.44140625" style="6"/>
    <col min="12295" max="12295" width="5.109375" style="6" customWidth="1"/>
    <col min="12296" max="12544" width="14.44140625" style="6"/>
    <col min="12545" max="12545" width="5.109375" style="6" customWidth="1"/>
    <col min="12546" max="12547" width="14.44140625" style="6"/>
    <col min="12548" max="12548" width="5.109375" style="6" customWidth="1"/>
    <col min="12549" max="12549" width="18.33203125" style="6" customWidth="1"/>
    <col min="12550" max="12550" width="14.44140625" style="6"/>
    <col min="12551" max="12551" width="5.109375" style="6" customWidth="1"/>
    <col min="12552" max="12800" width="14.44140625" style="6"/>
    <col min="12801" max="12801" width="5.109375" style="6" customWidth="1"/>
    <col min="12802" max="12803" width="14.44140625" style="6"/>
    <col min="12804" max="12804" width="5.109375" style="6" customWidth="1"/>
    <col min="12805" max="12805" width="18.33203125" style="6" customWidth="1"/>
    <col min="12806" max="12806" width="14.44140625" style="6"/>
    <col min="12807" max="12807" width="5.109375" style="6" customWidth="1"/>
    <col min="12808" max="13056" width="14.44140625" style="6"/>
    <col min="13057" max="13057" width="5.109375" style="6" customWidth="1"/>
    <col min="13058" max="13059" width="14.44140625" style="6"/>
    <col min="13060" max="13060" width="5.109375" style="6" customWidth="1"/>
    <col min="13061" max="13061" width="18.33203125" style="6" customWidth="1"/>
    <col min="13062" max="13062" width="14.44140625" style="6"/>
    <col min="13063" max="13063" width="5.109375" style="6" customWidth="1"/>
    <col min="13064" max="13312" width="14.44140625" style="6"/>
    <col min="13313" max="13313" width="5.109375" style="6" customWidth="1"/>
    <col min="13314" max="13315" width="14.44140625" style="6"/>
    <col min="13316" max="13316" width="5.109375" style="6" customWidth="1"/>
    <col min="13317" max="13317" width="18.33203125" style="6" customWidth="1"/>
    <col min="13318" max="13318" width="14.44140625" style="6"/>
    <col min="13319" max="13319" width="5.109375" style="6" customWidth="1"/>
    <col min="13320" max="13568" width="14.44140625" style="6"/>
    <col min="13569" max="13569" width="5.109375" style="6" customWidth="1"/>
    <col min="13570" max="13571" width="14.44140625" style="6"/>
    <col min="13572" max="13572" width="5.109375" style="6" customWidth="1"/>
    <col min="13573" max="13573" width="18.33203125" style="6" customWidth="1"/>
    <col min="13574" max="13574" width="14.44140625" style="6"/>
    <col min="13575" max="13575" width="5.109375" style="6" customWidth="1"/>
    <col min="13576" max="13824" width="14.44140625" style="6"/>
    <col min="13825" max="13825" width="5.109375" style="6" customWidth="1"/>
    <col min="13826" max="13827" width="14.44140625" style="6"/>
    <col min="13828" max="13828" width="5.109375" style="6" customWidth="1"/>
    <col min="13829" max="13829" width="18.33203125" style="6" customWidth="1"/>
    <col min="13830" max="13830" width="14.44140625" style="6"/>
    <col min="13831" max="13831" width="5.109375" style="6" customWidth="1"/>
    <col min="13832" max="14080" width="14.44140625" style="6"/>
    <col min="14081" max="14081" width="5.109375" style="6" customWidth="1"/>
    <col min="14082" max="14083" width="14.44140625" style="6"/>
    <col min="14084" max="14084" width="5.109375" style="6" customWidth="1"/>
    <col min="14085" max="14085" width="18.33203125" style="6" customWidth="1"/>
    <col min="14086" max="14086" width="14.44140625" style="6"/>
    <col min="14087" max="14087" width="5.109375" style="6" customWidth="1"/>
    <col min="14088" max="14336" width="14.44140625" style="6"/>
    <col min="14337" max="14337" width="5.109375" style="6" customWidth="1"/>
    <col min="14338" max="14339" width="14.44140625" style="6"/>
    <col min="14340" max="14340" width="5.109375" style="6" customWidth="1"/>
    <col min="14341" max="14341" width="18.33203125" style="6" customWidth="1"/>
    <col min="14342" max="14342" width="14.44140625" style="6"/>
    <col min="14343" max="14343" width="5.109375" style="6" customWidth="1"/>
    <col min="14344" max="14592" width="14.44140625" style="6"/>
    <col min="14593" max="14593" width="5.109375" style="6" customWidth="1"/>
    <col min="14594" max="14595" width="14.44140625" style="6"/>
    <col min="14596" max="14596" width="5.109375" style="6" customWidth="1"/>
    <col min="14597" max="14597" width="18.33203125" style="6" customWidth="1"/>
    <col min="14598" max="14598" width="14.44140625" style="6"/>
    <col min="14599" max="14599" width="5.109375" style="6" customWidth="1"/>
    <col min="14600" max="14848" width="14.44140625" style="6"/>
    <col min="14849" max="14849" width="5.109375" style="6" customWidth="1"/>
    <col min="14850" max="14851" width="14.44140625" style="6"/>
    <col min="14852" max="14852" width="5.109375" style="6" customWidth="1"/>
    <col min="14853" max="14853" width="18.33203125" style="6" customWidth="1"/>
    <col min="14854" max="14854" width="14.44140625" style="6"/>
    <col min="14855" max="14855" width="5.109375" style="6" customWidth="1"/>
    <col min="14856" max="15104" width="14.44140625" style="6"/>
    <col min="15105" max="15105" width="5.109375" style="6" customWidth="1"/>
    <col min="15106" max="15107" width="14.44140625" style="6"/>
    <col min="15108" max="15108" width="5.109375" style="6" customWidth="1"/>
    <col min="15109" max="15109" width="18.33203125" style="6" customWidth="1"/>
    <col min="15110" max="15110" width="14.44140625" style="6"/>
    <col min="15111" max="15111" width="5.109375" style="6" customWidth="1"/>
    <col min="15112" max="15360" width="14.44140625" style="6"/>
    <col min="15361" max="15361" width="5.109375" style="6" customWidth="1"/>
    <col min="15362" max="15363" width="14.44140625" style="6"/>
    <col min="15364" max="15364" width="5.109375" style="6" customWidth="1"/>
    <col min="15365" max="15365" width="18.33203125" style="6" customWidth="1"/>
    <col min="15366" max="15366" width="14.44140625" style="6"/>
    <col min="15367" max="15367" width="5.109375" style="6" customWidth="1"/>
    <col min="15368" max="15616" width="14.44140625" style="6"/>
    <col min="15617" max="15617" width="5.109375" style="6" customWidth="1"/>
    <col min="15618" max="15619" width="14.44140625" style="6"/>
    <col min="15620" max="15620" width="5.109375" style="6" customWidth="1"/>
    <col min="15621" max="15621" width="18.33203125" style="6" customWidth="1"/>
    <col min="15622" max="15622" width="14.44140625" style="6"/>
    <col min="15623" max="15623" width="5.109375" style="6" customWidth="1"/>
    <col min="15624" max="15872" width="14.44140625" style="6"/>
    <col min="15873" max="15873" width="5.109375" style="6" customWidth="1"/>
    <col min="15874" max="15875" width="14.44140625" style="6"/>
    <col min="15876" max="15876" width="5.109375" style="6" customWidth="1"/>
    <col min="15877" max="15877" width="18.33203125" style="6" customWidth="1"/>
    <col min="15878" max="15878" width="14.44140625" style="6"/>
    <col min="15879" max="15879" width="5.109375" style="6" customWidth="1"/>
    <col min="15880" max="16128" width="14.44140625" style="6"/>
    <col min="16129" max="16129" width="5.109375" style="6" customWidth="1"/>
    <col min="16130" max="16131" width="14.44140625" style="6"/>
    <col min="16132" max="16132" width="5.109375" style="6" customWidth="1"/>
    <col min="16133" max="16133" width="18.33203125" style="6" customWidth="1"/>
    <col min="16134" max="16134" width="14.44140625" style="6"/>
    <col min="16135" max="16135" width="5.109375" style="6" customWidth="1"/>
    <col min="16136" max="16384" width="14.44140625" style="6"/>
  </cols>
  <sheetData>
    <row r="2" spans="1:255" s="3" customFormat="1" ht="15" customHeight="1" x14ac:dyDescent="0.3">
      <c r="B2" s="3" t="s">
        <v>19</v>
      </c>
      <c r="I2" s="4"/>
      <c r="O2" s="10"/>
      <c r="P2" s="10"/>
      <c r="Q2" s="10"/>
      <c r="R2" s="10"/>
      <c r="U2" s="5"/>
    </row>
    <row r="3" spans="1:255" ht="11.85" customHeight="1" x14ac:dyDescent="0.3">
      <c r="A3" s="6"/>
      <c r="B3" s="7" t="s">
        <v>41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S3" s="6"/>
      <c r="T3" s="6"/>
      <c r="U3" s="8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</row>
    <row r="4" spans="1:255" ht="15" customHeight="1" x14ac:dyDescent="0.3">
      <c r="A4" s="6"/>
      <c r="B4" s="51"/>
      <c r="C4" s="51"/>
      <c r="D4" s="51"/>
      <c r="E4" s="51"/>
      <c r="F4" s="51"/>
      <c r="G4" s="51"/>
      <c r="H4" s="51"/>
      <c r="I4" s="51"/>
      <c r="J4" s="51"/>
      <c r="K4" s="51"/>
      <c r="L4" s="6"/>
      <c r="M4" s="6"/>
      <c r="N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5" ht="15" customHeight="1" x14ac:dyDescent="0.3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6"/>
      <c r="M5" s="6"/>
      <c r="N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ht="11.85" customHeight="1" thickBot="1" x14ac:dyDescent="0.35">
      <c r="B6" s="11" t="s">
        <v>20</v>
      </c>
      <c r="C6" s="11"/>
      <c r="E6" s="11" t="s">
        <v>21</v>
      </c>
      <c r="F6" s="11"/>
      <c r="H6" s="11" t="s">
        <v>22</v>
      </c>
      <c r="I6" s="11"/>
      <c r="K6" s="1"/>
      <c r="L6" s="11" t="s">
        <v>52</v>
      </c>
      <c r="M6" s="11"/>
      <c r="N6" s="11"/>
      <c r="O6" s="11"/>
      <c r="P6" s="11"/>
      <c r="Q6" s="11"/>
      <c r="R6" s="11"/>
      <c r="IS6" s="6"/>
      <c r="IT6" s="6"/>
      <c r="IU6" s="6"/>
    </row>
    <row r="7" spans="1:255" ht="11.85" customHeight="1" x14ac:dyDescent="0.3">
      <c r="L7" s="1" t="s">
        <v>53</v>
      </c>
      <c r="IS7" s="6"/>
      <c r="IT7" s="6"/>
      <c r="IU7" s="6"/>
    </row>
    <row r="8" spans="1:255" ht="11.85" customHeight="1" x14ac:dyDescent="0.3">
      <c r="B8" s="13" t="s">
        <v>2</v>
      </c>
      <c r="C8" s="13"/>
      <c r="E8" s="13" t="s">
        <v>2</v>
      </c>
      <c r="F8" s="13"/>
      <c r="H8" s="13" t="s">
        <v>2</v>
      </c>
      <c r="I8" s="13"/>
      <c r="L8" s="10" t="s">
        <v>54</v>
      </c>
      <c r="IS8" s="6"/>
      <c r="IT8" s="6"/>
      <c r="IU8" s="6"/>
    </row>
    <row r="9" spans="1:255" ht="12" customHeight="1" x14ac:dyDescent="0.3">
      <c r="B9" s="37" t="str">
        <f>[1]!obcall("Reference Date"&amp;COLUMN(),$L$7,"of",[1]!obMake("","int",YEAR(C9)),[1]!obMake("","int",MONTH(C9)),[1]!obMake("","int",DAY(C9)))</f>
        <v>Reference Date2 
[17353]</v>
      </c>
      <c r="C9" s="15">
        <v>42959</v>
      </c>
      <c r="E9" s="37" t="str">
        <f>[1]!obcall("Reference Date"&amp;COLUMN(),$L$7,"of",[1]!obMake("","int",YEAR(F9)),[1]!obMake("","int",MONTH(F9)),[1]!obMake("","int",DAY(F9)))</f>
        <v>Reference Date5 
[17331]</v>
      </c>
      <c r="F9" s="15">
        <v>42959</v>
      </c>
      <c r="H9" s="37" t="str">
        <f>[1]!obMake("maturity"&amp;ROW(I9),"String",I9)</f>
        <v>maturity9 
[17365]</v>
      </c>
      <c r="I9" s="16" t="s">
        <v>28</v>
      </c>
      <c r="L9" s="10" t="s">
        <v>55</v>
      </c>
      <c r="IS9" s="6"/>
      <c r="IT9" s="6"/>
      <c r="IU9" s="6"/>
    </row>
    <row r="10" spans="1:255" ht="11.85" customHeight="1" x14ac:dyDescent="0.3">
      <c r="B10" s="37" t="str">
        <f>[1]!obMake("spotOffsetDays"&amp;COLUMN(),"int",C10)</f>
        <v>spotOffsetDays2 
[17354]</v>
      </c>
      <c r="C10" s="19">
        <v>0</v>
      </c>
      <c r="E10" s="37" t="str">
        <f>[1]!obMake("spotOffsetDays"&amp;COLUMN(),"int",F10)</f>
        <v>spotOffsetDays5 
[17332]</v>
      </c>
      <c r="F10" s="19">
        <v>0</v>
      </c>
      <c r="L10" s="10" t="s">
        <v>56</v>
      </c>
      <c r="IS10" s="6"/>
      <c r="IT10" s="6"/>
      <c r="IU10" s="6"/>
    </row>
    <row r="11" spans="1:255" ht="11.85" customHeight="1" x14ac:dyDescent="0.3">
      <c r="B11" s="37" t="str">
        <f>[1]!obMake("forwardStartPeriod"&amp;COLUMN(),"String",C11)</f>
        <v>forwardStartPeriod2 
[17355]</v>
      </c>
      <c r="C11" s="20" t="s">
        <v>36</v>
      </c>
      <c r="E11" s="37" t="str">
        <f>[1]!obMake("forwardStartPeriod"&amp;COLUMN(),"String",F11)</f>
        <v>forwardStartPeriod5 
[17333]</v>
      </c>
      <c r="F11" s="20" t="s">
        <v>36</v>
      </c>
      <c r="L11" s="1" t="s">
        <v>57</v>
      </c>
      <c r="IS11" s="6"/>
      <c r="IT11" s="6"/>
      <c r="IU11" s="6"/>
    </row>
    <row r="12" spans="1:255" ht="11.85" customHeight="1" thickBot="1" x14ac:dyDescent="0.35">
      <c r="B12" s="37" t="str">
        <f>[1]!obMake("maturity"&amp;COLUMN(),"String",C12)</f>
        <v>maturity2 
[17356]</v>
      </c>
      <c r="C12" s="20" t="s">
        <v>28</v>
      </c>
      <c r="E12" s="37" t="str">
        <f>[1]!obMake("maturity"&amp;COLUMN(),"String",F12)</f>
        <v>maturity5 
[17334]</v>
      </c>
      <c r="F12" s="20" t="s">
        <v>28</v>
      </c>
      <c r="H12" s="11" t="s">
        <v>23</v>
      </c>
      <c r="I12" s="11" t="s">
        <v>24</v>
      </c>
      <c r="L12" s="10" t="s">
        <v>58</v>
      </c>
      <c r="IS12" s="6"/>
      <c r="IT12" s="6"/>
      <c r="IU12" s="6"/>
    </row>
    <row r="13" spans="1:255" ht="11.4" customHeight="1" x14ac:dyDescent="0.3">
      <c r="B13" s="37" t="str">
        <f>[1]!obMake("frequency"&amp;COLUMN(),"String",C13)</f>
        <v>frequency2 
[17357]</v>
      </c>
      <c r="C13" s="20" t="s">
        <v>29</v>
      </c>
      <c r="E13" s="37" t="str">
        <f>[1]!obMake("frequency"&amp;COLUMN(),"String",F13)</f>
        <v>frequency5 
[17335]</v>
      </c>
      <c r="F13" s="20" t="s">
        <v>29</v>
      </c>
      <c r="L13" s="10" t="s">
        <v>59</v>
      </c>
      <c r="IS13" s="6"/>
      <c r="IT13" s="6"/>
      <c r="IU13" s="6"/>
    </row>
    <row r="14" spans="1:255" ht="12" customHeight="1" x14ac:dyDescent="0.3">
      <c r="B14" s="37" t="str">
        <f>[1]!obMake("dayCount"&amp;COLUMN(),"String",C14)</f>
        <v>dayCount2 
[17358]</v>
      </c>
      <c r="C14" s="20" t="s">
        <v>30</v>
      </c>
      <c r="E14" s="37" t="str">
        <f>[1]!obMake("dayCount"&amp;COLUMN(),"String",F14)</f>
        <v>dayCount5 
[17336]</v>
      </c>
      <c r="F14" s="20" t="s">
        <v>30</v>
      </c>
      <c r="H14" s="13" t="s">
        <v>27</v>
      </c>
      <c r="I14" s="13"/>
      <c r="L14" s="10" t="s">
        <v>60</v>
      </c>
      <c r="IS14" s="6"/>
      <c r="IT14" s="6"/>
      <c r="IU14" s="6"/>
    </row>
    <row r="15" spans="1:255" ht="11.85" customHeight="1" x14ac:dyDescent="0.3">
      <c r="B15" s="37" t="str">
        <f>[1]!obMake("shortPeriodConvention"&amp;COLUMN(),"String",C15)</f>
        <v>shortPeriodConvention2 
[17348]</v>
      </c>
      <c r="C15" s="20" t="s">
        <v>31</v>
      </c>
      <c r="E15" s="37" t="str">
        <f>[1]!obMake("shortPeriodConvention"&amp;COLUMN(),"String",F15)</f>
        <v>shortPeriodConvention5 
[17326]</v>
      </c>
      <c r="F15" s="20" t="s">
        <v>31</v>
      </c>
      <c r="H15" s="37" t="str">
        <f>[1]!obMake("LegFloat"&amp;I9,$L$12,$B$20,$B$33,$B$28,$B$34,$B$35)</f>
        <v>LegFloat5Y 
[17361]</v>
      </c>
      <c r="I15" s="37" t="str">
        <f>[1]!obMake("LegFixed"&amp;I9,$L$12,$E$20,$E$25,[1]!obcast("index",$L$13),$E$26,$E$27)</f>
        <v>LegFixed5Y 
[17340]</v>
      </c>
      <c r="L15" s="10" t="s">
        <v>61</v>
      </c>
      <c r="IS15" s="6"/>
      <c r="IT15" s="6"/>
      <c r="IU15" s="6"/>
    </row>
    <row r="16" spans="1:255" ht="11.85" customHeight="1" x14ac:dyDescent="0.3">
      <c r="B16" s="37" t="str">
        <f>[1]!obMake("dayRollConvention"&amp;COLUMN(),"String",C16)</f>
        <v>dayRollConvention2 
[17346]</v>
      </c>
      <c r="C16" s="20" t="s">
        <v>32</v>
      </c>
      <c r="E16" s="37" t="str">
        <f>[1]!obMake("dayRollConvention"&amp;COLUMN(),"String",F16)</f>
        <v>dayRollConvention5 
[17324]</v>
      </c>
      <c r="F16" s="20" t="s">
        <v>32</v>
      </c>
      <c r="L16" s="1" t="s">
        <v>47</v>
      </c>
      <c r="IS16" s="6"/>
      <c r="IT16" s="6"/>
      <c r="IU16" s="6"/>
    </row>
    <row r="17" spans="2:255" ht="11.85" customHeight="1" thickBot="1" x14ac:dyDescent="0.35">
      <c r="B17" s="37" t="str">
        <f>[1]!obMake("fixingOffsetDays"&amp;COLUMN(),"int",C17)</f>
        <v>fixingOffsetDays2 
[17344]</v>
      </c>
      <c r="C17" s="20">
        <v>0</v>
      </c>
      <c r="E17" s="37" t="str">
        <f>[1]!obMake("fixingOffsetDays"&amp;COLUMN(),"int",F17)</f>
        <v>fixingOffsetDays5 
[17322]</v>
      </c>
      <c r="F17" s="20">
        <v>0</v>
      </c>
      <c r="H17" s="11" t="s">
        <v>25</v>
      </c>
      <c r="L17" s="10" t="s">
        <v>46</v>
      </c>
      <c r="IQ17" s="6"/>
      <c r="IR17" s="6"/>
      <c r="IS17" s="6"/>
      <c r="IT17" s="6"/>
      <c r="IU17" s="6"/>
    </row>
    <row r="18" spans="2:255" ht="11.85" customHeight="1" x14ac:dyDescent="0.3">
      <c r="B18" s="37" t="str">
        <f>[1]!obMake("paymentOffsetDays"&amp;COLUMN(),"int",C18)</f>
        <v>paymentOffsetDays2 
[17342]</v>
      </c>
      <c r="C18" s="20">
        <v>0</v>
      </c>
      <c r="E18" s="37" t="str">
        <f>[1]!obMake("paymentOffsetDays"&amp;COLUMN(),"int",F18)</f>
        <v>paymentOffsetDays5 
[17320]</v>
      </c>
      <c r="F18" s="20">
        <v>0</v>
      </c>
      <c r="L18" s="1" t="s">
        <v>62</v>
      </c>
      <c r="IS18" s="6"/>
      <c r="IT18" s="6"/>
      <c r="IU18" s="6"/>
    </row>
    <row r="19" spans="2:255" ht="11.85" customHeight="1" x14ac:dyDescent="0.3">
      <c r="B19" s="2" t="s">
        <v>16</v>
      </c>
      <c r="C19" s="13"/>
      <c r="E19" s="13" t="s">
        <v>16</v>
      </c>
      <c r="F19" s="13"/>
      <c r="H19" s="2" t="s">
        <v>16</v>
      </c>
      <c r="L19" s="10" t="s">
        <v>63</v>
      </c>
      <c r="IS19" s="6"/>
      <c r="IT19" s="6"/>
      <c r="IU19" s="6"/>
    </row>
    <row r="20" spans="2:255" ht="11.85" customHeight="1" x14ac:dyDescent="0.3">
      <c r="B20" s="37" t="str">
        <f>[1]!obcall("ScheduleFloat",$L$8,"createScheduleFromConventions",B9:B16,[1]!obMake("",$L$9),B17:B18)</f>
        <v>ScheduleFloat 
[17360]</v>
      </c>
      <c r="E20" s="37" t="str">
        <f>[1]!obcall("ScheduleFixed",$L$8,"createScheduleFromConventions",E9:E16,[1]!obMake("",$L$9),E17:E18)</f>
        <v>ScheduleFixed 
[17338]</v>
      </c>
      <c r="H20" s="37" t="str">
        <f>[1]!obMake("Swap"&amp;I9,$L$14,H15,I15)</f>
        <v>Swap5Y 
[17362]</v>
      </c>
      <c r="IS20" s="6"/>
      <c r="IT20" s="6"/>
      <c r="IU20" s="6"/>
    </row>
    <row r="21" spans="2:255" ht="13.8" customHeight="1" x14ac:dyDescent="0.3">
      <c r="B21" s="14"/>
      <c r="IS21" s="6"/>
      <c r="IT21" s="6"/>
      <c r="IU21" s="6"/>
    </row>
    <row r="22" spans="2:255" ht="11.85" customHeight="1" thickBot="1" x14ac:dyDescent="0.35">
      <c r="B22" s="11" t="s">
        <v>33</v>
      </c>
      <c r="C22" s="11"/>
      <c r="E22" s="11" t="s">
        <v>34</v>
      </c>
      <c r="F22" s="11"/>
      <c r="H22" s="11" t="s">
        <v>26</v>
      </c>
      <c r="IS22" s="6"/>
      <c r="IT22" s="6"/>
      <c r="IU22" s="6"/>
    </row>
    <row r="23" spans="2:255" ht="11.85" customHeight="1" x14ac:dyDescent="0.3">
      <c r="E23" s="12"/>
      <c r="F23" s="12"/>
      <c r="IS23" s="6"/>
      <c r="IT23" s="6"/>
      <c r="IU23" s="6"/>
    </row>
    <row r="24" spans="2:255" ht="11.85" customHeight="1" x14ac:dyDescent="0.3">
      <c r="B24" s="13" t="s">
        <v>2</v>
      </c>
      <c r="C24" s="13"/>
      <c r="E24" s="2" t="s">
        <v>2</v>
      </c>
      <c r="F24" s="2"/>
      <c r="H24" s="13" t="s">
        <v>16</v>
      </c>
      <c r="IS24" s="6"/>
      <c r="IT24" s="6"/>
      <c r="IU24" s="6"/>
    </row>
    <row r="25" spans="2:255" ht="11.85" customHeight="1" x14ac:dyDescent="0.3">
      <c r="B25" s="37" t="str">
        <f>[1]!obMake("periodStartOffset","double",C25)</f>
        <v>periodStartOffset 
[17310]</v>
      </c>
      <c r="C25" s="20">
        <v>0</v>
      </c>
      <c r="E25" s="37" t="str">
        <f>[1]!obMake("notional"&amp;COLUMN(),$L$11,[1]!obMake("","double",F25))</f>
        <v>notional5 
[17317]</v>
      </c>
      <c r="F25" s="20">
        <v>100</v>
      </c>
      <c r="H25" s="37" t="str">
        <f>[1]!obMake("Portfolio",$L$15,H20,[1]!obMake("","double",1))</f>
        <v>Portfolio 
[17364]</v>
      </c>
      <c r="IS25" s="6"/>
      <c r="IT25" s="6"/>
      <c r="IU25" s="6"/>
    </row>
    <row r="26" spans="2:255" ht="11.85" customHeight="1" x14ac:dyDescent="0.3">
      <c r="B26" s="37" t="str">
        <f>[1]!obMake("periodLength","double",C26)</f>
        <v>periodLength 
[17309]</v>
      </c>
      <c r="C26" s="20">
        <v>0.5</v>
      </c>
      <c r="E26" s="37" t="str">
        <f>[1]!obMake("spread"&amp;COLUMN(),"double",F26)</f>
        <v>spread5 
[17313]</v>
      </c>
      <c r="F26" s="20">
        <v>0</v>
      </c>
      <c r="IS26" s="6"/>
      <c r="IT26" s="6"/>
      <c r="IU26" s="6"/>
    </row>
    <row r="27" spans="2:255" ht="11.4" customHeight="1" x14ac:dyDescent="0.3">
      <c r="B27" s="13" t="s">
        <v>16</v>
      </c>
      <c r="C27" s="13"/>
      <c r="E27" s="37" t="str">
        <f>[1]!obMake("isNotionalExchanged"&amp;COLUMN(),"boolean",F27)</f>
        <v>isNotionalExchanged5 
[17312]</v>
      </c>
      <c r="F27" s="20" t="b">
        <v>0</v>
      </c>
      <c r="IS27" s="6"/>
      <c r="IT27" s="6"/>
      <c r="IU27" s="6"/>
    </row>
    <row r="28" spans="2:255" ht="11.85" customHeight="1" x14ac:dyDescent="0.3">
      <c r="B28" s="37" t="str">
        <f>[1]!obMake("Index",$L$10,B25:B26)</f>
        <v>Index 
[17311]</v>
      </c>
      <c r="IS28" s="6"/>
      <c r="IT28" s="6"/>
      <c r="IU28" s="6"/>
    </row>
    <row r="29" spans="2:255" ht="11.85" customHeight="1" x14ac:dyDescent="0.3">
      <c r="B29" s="14"/>
      <c r="IS29" s="6"/>
      <c r="IT29" s="6"/>
      <c r="IU29" s="6"/>
    </row>
    <row r="30" spans="2:255" ht="11.4" customHeight="1" thickBot="1" x14ac:dyDescent="0.35">
      <c r="B30" s="11" t="s">
        <v>34</v>
      </c>
      <c r="C30" s="11"/>
      <c r="IS30" s="6"/>
      <c r="IT30" s="6"/>
      <c r="IU30" s="6"/>
    </row>
    <row r="31" spans="2:255" ht="13.8" customHeight="1" x14ac:dyDescent="0.3">
      <c r="B31" s="12"/>
      <c r="C31" s="12"/>
      <c r="IS31" s="6"/>
      <c r="IT31" s="6"/>
      <c r="IU31" s="6"/>
    </row>
    <row r="32" spans="2:255" ht="13.2" customHeight="1" x14ac:dyDescent="0.3">
      <c r="B32" s="13" t="s">
        <v>2</v>
      </c>
      <c r="C32" s="13"/>
      <c r="IS32" s="6"/>
      <c r="IT32" s="6"/>
      <c r="IU32" s="6"/>
    </row>
    <row r="33" spans="1:255" ht="11.85" customHeight="1" x14ac:dyDescent="0.3">
      <c r="B33" s="37" t="str">
        <f>[1]!obMake("notional"&amp;COLUMN(),$L$11,[1]!obMake("","double",C33))</f>
        <v>notional2 
[17308]</v>
      </c>
      <c r="C33" s="20">
        <v>100</v>
      </c>
      <c r="IS33" s="6"/>
      <c r="IT33" s="6"/>
      <c r="IU33" s="6"/>
    </row>
    <row r="34" spans="1:255" ht="11.85" customHeight="1" x14ac:dyDescent="0.3">
      <c r="B34" s="37" t="str">
        <f>[1]!obMake("spread"&amp;COLUMN(),"double",C34)</f>
        <v>spread2 
[17306]</v>
      </c>
      <c r="C34" s="20">
        <v>0</v>
      </c>
      <c r="IS34" s="6"/>
      <c r="IT34" s="6"/>
      <c r="IU34" s="6"/>
    </row>
    <row r="35" spans="1:255" ht="11.85" customHeight="1" x14ac:dyDescent="0.3">
      <c r="B35" s="37" t="str">
        <f>[1]!obMake("isNotionalExchanged"&amp;COLUMN(),"boolean",C35)</f>
        <v>isNotionalExchanged2 
[17305]</v>
      </c>
      <c r="C35" s="20" t="b">
        <v>0</v>
      </c>
      <c r="IS35" s="6"/>
      <c r="IT35" s="6"/>
      <c r="IU35" s="6"/>
    </row>
    <row r="36" spans="1:255" ht="11.85" customHeight="1" x14ac:dyDescent="0.3">
      <c r="IS36" s="6"/>
      <c r="IT36" s="6"/>
      <c r="IU36" s="6"/>
    </row>
    <row r="37" spans="1:255" s="39" customFormat="1" ht="12" customHeight="1" x14ac:dyDescent="0.3">
      <c r="A37" s="38"/>
      <c r="B37" s="38"/>
      <c r="C37" s="38"/>
      <c r="E37" s="38"/>
      <c r="F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</row>
    <row r="38" spans="1:255" ht="11.85" customHeight="1" x14ac:dyDescent="0.3">
      <c r="B38" s="22"/>
      <c r="D38" s="6"/>
      <c r="G38" s="6"/>
      <c r="H38" s="6"/>
      <c r="J38" s="6"/>
      <c r="IT38" s="6"/>
      <c r="IU38" s="6"/>
    </row>
    <row r="39" spans="1:255" ht="18" customHeight="1" x14ac:dyDescent="0.3">
      <c r="B39" s="6" t="s">
        <v>43</v>
      </c>
      <c r="C39" s="6"/>
      <c r="E39" s="8"/>
      <c r="F39" s="6"/>
      <c r="IT39" s="6"/>
      <c r="IU39" s="6"/>
    </row>
    <row r="40" spans="1:255" ht="11.85" customHeight="1" x14ac:dyDescent="0.3">
      <c r="B40" s="6"/>
      <c r="C40" s="6"/>
      <c r="E40" s="8"/>
      <c r="F40" s="6"/>
      <c r="IT40" s="6"/>
      <c r="IU40" s="6"/>
    </row>
    <row r="41" spans="1:255" ht="11.85" customHeight="1" thickBot="1" x14ac:dyDescent="0.35">
      <c r="B41" s="11" t="s">
        <v>37</v>
      </c>
      <c r="E41" s="12"/>
      <c r="F41" s="11" t="s">
        <v>38</v>
      </c>
      <c r="I41" s="12"/>
      <c r="IT41" s="6"/>
      <c r="IU41" s="6"/>
    </row>
    <row r="42" spans="1:255" ht="11.85" customHeight="1" x14ac:dyDescent="0.3">
      <c r="E42" s="12"/>
      <c r="F42" s="12"/>
      <c r="I42" s="12"/>
      <c r="IT42" s="6"/>
      <c r="IU42" s="6"/>
    </row>
    <row r="43" spans="1:255" ht="11.85" customHeight="1" x14ac:dyDescent="0.3">
      <c r="B43" s="13" t="s">
        <v>15</v>
      </c>
      <c r="C43" s="13"/>
      <c r="E43" s="12"/>
      <c r="F43" s="13" t="s">
        <v>15</v>
      </c>
      <c r="G43" s="13"/>
      <c r="H43" s="6"/>
      <c r="I43" s="12"/>
      <c r="K43" s="6"/>
      <c r="L43" s="6"/>
      <c r="M43" s="6"/>
      <c r="N43" s="6"/>
    </row>
    <row r="44" spans="1:255" ht="11.85" customHeight="1" x14ac:dyDescent="0.3">
      <c r="B44" s="17" t="str">
        <f>[1]!obMake("Maturity","String[]",C44:C44)</f>
        <v>Maturity 
[17298]</v>
      </c>
      <c r="C44" s="18" t="s">
        <v>28</v>
      </c>
      <c r="E44" s="12"/>
      <c r="F44" s="17" t="str">
        <f>[1]!obMake("ExerciseDate","double",G44)</f>
        <v>ExerciseDate 
[17292]</v>
      </c>
      <c r="G44" s="16">
        <v>2</v>
      </c>
      <c r="H44" s="6"/>
      <c r="I44" s="12"/>
      <c r="K44" s="6"/>
      <c r="L44" s="6"/>
      <c r="M44" s="6"/>
      <c r="N44" s="6"/>
    </row>
    <row r="45" spans="1:255" ht="11.85" customHeight="1" x14ac:dyDescent="0.3">
      <c r="B45" s="17" t="str">
        <f>[1]!obMake("Weight","double[]",C45:C45)</f>
        <v>Weight 
[17287]</v>
      </c>
      <c r="C45" s="16">
        <v>1</v>
      </c>
      <c r="E45" s="12"/>
      <c r="F45" s="17" t="str">
        <f>[1]!obMake("FixingDates","double[]",G43:N43)</f>
        <v>FixingDates 
[17291]</v>
      </c>
      <c r="G45" s="21">
        <v>2</v>
      </c>
      <c r="H45" s="16">
        <v>2.5</v>
      </c>
      <c r="I45" s="16">
        <v>3</v>
      </c>
      <c r="J45" s="16">
        <v>3.5</v>
      </c>
      <c r="K45" s="16">
        <v>4</v>
      </c>
      <c r="L45" s="16">
        <v>4.5</v>
      </c>
      <c r="M45" s="16">
        <v>5</v>
      </c>
      <c r="N45" s="16">
        <v>5.5</v>
      </c>
    </row>
    <row r="46" spans="1:255" ht="11.85" customHeight="1" x14ac:dyDescent="0.3">
      <c r="B46" s="2" t="s">
        <v>27</v>
      </c>
      <c r="C46" s="13"/>
      <c r="E46" s="12"/>
      <c r="F46" s="17" t="str">
        <f>[1]!obMake("PaymentDates","double[]",G44:N44)</f>
        <v>PaymentDates 
[17290]</v>
      </c>
      <c r="G46" s="16">
        <v>2.5</v>
      </c>
      <c r="H46" s="16">
        <v>3</v>
      </c>
      <c r="I46" s="16">
        <v>3.5</v>
      </c>
      <c r="J46" s="16">
        <v>4</v>
      </c>
      <c r="K46" s="16">
        <v>4.5</v>
      </c>
      <c r="L46" s="16">
        <v>5</v>
      </c>
      <c r="M46" s="16">
        <v>5.5</v>
      </c>
      <c r="N46" s="16">
        <v>6</v>
      </c>
    </row>
    <row r="47" spans="1:255" ht="11.85" customHeight="1" x14ac:dyDescent="0.3">
      <c r="B47" s="17" t="str">
        <f>[1]!obcall("SwapRegression",$L$16,"createSwaps",B44)</f>
        <v>SwapRegression 
[17301]</v>
      </c>
      <c r="C47" s="10" t="s">
        <v>39</v>
      </c>
      <c r="E47" s="12"/>
      <c r="F47" s="17" t="str">
        <f>[1]!obMake("SwapRates","double[]",G45:N45)</f>
        <v>SwapRates 
[17289]</v>
      </c>
      <c r="G47" s="16">
        <v>-0.01</v>
      </c>
      <c r="H47" s="16">
        <v>-0.01</v>
      </c>
      <c r="I47" s="16">
        <v>-0.01</v>
      </c>
      <c r="J47" s="16">
        <v>-0.01</v>
      </c>
      <c r="K47" s="16">
        <v>-0.01</v>
      </c>
      <c r="L47" s="16">
        <v>-0.01</v>
      </c>
      <c r="M47" s="16">
        <v>-0.01</v>
      </c>
      <c r="N47" s="16">
        <v>-0.01</v>
      </c>
    </row>
    <row r="48" spans="1:255" ht="11.85" customHeight="1" x14ac:dyDescent="0.3">
      <c r="B48" s="17" t="str">
        <f>[1]!obMake("Portfolio"&amp;COLUMN()&amp;ROW(),$L$15,B47,B45)</f>
        <v>Portfolio248 
[17302]</v>
      </c>
      <c r="C48" s="10" t="s">
        <v>42</v>
      </c>
      <c r="E48" s="12"/>
      <c r="F48" s="17" t="str">
        <f>[1]!obMake("Notional"&amp;COLUMN(),"double",G48)</f>
        <v>Notional6 
[17288]</v>
      </c>
      <c r="G48" s="16">
        <v>100</v>
      </c>
      <c r="I48" s="12"/>
    </row>
    <row r="49" spans="2:10" ht="11.85" customHeight="1" x14ac:dyDescent="0.3">
      <c r="B49" s="10" t="str">
        <f>[1]!obcall("",B48,"setInitialLifeTime",[1]!obMake("","double",5))</f>
        <v>Portfolio248 
[17304]</v>
      </c>
      <c r="E49" s="12"/>
      <c r="F49" s="2" t="s">
        <v>27</v>
      </c>
      <c r="I49" s="12"/>
    </row>
    <row r="50" spans="2:10" ht="11.85" customHeight="1" x14ac:dyDescent="0.3">
      <c r="B50" s="17" t="str">
        <f>[1]!obcall("SwapSIMM",$L$17,"createSwaps",B44)</f>
        <v>SwapSIMM 
[17299]</v>
      </c>
      <c r="E50" s="12"/>
      <c r="F50" s="17" t="str">
        <f>[1]!obMake("Swaption",$L$18&amp;"[]",[1]!obMake("Swaption",$L$19,F44:F48))</f>
        <v>Swaption 
[17294]</v>
      </c>
      <c r="G50" s="10" t="s">
        <v>39</v>
      </c>
      <c r="H50" s="22"/>
      <c r="I50" s="12"/>
    </row>
    <row r="51" spans="2:10" ht="11.85" customHeight="1" x14ac:dyDescent="0.3">
      <c r="E51" s="12"/>
      <c r="F51" s="17" t="str">
        <f>[1]!obMake("Portfolio"&amp;COLUMN()&amp;ROW(),$L$15,F50,B45)</f>
        <v>Portfolio651 
[17295]</v>
      </c>
      <c r="H51" s="22"/>
      <c r="I51" s="12"/>
    </row>
    <row r="52" spans="2:10" ht="11.85" customHeight="1" x14ac:dyDescent="0.3">
      <c r="E52" s="12"/>
      <c r="F52" s="23" t="str">
        <f>[1]!obcall("",$F$51,"setInitialLifeTime",[1]!obMake("","double",5))</f>
        <v>Portfolio651 
[17297]</v>
      </c>
      <c r="G52" s="23"/>
      <c r="H52" s="22"/>
    </row>
    <row r="53" spans="2:10" ht="11.85" customHeight="1" x14ac:dyDescent="0.3">
      <c r="B53" s="6"/>
      <c r="C53" s="6"/>
      <c r="D53" s="6"/>
      <c r="E53" s="6"/>
    </row>
    <row r="54" spans="2:10" ht="11.85" customHeight="1" x14ac:dyDescent="0.3">
      <c r="B54" s="6"/>
      <c r="C54" s="6"/>
      <c r="D54" s="6"/>
      <c r="E54" s="6"/>
      <c r="F54" s="6"/>
      <c r="G54" s="6"/>
      <c r="H54" s="6"/>
      <c r="I54" s="6"/>
      <c r="J54" s="6"/>
    </row>
    <row r="55" spans="2:10" ht="11.85" customHeight="1" x14ac:dyDescent="0.3">
      <c r="B55" s="6"/>
      <c r="C55" s="6"/>
      <c r="D55" s="6"/>
      <c r="E55" s="6"/>
      <c r="F55" s="6"/>
      <c r="G55" s="6"/>
      <c r="H55" s="6"/>
      <c r="I55" s="6"/>
      <c r="J55" s="6"/>
    </row>
    <row r="56" spans="2:10" ht="11.85" customHeight="1" x14ac:dyDescent="0.3">
      <c r="B56" s="6"/>
      <c r="C56" s="6"/>
      <c r="D56" s="6"/>
      <c r="E56" s="6"/>
      <c r="F56" s="6"/>
      <c r="G56" s="6"/>
      <c r="H56" s="6"/>
      <c r="I56" s="6"/>
      <c r="J56" s="6"/>
    </row>
    <row r="57" spans="2:10" ht="11.85" customHeight="1" x14ac:dyDescent="0.3">
      <c r="B57" s="6"/>
      <c r="C57" s="6"/>
      <c r="D57" s="6"/>
      <c r="E57" s="6"/>
      <c r="F57" s="6"/>
      <c r="G57" s="6"/>
      <c r="H57" s="6"/>
      <c r="I57" s="6"/>
      <c r="J57" s="6"/>
    </row>
    <row r="58" spans="2:10" ht="11.85" customHeight="1" x14ac:dyDescent="0.3">
      <c r="B58" s="6"/>
      <c r="C58" s="6"/>
      <c r="D58" s="6"/>
      <c r="E58" s="6"/>
      <c r="F58" s="6"/>
      <c r="G58" s="6"/>
      <c r="H58" s="6"/>
      <c r="I58" s="6"/>
      <c r="J58" s="6"/>
    </row>
    <row r="59" spans="2:10" ht="11.85" customHeight="1" x14ac:dyDescent="0.3">
      <c r="B59" s="6"/>
      <c r="C59" s="6"/>
      <c r="D59" s="6"/>
      <c r="E59" s="6"/>
      <c r="F59" s="6"/>
      <c r="G59" s="6"/>
      <c r="H59" s="6"/>
      <c r="I59" s="6"/>
      <c r="J59" s="6"/>
    </row>
    <row r="60" spans="2:10" ht="11.85" customHeight="1" x14ac:dyDescent="0.3">
      <c r="B60" s="6"/>
      <c r="C60" s="6"/>
      <c r="D60" s="6"/>
      <c r="E60" s="6"/>
      <c r="F60" s="6"/>
      <c r="G60" s="6"/>
      <c r="H60" s="6"/>
      <c r="I60" s="6"/>
      <c r="J60" s="6"/>
    </row>
    <row r="61" spans="2:10" ht="11.85" customHeight="1" x14ac:dyDescent="0.3">
      <c r="B61" s="6"/>
      <c r="C61" s="6"/>
      <c r="D61" s="6"/>
      <c r="E61" s="6"/>
      <c r="F61" s="6"/>
      <c r="G61" s="6"/>
      <c r="H61" s="6"/>
      <c r="I61" s="6"/>
      <c r="J61" s="6"/>
    </row>
    <row r="62" spans="2:10" ht="11.85" customHeight="1" x14ac:dyDescent="0.3">
      <c r="B62" s="6"/>
      <c r="C62" s="6"/>
      <c r="D62" s="6"/>
      <c r="E62" s="6"/>
      <c r="F62" s="6"/>
      <c r="G62" s="6"/>
      <c r="H62" s="6"/>
      <c r="I62" s="6"/>
      <c r="J62" s="6"/>
    </row>
    <row r="63" spans="2:10" ht="11.85" customHeight="1" x14ac:dyDescent="0.3">
      <c r="B63" s="6"/>
      <c r="C63" s="6"/>
      <c r="D63" s="6"/>
      <c r="E63" s="6"/>
      <c r="F63" s="6"/>
      <c r="G63" s="6"/>
      <c r="H63" s="6"/>
      <c r="I63" s="6"/>
      <c r="J63" s="6"/>
    </row>
    <row r="64" spans="2:10" ht="11.85" customHeight="1" x14ac:dyDescent="0.3">
      <c r="B64" s="23"/>
      <c r="C64" s="23"/>
      <c r="D64" s="22"/>
      <c r="F64" s="6"/>
      <c r="G64" s="6"/>
      <c r="H64" s="6"/>
      <c r="I64" s="6"/>
      <c r="J64" s="6"/>
    </row>
    <row r="65" spans="2:4" ht="11.85" customHeight="1" x14ac:dyDescent="0.3">
      <c r="B65" s="23"/>
      <c r="C65" s="23"/>
      <c r="D65" s="22"/>
    </row>
    <row r="66" spans="2:4" ht="11.85" customHeight="1" x14ac:dyDescent="0.3">
      <c r="B66" s="23"/>
      <c r="C66" s="23"/>
      <c r="D66" s="22"/>
    </row>
    <row r="67" spans="2:4" ht="11.85" customHeight="1" x14ac:dyDescent="0.3">
      <c r="B67" s="23"/>
      <c r="C67" s="23"/>
      <c r="D67" s="22"/>
    </row>
    <row r="68" spans="2:4" ht="11.85" customHeight="1" x14ac:dyDescent="0.3">
      <c r="B68" s="23"/>
      <c r="C68" s="23"/>
      <c r="D68" s="22"/>
    </row>
    <row r="69" spans="2:4" ht="11.85" customHeight="1" x14ac:dyDescent="0.3">
      <c r="B69" s="23"/>
      <c r="C69" s="23"/>
      <c r="D69" s="22"/>
    </row>
    <row r="70" spans="2:4" ht="11.85" customHeight="1" x14ac:dyDescent="0.3">
      <c r="B70" s="23"/>
      <c r="C70" s="23"/>
      <c r="D70" s="22"/>
    </row>
    <row r="71" spans="2:4" ht="11.85" customHeight="1" x14ac:dyDescent="0.3">
      <c r="B71" s="23"/>
      <c r="C71" s="23"/>
      <c r="D71" s="22"/>
    </row>
    <row r="72" spans="2:4" ht="11.85" customHeight="1" x14ac:dyDescent="0.3">
      <c r="B72" s="23"/>
      <c r="C72" s="23"/>
      <c r="D72" s="22"/>
    </row>
    <row r="73" spans="2:4" ht="11.85" customHeight="1" x14ac:dyDescent="0.3">
      <c r="B73" s="23"/>
      <c r="C73" s="23"/>
      <c r="D73" s="22"/>
    </row>
    <row r="74" spans="2:4" ht="11.85" customHeight="1" x14ac:dyDescent="0.3">
      <c r="B74" s="23"/>
      <c r="C74" s="23"/>
      <c r="D74" s="22"/>
    </row>
    <row r="75" spans="2:4" ht="11.85" customHeight="1" x14ac:dyDescent="0.3">
      <c r="B75" s="23"/>
      <c r="C75" s="23"/>
      <c r="D75" s="22"/>
    </row>
    <row r="76" spans="2:4" ht="11.85" customHeight="1" x14ac:dyDescent="0.3">
      <c r="B76" s="23"/>
      <c r="C76" s="23"/>
      <c r="D76" s="22"/>
    </row>
    <row r="77" spans="2:4" ht="11.85" customHeight="1" x14ac:dyDescent="0.3">
      <c r="B77" s="23"/>
      <c r="C77" s="23"/>
      <c r="D77" s="22"/>
    </row>
    <row r="78" spans="2:4" ht="11.85" customHeight="1" x14ac:dyDescent="0.3">
      <c r="B78" s="23"/>
      <c r="C78" s="23"/>
      <c r="D78" s="22"/>
    </row>
    <row r="79" spans="2:4" ht="11.85" customHeight="1" x14ac:dyDescent="0.3">
      <c r="B79" s="23"/>
      <c r="C79" s="23"/>
      <c r="D79" s="22"/>
    </row>
    <row r="80" spans="2:4" ht="11.85" customHeight="1" x14ac:dyDescent="0.3">
      <c r="B80" s="23"/>
      <c r="C80" s="23"/>
      <c r="D80" s="22"/>
    </row>
    <row r="81" spans="2:4" ht="11.85" customHeight="1" x14ac:dyDescent="0.3">
      <c r="B81" s="23"/>
      <c r="C81" s="23"/>
      <c r="D81" s="22"/>
    </row>
    <row r="82" spans="2:4" ht="11.85" customHeight="1" x14ac:dyDescent="0.3">
      <c r="B82" s="23"/>
      <c r="C82" s="23"/>
      <c r="D82" s="22"/>
    </row>
    <row r="83" spans="2:4" ht="11.85" customHeight="1" x14ac:dyDescent="0.3">
      <c r="B83" s="23"/>
      <c r="C83" s="23"/>
      <c r="D83" s="22"/>
    </row>
    <row r="84" spans="2:4" ht="11.85" customHeight="1" x14ac:dyDescent="0.3">
      <c r="B84" s="23"/>
      <c r="C84" s="23"/>
      <c r="D84" s="22"/>
    </row>
    <row r="85" spans="2:4" ht="11.85" customHeight="1" x14ac:dyDescent="0.3">
      <c r="B85" s="23"/>
      <c r="C85" s="23"/>
      <c r="D85" s="22"/>
    </row>
    <row r="86" spans="2:4" ht="11.85" customHeight="1" x14ac:dyDescent="0.3">
      <c r="B86" s="23"/>
      <c r="C86" s="23"/>
      <c r="D86" s="22"/>
    </row>
    <row r="87" spans="2:4" ht="11.85" customHeight="1" x14ac:dyDescent="0.3">
      <c r="B87" s="23"/>
      <c r="C87" s="23"/>
      <c r="D87" s="22"/>
    </row>
    <row r="88" spans="2:4" ht="11.85" customHeight="1" x14ac:dyDescent="0.3">
      <c r="B88" s="23"/>
      <c r="C88" s="23"/>
      <c r="D88" s="22"/>
    </row>
    <row r="89" spans="2:4" ht="11.85" customHeight="1" x14ac:dyDescent="0.3">
      <c r="B89" s="23"/>
      <c r="C89" s="23"/>
      <c r="D89" s="22"/>
    </row>
    <row r="90" spans="2:4" ht="11.85" customHeight="1" x14ac:dyDescent="0.3">
      <c r="B90" s="23"/>
      <c r="C90" s="23"/>
      <c r="D90" s="22"/>
    </row>
    <row r="91" spans="2:4" ht="11.85" customHeight="1" x14ac:dyDescent="0.3">
      <c r="B91" s="23"/>
      <c r="C91" s="23"/>
      <c r="D91" s="22"/>
    </row>
    <row r="92" spans="2:4" ht="11.85" customHeight="1" x14ac:dyDescent="0.3">
      <c r="B92" s="23"/>
      <c r="C92" s="23"/>
      <c r="D92" s="22"/>
    </row>
    <row r="93" spans="2:4" ht="11.85" customHeight="1" x14ac:dyDescent="0.3">
      <c r="B93" s="23"/>
      <c r="C93" s="23"/>
      <c r="D93" s="22"/>
    </row>
    <row r="94" spans="2:4" ht="11.85" customHeight="1" x14ac:dyDescent="0.3">
      <c r="B94" s="23"/>
      <c r="C94" s="23"/>
      <c r="D94" s="22"/>
    </row>
    <row r="95" spans="2:4" ht="11.85" customHeight="1" x14ac:dyDescent="0.3">
      <c r="B95" s="23"/>
      <c r="C95" s="23"/>
      <c r="D95" s="22"/>
    </row>
    <row r="96" spans="2:4" ht="11.85" customHeight="1" x14ac:dyDescent="0.3">
      <c r="B96" s="23"/>
      <c r="C96" s="23"/>
      <c r="D96" s="22"/>
    </row>
    <row r="97" spans="2:4" ht="11.85" customHeight="1" x14ac:dyDescent="0.3">
      <c r="B97" s="23"/>
      <c r="C97" s="23"/>
      <c r="D97" s="22"/>
    </row>
    <row r="98" spans="2:4" ht="11.85" customHeight="1" x14ac:dyDescent="0.3">
      <c r="B98" s="23"/>
      <c r="C98" s="23"/>
      <c r="D98" s="22"/>
    </row>
    <row r="99" spans="2:4" ht="11.85" customHeight="1" x14ac:dyDescent="0.3">
      <c r="B99" s="23"/>
      <c r="C99" s="23"/>
      <c r="D99" s="22"/>
    </row>
    <row r="100" spans="2:4" ht="11.85" customHeight="1" x14ac:dyDescent="0.3">
      <c r="B100" s="23"/>
      <c r="C100" s="23"/>
      <c r="D100" s="22"/>
    </row>
    <row r="101" spans="2:4" ht="11.85" customHeight="1" x14ac:dyDescent="0.3">
      <c r="B101" s="23"/>
      <c r="C101" s="23"/>
      <c r="D101" s="22"/>
    </row>
    <row r="102" spans="2:4" ht="11.85" customHeight="1" x14ac:dyDescent="0.3">
      <c r="B102" s="23"/>
      <c r="C102" s="23"/>
      <c r="D102" s="22"/>
    </row>
    <row r="103" spans="2:4" ht="11.85" customHeight="1" x14ac:dyDescent="0.3">
      <c r="B103" s="23"/>
      <c r="C103" s="23"/>
      <c r="D103" s="22"/>
    </row>
    <row r="104" spans="2:4" ht="11.85" customHeight="1" x14ac:dyDescent="0.3">
      <c r="B104" s="23"/>
      <c r="C104" s="23"/>
      <c r="D104" s="22"/>
    </row>
    <row r="105" spans="2:4" ht="11.85" customHeight="1" x14ac:dyDescent="0.3">
      <c r="B105" s="23"/>
      <c r="C105" s="23"/>
      <c r="D105" s="22"/>
    </row>
    <row r="106" spans="2:4" ht="11.85" customHeight="1" x14ac:dyDescent="0.3">
      <c r="B106" s="23"/>
      <c r="C106" s="23"/>
      <c r="D106" s="22"/>
    </row>
    <row r="107" spans="2:4" ht="11.85" customHeight="1" x14ac:dyDescent="0.3">
      <c r="B107" s="23"/>
      <c r="C107" s="23"/>
      <c r="D107" s="22"/>
    </row>
    <row r="108" spans="2:4" ht="11.85" customHeight="1" x14ac:dyDescent="0.3">
      <c r="B108" s="23"/>
      <c r="C108" s="23"/>
      <c r="D108" s="22"/>
    </row>
    <row r="109" spans="2:4" ht="11.85" customHeight="1" x14ac:dyDescent="0.3">
      <c r="B109" s="23"/>
      <c r="C109" s="23"/>
      <c r="D109" s="22"/>
    </row>
    <row r="110" spans="2:4" ht="11.85" customHeight="1" x14ac:dyDescent="0.3">
      <c r="B110" s="23"/>
      <c r="C110" s="23"/>
      <c r="D110" s="22"/>
    </row>
    <row r="111" spans="2:4" ht="11.85" customHeight="1" x14ac:dyDescent="0.3">
      <c r="B111" s="23"/>
      <c r="C111" s="23"/>
      <c r="D111" s="22"/>
    </row>
    <row r="112" spans="2:4" ht="11.85" customHeight="1" x14ac:dyDescent="0.3">
      <c r="B112" s="23"/>
      <c r="C112" s="23"/>
      <c r="D112" s="22"/>
    </row>
    <row r="113" spans="2:4" ht="11.85" customHeight="1" x14ac:dyDescent="0.3">
      <c r="B113" s="23"/>
      <c r="C113" s="23"/>
      <c r="D113" s="22"/>
    </row>
    <row r="114" spans="2:4" ht="11.85" customHeight="1" x14ac:dyDescent="0.3">
      <c r="B114" s="23"/>
      <c r="C114" s="23"/>
      <c r="D114" s="22"/>
    </row>
    <row r="115" spans="2:4" ht="11.85" customHeight="1" x14ac:dyDescent="0.3">
      <c r="B115" s="23"/>
      <c r="C115" s="23"/>
      <c r="D115" s="22"/>
    </row>
    <row r="116" spans="2:4" ht="11.85" customHeight="1" x14ac:dyDescent="0.3">
      <c r="B116" s="23"/>
      <c r="C116" s="23"/>
      <c r="D116" s="22"/>
    </row>
    <row r="117" spans="2:4" ht="11.85" customHeight="1" x14ac:dyDescent="0.3">
      <c r="B117" s="23"/>
      <c r="C117" s="23"/>
      <c r="D117" s="22"/>
    </row>
    <row r="118" spans="2:4" ht="11.85" customHeight="1" x14ac:dyDescent="0.3">
      <c r="B118" s="23"/>
      <c r="C118" s="23"/>
      <c r="D118" s="22"/>
    </row>
    <row r="119" spans="2:4" ht="11.85" customHeight="1" x14ac:dyDescent="0.3">
      <c r="B119" s="23"/>
      <c r="C119" s="23"/>
      <c r="D119" s="22"/>
    </row>
    <row r="120" spans="2:4" ht="11.85" customHeight="1" x14ac:dyDescent="0.3">
      <c r="B120" s="23"/>
      <c r="C120" s="23"/>
      <c r="D120" s="22"/>
    </row>
    <row r="121" spans="2:4" ht="11.85" customHeight="1" x14ac:dyDescent="0.3">
      <c r="B121" s="23"/>
      <c r="C121" s="23"/>
      <c r="D121" s="22"/>
    </row>
    <row r="122" spans="2:4" ht="11.85" customHeight="1" x14ac:dyDescent="0.3">
      <c r="B122" s="23"/>
      <c r="C122" s="23"/>
      <c r="D122" s="22"/>
    </row>
    <row r="123" spans="2:4" ht="11.85" customHeight="1" x14ac:dyDescent="0.3">
      <c r="B123" s="23"/>
      <c r="C123" s="23"/>
      <c r="D123" s="22"/>
    </row>
    <row r="124" spans="2:4" ht="11.85" customHeight="1" x14ac:dyDescent="0.3">
      <c r="B124" s="23"/>
      <c r="C124" s="23"/>
      <c r="D124" s="22"/>
    </row>
    <row r="125" spans="2:4" ht="11.85" customHeight="1" x14ac:dyDescent="0.3">
      <c r="B125" s="23"/>
      <c r="C125" s="23"/>
      <c r="D125" s="22"/>
    </row>
    <row r="126" spans="2:4" ht="11.85" customHeight="1" x14ac:dyDescent="0.3">
      <c r="B126" s="23"/>
      <c r="C126" s="23"/>
      <c r="D126" s="22"/>
    </row>
    <row r="127" spans="2:4" ht="11.85" customHeight="1" x14ac:dyDescent="0.3">
      <c r="B127" s="23"/>
      <c r="C127" s="23"/>
      <c r="D127" s="22"/>
    </row>
    <row r="128" spans="2:4" ht="11.85" customHeight="1" x14ac:dyDescent="0.3">
      <c r="B128" s="23"/>
      <c r="C128" s="23"/>
      <c r="D128" s="22"/>
    </row>
    <row r="129" spans="2:4" ht="11.85" customHeight="1" x14ac:dyDescent="0.3">
      <c r="B129" s="23"/>
      <c r="C129" s="23"/>
      <c r="D129" s="22"/>
    </row>
    <row r="130" spans="2:4" ht="11.85" customHeight="1" x14ac:dyDescent="0.3">
      <c r="B130" s="23"/>
      <c r="C130" s="23"/>
      <c r="D130" s="22"/>
    </row>
    <row r="131" spans="2:4" ht="11.85" customHeight="1" x14ac:dyDescent="0.3">
      <c r="B131" s="23"/>
      <c r="C131" s="23"/>
      <c r="D131" s="22"/>
    </row>
    <row r="132" spans="2:4" ht="11.85" customHeight="1" x14ac:dyDescent="0.3">
      <c r="B132" s="23"/>
      <c r="C132" s="23"/>
      <c r="D132" s="22"/>
    </row>
    <row r="133" spans="2:4" ht="11.85" customHeight="1" x14ac:dyDescent="0.3">
      <c r="B133" s="23"/>
      <c r="C133" s="23"/>
      <c r="D133" s="22"/>
    </row>
    <row r="134" spans="2:4" ht="11.85" customHeight="1" x14ac:dyDescent="0.3">
      <c r="B134" s="23"/>
      <c r="C134" s="23"/>
      <c r="D134" s="22"/>
    </row>
    <row r="135" spans="2:4" ht="11.85" customHeight="1" x14ac:dyDescent="0.3">
      <c r="B135" s="23"/>
      <c r="C135" s="23"/>
      <c r="D135" s="22"/>
    </row>
    <row r="136" spans="2:4" ht="11.85" customHeight="1" x14ac:dyDescent="0.3">
      <c r="B136" s="23"/>
      <c r="C136" s="23"/>
      <c r="D136" s="22"/>
    </row>
    <row r="137" spans="2:4" ht="11.85" customHeight="1" x14ac:dyDescent="0.3">
      <c r="B137" s="23"/>
      <c r="C137" s="23"/>
      <c r="D137" s="22"/>
    </row>
    <row r="138" spans="2:4" ht="11.85" customHeight="1" x14ac:dyDescent="0.3">
      <c r="B138" s="23"/>
      <c r="C138" s="23"/>
      <c r="D138" s="22"/>
    </row>
    <row r="139" spans="2:4" ht="11.85" customHeight="1" x14ac:dyDescent="0.3">
      <c r="B139" s="23"/>
      <c r="C139" s="23"/>
      <c r="D139" s="22"/>
    </row>
    <row r="140" spans="2:4" ht="11.85" customHeight="1" x14ac:dyDescent="0.3">
      <c r="B140" s="23"/>
      <c r="C140" s="23"/>
      <c r="D140" s="22"/>
    </row>
    <row r="141" spans="2:4" ht="11.85" customHeight="1" x14ac:dyDescent="0.3">
      <c r="B141" s="23"/>
      <c r="C141" s="23"/>
      <c r="D141" s="22"/>
    </row>
    <row r="142" spans="2:4" ht="11.85" customHeight="1" x14ac:dyDescent="0.3">
      <c r="B142" s="23"/>
      <c r="C142" s="23"/>
      <c r="D142" s="22"/>
    </row>
    <row r="143" spans="2:4" ht="11.85" customHeight="1" x14ac:dyDescent="0.3">
      <c r="B143" s="23"/>
      <c r="C143" s="23"/>
      <c r="D143" s="22"/>
    </row>
    <row r="144" spans="2:4" ht="11.85" customHeight="1" x14ac:dyDescent="0.3">
      <c r="B144" s="23"/>
      <c r="C144" s="23"/>
      <c r="D144" s="22"/>
    </row>
    <row r="145" spans="2:4" ht="11.85" customHeight="1" x14ac:dyDescent="0.3">
      <c r="B145" s="23"/>
      <c r="C145" s="23"/>
      <c r="D145" s="22"/>
    </row>
    <row r="146" spans="2:4" ht="11.85" customHeight="1" x14ac:dyDescent="0.3">
      <c r="B146" s="23"/>
      <c r="C146" s="23"/>
      <c r="D146" s="22"/>
    </row>
    <row r="147" spans="2:4" ht="11.85" customHeight="1" x14ac:dyDescent="0.3">
      <c r="B147" s="23"/>
      <c r="C147" s="23"/>
      <c r="D147" s="22"/>
    </row>
    <row r="148" spans="2:4" ht="11.85" customHeight="1" x14ac:dyDescent="0.3">
      <c r="B148" s="23"/>
      <c r="C148" s="23"/>
      <c r="D148" s="22"/>
    </row>
    <row r="149" spans="2:4" ht="11.85" customHeight="1" x14ac:dyDescent="0.3">
      <c r="B149" s="23"/>
      <c r="C149" s="23"/>
      <c r="D149" s="22"/>
    </row>
    <row r="150" spans="2:4" ht="11.85" customHeight="1" x14ac:dyDescent="0.3">
      <c r="B150" s="23"/>
      <c r="C150" s="23"/>
      <c r="D150" s="22"/>
    </row>
    <row r="151" spans="2:4" ht="11.85" customHeight="1" x14ac:dyDescent="0.3">
      <c r="B151" s="23"/>
      <c r="C151" s="23"/>
      <c r="D151" s="22"/>
    </row>
    <row r="152" spans="2:4" ht="11.85" customHeight="1" x14ac:dyDescent="0.3">
      <c r="B152" s="23"/>
      <c r="C152" s="23"/>
      <c r="D152" s="22"/>
    </row>
    <row r="153" spans="2:4" ht="11.85" customHeight="1" x14ac:dyDescent="0.3">
      <c r="B153" s="23"/>
      <c r="C153" s="23"/>
      <c r="D153" s="22"/>
    </row>
    <row r="154" spans="2:4" ht="11.85" customHeight="1" x14ac:dyDescent="0.3">
      <c r="B154" s="23"/>
      <c r="C154" s="23"/>
      <c r="D154" s="22"/>
    </row>
    <row r="155" spans="2:4" ht="11.85" customHeight="1" x14ac:dyDescent="0.3">
      <c r="B155" s="23"/>
      <c r="C155" s="23"/>
      <c r="D155" s="22"/>
    </row>
    <row r="156" spans="2:4" ht="11.85" customHeight="1" x14ac:dyDescent="0.3">
      <c r="B156" s="23"/>
      <c r="C156" s="23"/>
      <c r="D156" s="22"/>
    </row>
    <row r="157" spans="2:4" ht="11.85" customHeight="1" x14ac:dyDescent="0.3">
      <c r="B157" s="23"/>
      <c r="C157" s="23"/>
      <c r="D157" s="22"/>
    </row>
    <row r="158" spans="2:4" ht="11.85" customHeight="1" x14ac:dyDescent="0.3">
      <c r="B158" s="23"/>
      <c r="C158" s="23"/>
      <c r="D158" s="22"/>
    </row>
    <row r="159" spans="2:4" ht="11.85" customHeight="1" x14ac:dyDescent="0.3">
      <c r="B159" s="23"/>
      <c r="C159" s="23"/>
      <c r="D159" s="22"/>
    </row>
    <row r="160" spans="2:4" ht="11.85" customHeight="1" x14ac:dyDescent="0.3">
      <c r="B160" s="23"/>
      <c r="C160" s="23"/>
      <c r="D160" s="22"/>
    </row>
    <row r="161" spans="2:4" ht="11.85" customHeight="1" x14ac:dyDescent="0.3">
      <c r="B161" s="23"/>
      <c r="C161" s="23"/>
      <c r="D161" s="22"/>
    </row>
    <row r="162" spans="2:4" ht="11.85" customHeight="1" x14ac:dyDescent="0.3">
      <c r="B162" s="23"/>
      <c r="C162" s="23"/>
      <c r="D162" s="22"/>
    </row>
    <row r="163" spans="2:4" ht="11.85" customHeight="1" x14ac:dyDescent="0.3">
      <c r="B163" s="23"/>
      <c r="C163" s="23"/>
      <c r="D163" s="22"/>
    </row>
    <row r="164" spans="2:4" ht="11.85" customHeight="1" x14ac:dyDescent="0.3">
      <c r="B164" s="23"/>
      <c r="C164" s="23"/>
      <c r="D164" s="22"/>
    </row>
    <row r="165" spans="2:4" ht="11.85" customHeight="1" x14ac:dyDescent="0.3">
      <c r="B165" s="23"/>
      <c r="C165" s="23"/>
      <c r="D165" s="22"/>
    </row>
    <row r="166" spans="2:4" ht="11.85" customHeight="1" x14ac:dyDescent="0.3">
      <c r="B166" s="23"/>
      <c r="C166" s="23"/>
      <c r="D166" s="22"/>
    </row>
    <row r="167" spans="2:4" ht="11.85" customHeight="1" x14ac:dyDescent="0.3">
      <c r="B167" s="23"/>
      <c r="C167" s="23"/>
      <c r="D167" s="22"/>
    </row>
    <row r="168" spans="2:4" ht="11.85" customHeight="1" x14ac:dyDescent="0.3">
      <c r="B168" s="23"/>
      <c r="C168" s="23"/>
      <c r="D168" s="22"/>
    </row>
    <row r="169" spans="2:4" ht="11.85" customHeight="1" x14ac:dyDescent="0.3">
      <c r="B169" s="23"/>
      <c r="C169" s="23"/>
      <c r="D169" s="22"/>
    </row>
    <row r="170" spans="2:4" ht="11.85" customHeight="1" x14ac:dyDescent="0.3">
      <c r="B170" s="23"/>
      <c r="C170" s="23"/>
      <c r="D170" s="22"/>
    </row>
    <row r="171" spans="2:4" ht="11.85" customHeight="1" x14ac:dyDescent="0.3">
      <c r="B171" s="23"/>
      <c r="C171" s="23"/>
      <c r="D171" s="22"/>
    </row>
    <row r="172" spans="2:4" ht="11.85" customHeight="1" x14ac:dyDescent="0.3">
      <c r="B172" s="23"/>
      <c r="C172" s="23"/>
      <c r="D172" s="22"/>
    </row>
    <row r="173" spans="2:4" ht="11.85" customHeight="1" x14ac:dyDescent="0.3">
      <c r="B173" s="23"/>
      <c r="C173" s="23"/>
      <c r="D173" s="22"/>
    </row>
    <row r="174" spans="2:4" ht="11.85" customHeight="1" x14ac:dyDescent="0.3">
      <c r="B174" s="23"/>
      <c r="C174" s="23"/>
      <c r="D174" s="22"/>
    </row>
    <row r="175" spans="2:4" ht="11.85" customHeight="1" x14ac:dyDescent="0.3">
      <c r="B175" s="23"/>
      <c r="C175" s="23"/>
      <c r="D175" s="22"/>
    </row>
    <row r="176" spans="2:4" ht="11.85" customHeight="1" x14ac:dyDescent="0.3">
      <c r="B176" s="23"/>
      <c r="C176" s="23"/>
      <c r="D176" s="22"/>
    </row>
    <row r="177" spans="2:4" ht="11.85" customHeight="1" x14ac:dyDescent="0.3">
      <c r="B177" s="23"/>
      <c r="C177" s="23"/>
      <c r="D177" s="22"/>
    </row>
    <row r="178" spans="2:4" ht="11.85" customHeight="1" x14ac:dyDescent="0.3">
      <c r="B178" s="23"/>
      <c r="C178" s="23"/>
      <c r="D178" s="22"/>
    </row>
    <row r="179" spans="2:4" ht="11.85" customHeight="1" x14ac:dyDescent="0.3">
      <c r="B179" s="23"/>
      <c r="C179" s="23"/>
      <c r="D179" s="22"/>
    </row>
    <row r="180" spans="2:4" ht="11.85" customHeight="1" x14ac:dyDescent="0.3">
      <c r="B180" s="23"/>
      <c r="C180" s="23"/>
      <c r="D180" s="22"/>
    </row>
    <row r="181" spans="2:4" ht="11.85" customHeight="1" x14ac:dyDescent="0.3">
      <c r="B181" s="23"/>
      <c r="C181" s="23"/>
      <c r="D181" s="22"/>
    </row>
    <row r="182" spans="2:4" ht="11.85" customHeight="1" x14ac:dyDescent="0.3">
      <c r="B182" s="23"/>
      <c r="C182" s="23"/>
      <c r="D182" s="22"/>
    </row>
    <row r="183" spans="2:4" ht="11.85" customHeight="1" x14ac:dyDescent="0.3">
      <c r="B183" s="23"/>
      <c r="C183" s="23"/>
      <c r="D183" s="22"/>
    </row>
    <row r="184" spans="2:4" ht="11.85" customHeight="1" x14ac:dyDescent="0.3">
      <c r="B184" s="23"/>
      <c r="C184" s="23"/>
      <c r="D184" s="22"/>
    </row>
    <row r="185" spans="2:4" ht="11.85" customHeight="1" x14ac:dyDescent="0.3">
      <c r="B185" s="23"/>
      <c r="C185" s="23"/>
      <c r="D185" s="22"/>
    </row>
    <row r="186" spans="2:4" ht="11.85" customHeight="1" x14ac:dyDescent="0.3">
      <c r="B186" s="23"/>
      <c r="C186" s="23"/>
      <c r="D186" s="22"/>
    </row>
    <row r="187" spans="2:4" ht="11.85" customHeight="1" x14ac:dyDescent="0.3">
      <c r="B187" s="23"/>
      <c r="C187" s="23"/>
      <c r="D187" s="22"/>
    </row>
    <row r="188" spans="2:4" ht="11.85" customHeight="1" x14ac:dyDescent="0.3">
      <c r="B188" s="23"/>
      <c r="C188" s="23"/>
      <c r="D188" s="22"/>
    </row>
    <row r="189" spans="2:4" ht="11.85" customHeight="1" x14ac:dyDescent="0.3">
      <c r="B189" s="23"/>
      <c r="C189" s="23"/>
      <c r="D189" s="22"/>
    </row>
    <row r="190" spans="2:4" ht="11.85" customHeight="1" x14ac:dyDescent="0.3">
      <c r="B190" s="23"/>
      <c r="C190" s="23"/>
      <c r="D190" s="22"/>
    </row>
    <row r="191" spans="2:4" ht="11.85" customHeight="1" x14ac:dyDescent="0.3">
      <c r="B191" s="23"/>
      <c r="C191" s="23"/>
      <c r="D191" s="22"/>
    </row>
    <row r="192" spans="2:4" ht="11.85" customHeight="1" x14ac:dyDescent="0.3">
      <c r="B192" s="23"/>
      <c r="C192" s="23"/>
      <c r="D192" s="22"/>
    </row>
    <row r="193" spans="2:4" ht="11.85" customHeight="1" x14ac:dyDescent="0.3">
      <c r="B193" s="23"/>
      <c r="C193" s="23"/>
      <c r="D193" s="22"/>
    </row>
    <row r="194" spans="2:4" ht="11.85" customHeight="1" x14ac:dyDescent="0.3">
      <c r="B194" s="23"/>
      <c r="C194" s="23"/>
      <c r="D194" s="22"/>
    </row>
    <row r="195" spans="2:4" ht="11.85" customHeight="1" x14ac:dyDescent="0.3">
      <c r="B195" s="23"/>
      <c r="C195" s="23"/>
      <c r="D195" s="22"/>
    </row>
    <row r="196" spans="2:4" ht="11.85" customHeight="1" x14ac:dyDescent="0.3">
      <c r="B196" s="23"/>
      <c r="C196" s="23"/>
      <c r="D196" s="22"/>
    </row>
    <row r="197" spans="2:4" ht="11.85" customHeight="1" x14ac:dyDescent="0.3">
      <c r="B197" s="23"/>
      <c r="C197" s="23"/>
      <c r="D197" s="22"/>
    </row>
    <row r="198" spans="2:4" ht="11.85" customHeight="1" x14ac:dyDescent="0.3">
      <c r="B198" s="23"/>
      <c r="C198" s="23"/>
      <c r="D198" s="22"/>
    </row>
    <row r="199" spans="2:4" ht="11.85" customHeight="1" x14ac:dyDescent="0.3">
      <c r="B199" s="23"/>
      <c r="C199" s="23"/>
      <c r="D199" s="22"/>
    </row>
    <row r="200" spans="2:4" ht="11.85" customHeight="1" x14ac:dyDescent="0.3">
      <c r="B200" s="23"/>
      <c r="C200" s="23"/>
      <c r="D200" s="22"/>
    </row>
    <row r="201" spans="2:4" ht="11.85" customHeight="1" x14ac:dyDescent="0.3">
      <c r="B201" s="23"/>
      <c r="C201" s="23"/>
      <c r="D201" s="22"/>
    </row>
    <row r="202" spans="2:4" ht="11.85" customHeight="1" x14ac:dyDescent="0.3">
      <c r="B202" s="23"/>
      <c r="C202" s="23"/>
      <c r="D202" s="22"/>
    </row>
    <row r="203" spans="2:4" ht="11.85" customHeight="1" x14ac:dyDescent="0.3">
      <c r="B203" s="23"/>
      <c r="C203" s="23"/>
      <c r="D203" s="22"/>
    </row>
    <row r="204" spans="2:4" ht="11.85" customHeight="1" x14ac:dyDescent="0.3">
      <c r="B204" s="23"/>
      <c r="C204" s="23"/>
      <c r="D204" s="22"/>
    </row>
    <row r="205" spans="2:4" ht="11.85" customHeight="1" x14ac:dyDescent="0.3">
      <c r="B205" s="23"/>
      <c r="C205" s="23"/>
      <c r="D205" s="22"/>
    </row>
    <row r="206" spans="2:4" ht="11.85" customHeight="1" x14ac:dyDescent="0.3">
      <c r="B206" s="23"/>
      <c r="C206" s="23"/>
      <c r="D206" s="22"/>
    </row>
    <row r="207" spans="2:4" ht="11.85" customHeight="1" x14ac:dyDescent="0.3">
      <c r="B207" s="23"/>
      <c r="C207" s="23"/>
      <c r="D207" s="22"/>
    </row>
    <row r="208" spans="2:4" ht="11.85" customHeight="1" x14ac:dyDescent="0.3">
      <c r="B208" s="23"/>
      <c r="C208" s="23"/>
      <c r="D208" s="22"/>
    </row>
    <row r="209" spans="2:4" ht="11.85" customHeight="1" x14ac:dyDescent="0.3">
      <c r="B209" s="23"/>
      <c r="C209" s="23"/>
      <c r="D209" s="22"/>
    </row>
    <row r="210" spans="2:4" ht="11.85" customHeight="1" x14ac:dyDescent="0.3">
      <c r="B210" s="23"/>
      <c r="C210" s="23"/>
      <c r="D210" s="22"/>
    </row>
    <row r="211" spans="2:4" ht="11.85" customHeight="1" x14ac:dyDescent="0.3">
      <c r="B211" s="23"/>
      <c r="C211" s="23"/>
      <c r="D211" s="22"/>
    </row>
    <row r="212" spans="2:4" ht="11.85" customHeight="1" x14ac:dyDescent="0.3">
      <c r="B212" s="23"/>
      <c r="C212" s="23"/>
      <c r="D212" s="22"/>
    </row>
    <row r="213" spans="2:4" ht="11.85" customHeight="1" x14ac:dyDescent="0.3">
      <c r="B213" s="23"/>
      <c r="C213" s="23"/>
      <c r="D213" s="22"/>
    </row>
    <row r="214" spans="2:4" ht="11.85" customHeight="1" x14ac:dyDescent="0.3">
      <c r="B214" s="23"/>
      <c r="C214" s="23"/>
      <c r="D214" s="22"/>
    </row>
    <row r="215" spans="2:4" ht="11.85" customHeight="1" x14ac:dyDescent="0.3">
      <c r="B215" s="23"/>
      <c r="C215" s="23"/>
      <c r="D215" s="22"/>
    </row>
    <row r="216" spans="2:4" ht="11.85" customHeight="1" x14ac:dyDescent="0.3">
      <c r="B216" s="23"/>
      <c r="C216" s="23"/>
      <c r="D216" s="22"/>
    </row>
    <row r="217" spans="2:4" ht="11.85" customHeight="1" x14ac:dyDescent="0.3">
      <c r="B217" s="23"/>
      <c r="C217" s="23"/>
      <c r="D217" s="22"/>
    </row>
    <row r="218" spans="2:4" ht="11.85" customHeight="1" x14ac:dyDescent="0.3">
      <c r="B218" s="23"/>
      <c r="C218" s="23"/>
      <c r="D218" s="22"/>
    </row>
    <row r="219" spans="2:4" ht="11.85" customHeight="1" x14ac:dyDescent="0.3">
      <c r="B219" s="23"/>
      <c r="C219" s="23"/>
      <c r="D219" s="22"/>
    </row>
    <row r="220" spans="2:4" ht="11.85" customHeight="1" x14ac:dyDescent="0.3">
      <c r="B220" s="23"/>
      <c r="C220" s="23"/>
      <c r="D220" s="22"/>
    </row>
    <row r="221" spans="2:4" ht="11.85" customHeight="1" x14ac:dyDescent="0.3">
      <c r="B221" s="23"/>
      <c r="C221" s="23"/>
      <c r="D221" s="22"/>
    </row>
    <row r="222" spans="2:4" ht="11.85" customHeight="1" x14ac:dyDescent="0.3">
      <c r="B222" s="23"/>
      <c r="C222" s="23"/>
      <c r="D222" s="22"/>
    </row>
    <row r="223" spans="2:4" ht="11.85" customHeight="1" x14ac:dyDescent="0.3">
      <c r="B223" s="23"/>
      <c r="C223" s="23"/>
      <c r="D223" s="22"/>
    </row>
    <row r="224" spans="2:4" ht="11.85" customHeight="1" x14ac:dyDescent="0.3">
      <c r="B224" s="23"/>
      <c r="C224" s="23"/>
      <c r="D224" s="22"/>
    </row>
    <row r="225" spans="2:4" ht="11.85" customHeight="1" x14ac:dyDescent="0.3">
      <c r="B225" s="23"/>
      <c r="C225" s="23"/>
      <c r="D225" s="22"/>
    </row>
    <row r="226" spans="2:4" ht="11.85" customHeight="1" x14ac:dyDescent="0.3">
      <c r="B226" s="23"/>
      <c r="C226" s="23"/>
      <c r="D226" s="22"/>
    </row>
    <row r="227" spans="2:4" ht="11.85" customHeight="1" x14ac:dyDescent="0.3">
      <c r="B227" s="23"/>
      <c r="C227" s="23"/>
      <c r="D227" s="22"/>
    </row>
    <row r="228" spans="2:4" ht="11.85" customHeight="1" x14ac:dyDescent="0.3">
      <c r="B228" s="23"/>
      <c r="C228" s="23"/>
      <c r="D228" s="22"/>
    </row>
    <row r="229" spans="2:4" ht="11.85" customHeight="1" x14ac:dyDescent="0.3">
      <c r="B229" s="23"/>
      <c r="C229" s="23"/>
      <c r="D229" s="22"/>
    </row>
    <row r="230" spans="2:4" ht="11.85" customHeight="1" x14ac:dyDescent="0.3">
      <c r="B230" s="23"/>
      <c r="C230" s="23"/>
      <c r="D230" s="22"/>
    </row>
    <row r="231" spans="2:4" ht="11.85" customHeight="1" x14ac:dyDescent="0.3">
      <c r="B231" s="23"/>
      <c r="C231" s="23"/>
      <c r="D231" s="22"/>
    </row>
    <row r="232" spans="2:4" ht="11.85" customHeight="1" x14ac:dyDescent="0.3">
      <c r="B232" s="23"/>
      <c r="C232" s="23"/>
      <c r="D232" s="22"/>
    </row>
    <row r="233" spans="2:4" ht="11.85" customHeight="1" x14ac:dyDescent="0.3">
      <c r="B233" s="23"/>
      <c r="C233" s="23"/>
      <c r="D233" s="22"/>
    </row>
    <row r="234" spans="2:4" ht="11.85" customHeight="1" x14ac:dyDescent="0.3">
      <c r="B234" s="23"/>
      <c r="C234" s="23"/>
      <c r="D234" s="22"/>
    </row>
    <row r="235" spans="2:4" ht="11.85" customHeight="1" x14ac:dyDescent="0.3">
      <c r="B235" s="23"/>
      <c r="C235" s="23"/>
      <c r="D235" s="22"/>
    </row>
    <row r="236" spans="2:4" ht="11.85" customHeight="1" x14ac:dyDescent="0.3">
      <c r="B236" s="23"/>
      <c r="C236" s="23"/>
      <c r="D236" s="22"/>
    </row>
    <row r="237" spans="2:4" ht="11.85" customHeight="1" x14ac:dyDescent="0.3">
      <c r="B237" s="23"/>
      <c r="C237" s="23"/>
      <c r="D237" s="22"/>
    </row>
    <row r="238" spans="2:4" ht="11.85" customHeight="1" x14ac:dyDescent="0.3">
      <c r="B238" s="23"/>
      <c r="C238" s="23"/>
      <c r="D238" s="22"/>
    </row>
    <row r="239" spans="2:4" ht="11.85" customHeight="1" x14ac:dyDescent="0.3">
      <c r="B239" s="23"/>
      <c r="C239" s="23"/>
      <c r="D239" s="22"/>
    </row>
    <row r="240" spans="2:4" ht="11.85" customHeight="1" x14ac:dyDescent="0.3">
      <c r="B240" s="23"/>
      <c r="C240" s="23"/>
      <c r="D240" s="22"/>
    </row>
    <row r="241" spans="2:4" ht="11.85" customHeight="1" x14ac:dyDescent="0.3">
      <c r="B241" s="23"/>
      <c r="C241" s="23"/>
      <c r="D241" s="22"/>
    </row>
    <row r="242" spans="2:4" ht="11.85" customHeight="1" x14ac:dyDescent="0.3">
      <c r="B242" s="23"/>
      <c r="C242" s="23"/>
      <c r="D242" s="22"/>
    </row>
    <row r="243" spans="2:4" ht="11.85" customHeight="1" x14ac:dyDescent="0.3">
      <c r="B243" s="23"/>
      <c r="C243" s="23"/>
      <c r="D243" s="22"/>
    </row>
    <row r="244" spans="2:4" ht="11.85" customHeight="1" x14ac:dyDescent="0.3">
      <c r="B244" s="23"/>
      <c r="C244" s="23"/>
      <c r="D244" s="22"/>
    </row>
    <row r="245" spans="2:4" ht="11.85" customHeight="1" x14ac:dyDescent="0.3">
      <c r="B245" s="23"/>
      <c r="C245" s="23"/>
      <c r="D245" s="22"/>
    </row>
    <row r="246" spans="2:4" ht="11.85" customHeight="1" x14ac:dyDescent="0.3">
      <c r="B246" s="23"/>
      <c r="C246" s="23"/>
      <c r="D246" s="22"/>
    </row>
    <row r="247" spans="2:4" ht="11.85" customHeight="1" x14ac:dyDescent="0.3">
      <c r="B247" s="23"/>
      <c r="C247" s="23"/>
      <c r="D247" s="22"/>
    </row>
    <row r="248" spans="2:4" ht="11.85" customHeight="1" x14ac:dyDescent="0.3">
      <c r="B248" s="23"/>
      <c r="C248" s="23"/>
      <c r="D248" s="22"/>
    </row>
    <row r="249" spans="2:4" ht="11.85" customHeight="1" x14ac:dyDescent="0.3">
      <c r="B249" s="23"/>
      <c r="C249" s="23"/>
      <c r="D249" s="22"/>
    </row>
    <row r="250" spans="2:4" ht="11.85" customHeight="1" x14ac:dyDescent="0.3">
      <c r="B250" s="23"/>
      <c r="C250" s="23"/>
      <c r="D250" s="22"/>
    </row>
    <row r="251" spans="2:4" ht="11.85" customHeight="1" x14ac:dyDescent="0.3">
      <c r="B251" s="23"/>
      <c r="C251" s="23"/>
      <c r="D251" s="22"/>
    </row>
    <row r="252" spans="2:4" ht="11.85" customHeight="1" x14ac:dyDescent="0.3">
      <c r="B252" s="23"/>
      <c r="C252" s="23"/>
      <c r="D252" s="22"/>
    </row>
    <row r="253" spans="2:4" ht="11.85" customHeight="1" x14ac:dyDescent="0.3">
      <c r="B253" s="23"/>
      <c r="C253" s="23"/>
      <c r="D253" s="22"/>
    </row>
    <row r="254" spans="2:4" ht="11.85" customHeight="1" x14ac:dyDescent="0.3">
      <c r="B254" s="23"/>
      <c r="C254" s="23"/>
      <c r="D254" s="22"/>
    </row>
    <row r="255" spans="2:4" ht="11.85" customHeight="1" x14ac:dyDescent="0.3">
      <c r="B255" s="23"/>
      <c r="C255" s="23"/>
      <c r="D255" s="22"/>
    </row>
    <row r="256" spans="2:4" ht="11.85" customHeight="1" x14ac:dyDescent="0.3">
      <c r="B256" s="23"/>
      <c r="C256" s="23"/>
      <c r="D256" s="22"/>
    </row>
    <row r="257" spans="2:4" ht="11.85" customHeight="1" x14ac:dyDescent="0.3">
      <c r="B257" s="23"/>
      <c r="C257" s="23"/>
      <c r="D257" s="22"/>
    </row>
    <row r="258" spans="2:4" ht="11.85" customHeight="1" x14ac:dyDescent="0.3">
      <c r="B258" s="23"/>
      <c r="C258" s="23"/>
      <c r="D258" s="22"/>
    </row>
    <row r="259" spans="2:4" ht="11.85" customHeight="1" x14ac:dyDescent="0.3">
      <c r="B259" s="23"/>
      <c r="C259" s="23"/>
      <c r="D259" s="22"/>
    </row>
    <row r="260" spans="2:4" ht="11.85" customHeight="1" x14ac:dyDescent="0.3">
      <c r="B260" s="23"/>
      <c r="C260" s="23"/>
      <c r="D260" s="22"/>
    </row>
    <row r="261" spans="2:4" ht="11.85" customHeight="1" x14ac:dyDescent="0.3">
      <c r="B261" s="23"/>
      <c r="C261" s="23"/>
      <c r="D261" s="22"/>
    </row>
    <row r="262" spans="2:4" ht="11.85" customHeight="1" x14ac:dyDescent="0.3">
      <c r="B262" s="23"/>
      <c r="C262" s="23"/>
      <c r="D262" s="22"/>
    </row>
    <row r="263" spans="2:4" ht="11.85" customHeight="1" x14ac:dyDescent="0.3">
      <c r="B263" s="23"/>
      <c r="C263" s="23"/>
      <c r="D263" s="22"/>
    </row>
    <row r="264" spans="2:4" ht="11.85" customHeight="1" x14ac:dyDescent="0.3">
      <c r="B264" s="23"/>
      <c r="C264" s="23"/>
      <c r="D264" s="22"/>
    </row>
    <row r="265" spans="2:4" ht="11.85" customHeight="1" x14ac:dyDescent="0.3">
      <c r="B265" s="23"/>
      <c r="C265" s="23"/>
      <c r="D265" s="22"/>
    </row>
    <row r="266" spans="2:4" ht="11.85" customHeight="1" x14ac:dyDescent="0.3">
      <c r="B266" s="23"/>
      <c r="C266" s="23"/>
      <c r="D266" s="22"/>
    </row>
    <row r="267" spans="2:4" ht="11.85" customHeight="1" x14ac:dyDescent="0.3">
      <c r="B267" s="23"/>
      <c r="C267" s="23"/>
      <c r="D267" s="22"/>
    </row>
    <row r="268" spans="2:4" ht="11.85" customHeight="1" x14ac:dyDescent="0.3">
      <c r="B268" s="23"/>
      <c r="C268" s="23"/>
      <c r="D268" s="22"/>
    </row>
    <row r="269" spans="2:4" ht="11.85" customHeight="1" x14ac:dyDescent="0.3">
      <c r="B269" s="23"/>
      <c r="C269" s="23"/>
      <c r="D269" s="22"/>
    </row>
    <row r="270" spans="2:4" ht="11.85" customHeight="1" x14ac:dyDescent="0.3">
      <c r="B270" s="23"/>
      <c r="C270" s="23"/>
      <c r="D270" s="22"/>
    </row>
    <row r="271" spans="2:4" ht="11.85" customHeight="1" x14ac:dyDescent="0.3">
      <c r="B271" s="23"/>
      <c r="C271" s="23"/>
      <c r="D271" s="22"/>
    </row>
    <row r="272" spans="2:4" ht="11.85" customHeight="1" x14ac:dyDescent="0.3">
      <c r="B272" s="23"/>
      <c r="C272" s="23"/>
      <c r="D272" s="22"/>
    </row>
    <row r="273" spans="2:4" ht="11.85" customHeight="1" x14ac:dyDescent="0.3">
      <c r="B273" s="23"/>
      <c r="C273" s="23"/>
      <c r="D273" s="22"/>
    </row>
    <row r="274" spans="2:4" ht="11.85" customHeight="1" x14ac:dyDescent="0.3">
      <c r="B274" s="23"/>
      <c r="C274" s="23"/>
      <c r="D274" s="22"/>
    </row>
    <row r="275" spans="2:4" ht="11.85" customHeight="1" x14ac:dyDescent="0.3">
      <c r="B275" s="23"/>
      <c r="C275" s="23"/>
      <c r="D275" s="22"/>
    </row>
    <row r="276" spans="2:4" ht="11.85" customHeight="1" x14ac:dyDescent="0.3">
      <c r="B276" s="23"/>
      <c r="C276" s="23"/>
      <c r="D276" s="22"/>
    </row>
    <row r="277" spans="2:4" ht="11.85" customHeight="1" x14ac:dyDescent="0.3">
      <c r="B277" s="23"/>
      <c r="C277" s="23"/>
      <c r="D277" s="22"/>
    </row>
    <row r="278" spans="2:4" ht="11.85" customHeight="1" x14ac:dyDescent="0.3">
      <c r="B278" s="23"/>
      <c r="D278" s="22"/>
    </row>
    <row r="279" spans="2:4" ht="11.85" customHeight="1" x14ac:dyDescent="0.3">
      <c r="B279" s="23"/>
    </row>
    <row r="280" spans="2:4" ht="11.85" customHeight="1" x14ac:dyDescent="0.3">
      <c r="B280" s="23"/>
    </row>
    <row r="281" spans="2:4" ht="11.85" customHeight="1" x14ac:dyDescent="0.3">
      <c r="B281" s="23"/>
    </row>
    <row r="282" spans="2:4" ht="11.85" customHeight="1" x14ac:dyDescent="0.3">
      <c r="B282" s="23"/>
    </row>
    <row r="283" spans="2:4" ht="11.85" customHeight="1" x14ac:dyDescent="0.3">
      <c r="B283" s="23"/>
    </row>
  </sheetData>
  <mergeCells count="1">
    <mergeCell ref="B4:K4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C765-6606-4CA4-90FA-BB3CE84F6943}">
  <dimension ref="A2:IV283"/>
  <sheetViews>
    <sheetView workbookViewId="0">
      <selection activeCell="C29" sqref="C29"/>
    </sheetView>
  </sheetViews>
  <sheetFormatPr baseColWidth="10" defaultColWidth="14.44140625" defaultRowHeight="15" x14ac:dyDescent="0.3"/>
  <cols>
    <col min="1" max="1" width="5.109375" style="28" customWidth="1"/>
    <col min="2" max="2" width="12.77734375" style="28" customWidth="1"/>
    <col min="3" max="3" width="20.77734375" style="28" customWidth="1"/>
    <col min="4" max="4" width="15.77734375" style="28" customWidth="1"/>
    <col min="5" max="5" width="2.77734375" style="24" customWidth="1"/>
    <col min="6" max="6" width="12.77734375" style="24" customWidth="1"/>
    <col min="7" max="7" width="15.5546875" style="24" customWidth="1"/>
    <col min="8" max="8" width="12.77734375" style="24" customWidth="1"/>
    <col min="9" max="9" width="2.6640625" style="24" customWidth="1"/>
    <col min="10" max="11" width="12.77734375" style="24" customWidth="1"/>
    <col min="12" max="12" width="2.77734375" style="24" customWidth="1"/>
    <col min="13" max="14" width="12.77734375" style="24" customWidth="1"/>
    <col min="15" max="15" width="6.21875" style="24" customWidth="1"/>
    <col min="16" max="16" width="77.33203125" style="24" customWidth="1"/>
    <col min="17" max="18" width="12.77734375" style="24" customWidth="1"/>
    <col min="19" max="19" width="8.77734375" style="24" customWidth="1"/>
    <col min="20" max="33" width="18.33203125" style="24" customWidth="1"/>
    <col min="34" max="256" width="14.44140625" style="28"/>
    <col min="257" max="257" width="14.44140625" style="25"/>
    <col min="258" max="258" width="5.109375" style="25" customWidth="1"/>
    <col min="259" max="260" width="14.44140625" style="25"/>
    <col min="261" max="261" width="5.109375" style="25" customWidth="1"/>
    <col min="262" max="262" width="18.33203125" style="25" customWidth="1"/>
    <col min="263" max="263" width="14.44140625" style="25"/>
    <col min="264" max="264" width="5.109375" style="25" customWidth="1"/>
    <col min="265" max="513" width="14.44140625" style="25"/>
    <col min="514" max="514" width="5.109375" style="25" customWidth="1"/>
    <col min="515" max="516" width="14.44140625" style="25"/>
    <col min="517" max="517" width="5.109375" style="25" customWidth="1"/>
    <col min="518" max="518" width="18.33203125" style="25" customWidth="1"/>
    <col min="519" max="519" width="14.44140625" style="25"/>
    <col min="520" max="520" width="5.109375" style="25" customWidth="1"/>
    <col min="521" max="769" width="14.44140625" style="25"/>
    <col min="770" max="770" width="5.109375" style="25" customWidth="1"/>
    <col min="771" max="772" width="14.44140625" style="25"/>
    <col min="773" max="773" width="5.109375" style="25" customWidth="1"/>
    <col min="774" max="774" width="18.33203125" style="25" customWidth="1"/>
    <col min="775" max="775" width="14.44140625" style="25"/>
    <col min="776" max="776" width="5.109375" style="25" customWidth="1"/>
    <col min="777" max="1025" width="14.44140625" style="25"/>
    <col min="1026" max="1026" width="5.109375" style="25" customWidth="1"/>
    <col min="1027" max="1028" width="14.44140625" style="25"/>
    <col min="1029" max="1029" width="5.109375" style="25" customWidth="1"/>
    <col min="1030" max="1030" width="18.33203125" style="25" customWidth="1"/>
    <col min="1031" max="1031" width="14.44140625" style="25"/>
    <col min="1032" max="1032" width="5.109375" style="25" customWidth="1"/>
    <col min="1033" max="1281" width="14.44140625" style="25"/>
    <col min="1282" max="1282" width="5.109375" style="25" customWidth="1"/>
    <col min="1283" max="1284" width="14.44140625" style="25"/>
    <col min="1285" max="1285" width="5.109375" style="25" customWidth="1"/>
    <col min="1286" max="1286" width="18.33203125" style="25" customWidth="1"/>
    <col min="1287" max="1287" width="14.44140625" style="25"/>
    <col min="1288" max="1288" width="5.109375" style="25" customWidth="1"/>
    <col min="1289" max="1537" width="14.44140625" style="25"/>
    <col min="1538" max="1538" width="5.109375" style="25" customWidth="1"/>
    <col min="1539" max="1540" width="14.44140625" style="25"/>
    <col min="1541" max="1541" width="5.109375" style="25" customWidth="1"/>
    <col min="1542" max="1542" width="18.33203125" style="25" customWidth="1"/>
    <col min="1543" max="1543" width="14.44140625" style="25"/>
    <col min="1544" max="1544" width="5.109375" style="25" customWidth="1"/>
    <col min="1545" max="1793" width="14.44140625" style="25"/>
    <col min="1794" max="1794" width="5.109375" style="25" customWidth="1"/>
    <col min="1795" max="1796" width="14.44140625" style="25"/>
    <col min="1797" max="1797" width="5.109375" style="25" customWidth="1"/>
    <col min="1798" max="1798" width="18.33203125" style="25" customWidth="1"/>
    <col min="1799" max="1799" width="14.44140625" style="25"/>
    <col min="1800" max="1800" width="5.109375" style="25" customWidth="1"/>
    <col min="1801" max="2049" width="14.44140625" style="25"/>
    <col min="2050" max="2050" width="5.109375" style="25" customWidth="1"/>
    <col min="2051" max="2052" width="14.44140625" style="25"/>
    <col min="2053" max="2053" width="5.109375" style="25" customWidth="1"/>
    <col min="2054" max="2054" width="18.33203125" style="25" customWidth="1"/>
    <col min="2055" max="2055" width="14.44140625" style="25"/>
    <col min="2056" max="2056" width="5.109375" style="25" customWidth="1"/>
    <col min="2057" max="2305" width="14.44140625" style="25"/>
    <col min="2306" max="2306" width="5.109375" style="25" customWidth="1"/>
    <col min="2307" max="2308" width="14.44140625" style="25"/>
    <col min="2309" max="2309" width="5.109375" style="25" customWidth="1"/>
    <col min="2310" max="2310" width="18.33203125" style="25" customWidth="1"/>
    <col min="2311" max="2311" width="14.44140625" style="25"/>
    <col min="2312" max="2312" width="5.109375" style="25" customWidth="1"/>
    <col min="2313" max="2561" width="14.44140625" style="25"/>
    <col min="2562" max="2562" width="5.109375" style="25" customWidth="1"/>
    <col min="2563" max="2564" width="14.44140625" style="25"/>
    <col min="2565" max="2565" width="5.109375" style="25" customWidth="1"/>
    <col min="2566" max="2566" width="18.33203125" style="25" customWidth="1"/>
    <col min="2567" max="2567" width="14.44140625" style="25"/>
    <col min="2568" max="2568" width="5.109375" style="25" customWidth="1"/>
    <col min="2569" max="2817" width="14.44140625" style="25"/>
    <col min="2818" max="2818" width="5.109375" style="25" customWidth="1"/>
    <col min="2819" max="2820" width="14.44140625" style="25"/>
    <col min="2821" max="2821" width="5.109375" style="25" customWidth="1"/>
    <col min="2822" max="2822" width="18.33203125" style="25" customWidth="1"/>
    <col min="2823" max="2823" width="14.44140625" style="25"/>
    <col min="2824" max="2824" width="5.109375" style="25" customWidth="1"/>
    <col min="2825" max="3073" width="14.44140625" style="25"/>
    <col min="3074" max="3074" width="5.109375" style="25" customWidth="1"/>
    <col min="3075" max="3076" width="14.44140625" style="25"/>
    <col min="3077" max="3077" width="5.109375" style="25" customWidth="1"/>
    <col min="3078" max="3078" width="18.33203125" style="25" customWidth="1"/>
    <col min="3079" max="3079" width="14.44140625" style="25"/>
    <col min="3080" max="3080" width="5.109375" style="25" customWidth="1"/>
    <col min="3081" max="3329" width="14.44140625" style="25"/>
    <col min="3330" max="3330" width="5.109375" style="25" customWidth="1"/>
    <col min="3331" max="3332" width="14.44140625" style="25"/>
    <col min="3333" max="3333" width="5.109375" style="25" customWidth="1"/>
    <col min="3334" max="3334" width="18.33203125" style="25" customWidth="1"/>
    <col min="3335" max="3335" width="14.44140625" style="25"/>
    <col min="3336" max="3336" width="5.109375" style="25" customWidth="1"/>
    <col min="3337" max="3585" width="14.44140625" style="25"/>
    <col min="3586" max="3586" width="5.109375" style="25" customWidth="1"/>
    <col min="3587" max="3588" width="14.44140625" style="25"/>
    <col min="3589" max="3589" width="5.109375" style="25" customWidth="1"/>
    <col min="3590" max="3590" width="18.33203125" style="25" customWidth="1"/>
    <col min="3591" max="3591" width="14.44140625" style="25"/>
    <col min="3592" max="3592" width="5.109375" style="25" customWidth="1"/>
    <col min="3593" max="3841" width="14.44140625" style="25"/>
    <col min="3842" max="3842" width="5.109375" style="25" customWidth="1"/>
    <col min="3843" max="3844" width="14.44140625" style="25"/>
    <col min="3845" max="3845" width="5.109375" style="25" customWidth="1"/>
    <col min="3846" max="3846" width="18.33203125" style="25" customWidth="1"/>
    <col min="3847" max="3847" width="14.44140625" style="25"/>
    <col min="3848" max="3848" width="5.109375" style="25" customWidth="1"/>
    <col min="3849" max="4097" width="14.44140625" style="25"/>
    <col min="4098" max="4098" width="5.109375" style="25" customWidth="1"/>
    <col min="4099" max="4100" width="14.44140625" style="25"/>
    <col min="4101" max="4101" width="5.109375" style="25" customWidth="1"/>
    <col min="4102" max="4102" width="18.33203125" style="25" customWidth="1"/>
    <col min="4103" max="4103" width="14.44140625" style="25"/>
    <col min="4104" max="4104" width="5.109375" style="25" customWidth="1"/>
    <col min="4105" max="4353" width="14.44140625" style="25"/>
    <col min="4354" max="4354" width="5.109375" style="25" customWidth="1"/>
    <col min="4355" max="4356" width="14.44140625" style="25"/>
    <col min="4357" max="4357" width="5.109375" style="25" customWidth="1"/>
    <col min="4358" max="4358" width="18.33203125" style="25" customWidth="1"/>
    <col min="4359" max="4359" width="14.44140625" style="25"/>
    <col min="4360" max="4360" width="5.109375" style="25" customWidth="1"/>
    <col min="4361" max="4609" width="14.44140625" style="25"/>
    <col min="4610" max="4610" width="5.109375" style="25" customWidth="1"/>
    <col min="4611" max="4612" width="14.44140625" style="25"/>
    <col min="4613" max="4613" width="5.109375" style="25" customWidth="1"/>
    <col min="4614" max="4614" width="18.33203125" style="25" customWidth="1"/>
    <col min="4615" max="4615" width="14.44140625" style="25"/>
    <col min="4616" max="4616" width="5.109375" style="25" customWidth="1"/>
    <col min="4617" max="4865" width="14.44140625" style="25"/>
    <col min="4866" max="4866" width="5.109375" style="25" customWidth="1"/>
    <col min="4867" max="4868" width="14.44140625" style="25"/>
    <col min="4869" max="4869" width="5.109375" style="25" customWidth="1"/>
    <col min="4870" max="4870" width="18.33203125" style="25" customWidth="1"/>
    <col min="4871" max="4871" width="14.44140625" style="25"/>
    <col min="4872" max="4872" width="5.109375" style="25" customWidth="1"/>
    <col min="4873" max="5121" width="14.44140625" style="25"/>
    <col min="5122" max="5122" width="5.109375" style="25" customWidth="1"/>
    <col min="5123" max="5124" width="14.44140625" style="25"/>
    <col min="5125" max="5125" width="5.109375" style="25" customWidth="1"/>
    <col min="5126" max="5126" width="18.33203125" style="25" customWidth="1"/>
    <col min="5127" max="5127" width="14.44140625" style="25"/>
    <col min="5128" max="5128" width="5.109375" style="25" customWidth="1"/>
    <col min="5129" max="5377" width="14.44140625" style="25"/>
    <col min="5378" max="5378" width="5.109375" style="25" customWidth="1"/>
    <col min="5379" max="5380" width="14.44140625" style="25"/>
    <col min="5381" max="5381" width="5.109375" style="25" customWidth="1"/>
    <col min="5382" max="5382" width="18.33203125" style="25" customWidth="1"/>
    <col min="5383" max="5383" width="14.44140625" style="25"/>
    <col min="5384" max="5384" width="5.109375" style="25" customWidth="1"/>
    <col min="5385" max="5633" width="14.44140625" style="25"/>
    <col min="5634" max="5634" width="5.109375" style="25" customWidth="1"/>
    <col min="5635" max="5636" width="14.44140625" style="25"/>
    <col min="5637" max="5637" width="5.109375" style="25" customWidth="1"/>
    <col min="5638" max="5638" width="18.33203125" style="25" customWidth="1"/>
    <col min="5639" max="5639" width="14.44140625" style="25"/>
    <col min="5640" max="5640" width="5.109375" style="25" customWidth="1"/>
    <col min="5641" max="5889" width="14.44140625" style="25"/>
    <col min="5890" max="5890" width="5.109375" style="25" customWidth="1"/>
    <col min="5891" max="5892" width="14.44140625" style="25"/>
    <col min="5893" max="5893" width="5.109375" style="25" customWidth="1"/>
    <col min="5894" max="5894" width="18.33203125" style="25" customWidth="1"/>
    <col min="5895" max="5895" width="14.44140625" style="25"/>
    <col min="5896" max="5896" width="5.109375" style="25" customWidth="1"/>
    <col min="5897" max="6145" width="14.44140625" style="25"/>
    <col min="6146" max="6146" width="5.109375" style="25" customWidth="1"/>
    <col min="6147" max="6148" width="14.44140625" style="25"/>
    <col min="6149" max="6149" width="5.109375" style="25" customWidth="1"/>
    <col min="6150" max="6150" width="18.33203125" style="25" customWidth="1"/>
    <col min="6151" max="6151" width="14.44140625" style="25"/>
    <col min="6152" max="6152" width="5.109375" style="25" customWidth="1"/>
    <col min="6153" max="6401" width="14.44140625" style="25"/>
    <col min="6402" max="6402" width="5.109375" style="25" customWidth="1"/>
    <col min="6403" max="6404" width="14.44140625" style="25"/>
    <col min="6405" max="6405" width="5.109375" style="25" customWidth="1"/>
    <col min="6406" max="6406" width="18.33203125" style="25" customWidth="1"/>
    <col min="6407" max="6407" width="14.44140625" style="25"/>
    <col min="6408" max="6408" width="5.109375" style="25" customWidth="1"/>
    <col min="6409" max="6657" width="14.44140625" style="25"/>
    <col min="6658" max="6658" width="5.109375" style="25" customWidth="1"/>
    <col min="6659" max="6660" width="14.44140625" style="25"/>
    <col min="6661" max="6661" width="5.109375" style="25" customWidth="1"/>
    <col min="6662" max="6662" width="18.33203125" style="25" customWidth="1"/>
    <col min="6663" max="6663" width="14.44140625" style="25"/>
    <col min="6664" max="6664" width="5.109375" style="25" customWidth="1"/>
    <col min="6665" max="6913" width="14.44140625" style="25"/>
    <col min="6914" max="6914" width="5.109375" style="25" customWidth="1"/>
    <col min="6915" max="6916" width="14.44140625" style="25"/>
    <col min="6917" max="6917" width="5.109375" style="25" customWidth="1"/>
    <col min="6918" max="6918" width="18.33203125" style="25" customWidth="1"/>
    <col min="6919" max="6919" width="14.44140625" style="25"/>
    <col min="6920" max="6920" width="5.109375" style="25" customWidth="1"/>
    <col min="6921" max="7169" width="14.44140625" style="25"/>
    <col min="7170" max="7170" width="5.109375" style="25" customWidth="1"/>
    <col min="7171" max="7172" width="14.44140625" style="25"/>
    <col min="7173" max="7173" width="5.109375" style="25" customWidth="1"/>
    <col min="7174" max="7174" width="18.33203125" style="25" customWidth="1"/>
    <col min="7175" max="7175" width="14.44140625" style="25"/>
    <col min="7176" max="7176" width="5.109375" style="25" customWidth="1"/>
    <col min="7177" max="7425" width="14.44140625" style="25"/>
    <col min="7426" max="7426" width="5.109375" style="25" customWidth="1"/>
    <col min="7427" max="7428" width="14.44140625" style="25"/>
    <col min="7429" max="7429" width="5.109375" style="25" customWidth="1"/>
    <col min="7430" max="7430" width="18.33203125" style="25" customWidth="1"/>
    <col min="7431" max="7431" width="14.44140625" style="25"/>
    <col min="7432" max="7432" width="5.109375" style="25" customWidth="1"/>
    <col min="7433" max="7681" width="14.44140625" style="25"/>
    <col min="7682" max="7682" width="5.109375" style="25" customWidth="1"/>
    <col min="7683" max="7684" width="14.44140625" style="25"/>
    <col min="7685" max="7685" width="5.109375" style="25" customWidth="1"/>
    <col min="7686" max="7686" width="18.33203125" style="25" customWidth="1"/>
    <col min="7687" max="7687" width="14.44140625" style="25"/>
    <col min="7688" max="7688" width="5.109375" style="25" customWidth="1"/>
    <col min="7689" max="7937" width="14.44140625" style="25"/>
    <col min="7938" max="7938" width="5.109375" style="25" customWidth="1"/>
    <col min="7939" max="7940" width="14.44140625" style="25"/>
    <col min="7941" max="7941" width="5.109375" style="25" customWidth="1"/>
    <col min="7942" max="7942" width="18.33203125" style="25" customWidth="1"/>
    <col min="7943" max="7943" width="14.44140625" style="25"/>
    <col min="7944" max="7944" width="5.109375" style="25" customWidth="1"/>
    <col min="7945" max="8193" width="14.44140625" style="25"/>
    <col min="8194" max="8194" width="5.109375" style="25" customWidth="1"/>
    <col min="8195" max="8196" width="14.44140625" style="25"/>
    <col min="8197" max="8197" width="5.109375" style="25" customWidth="1"/>
    <col min="8198" max="8198" width="18.33203125" style="25" customWidth="1"/>
    <col min="8199" max="8199" width="14.44140625" style="25"/>
    <col min="8200" max="8200" width="5.109375" style="25" customWidth="1"/>
    <col min="8201" max="8449" width="14.44140625" style="25"/>
    <col min="8450" max="8450" width="5.109375" style="25" customWidth="1"/>
    <col min="8451" max="8452" width="14.44140625" style="25"/>
    <col min="8453" max="8453" width="5.109375" style="25" customWidth="1"/>
    <col min="8454" max="8454" width="18.33203125" style="25" customWidth="1"/>
    <col min="8455" max="8455" width="14.44140625" style="25"/>
    <col min="8456" max="8456" width="5.109375" style="25" customWidth="1"/>
    <col min="8457" max="8705" width="14.44140625" style="25"/>
    <col min="8706" max="8706" width="5.109375" style="25" customWidth="1"/>
    <col min="8707" max="8708" width="14.44140625" style="25"/>
    <col min="8709" max="8709" width="5.109375" style="25" customWidth="1"/>
    <col min="8710" max="8710" width="18.33203125" style="25" customWidth="1"/>
    <col min="8711" max="8711" width="14.44140625" style="25"/>
    <col min="8712" max="8712" width="5.109375" style="25" customWidth="1"/>
    <col min="8713" max="8961" width="14.44140625" style="25"/>
    <col min="8962" max="8962" width="5.109375" style="25" customWidth="1"/>
    <col min="8963" max="8964" width="14.44140625" style="25"/>
    <col min="8965" max="8965" width="5.109375" style="25" customWidth="1"/>
    <col min="8966" max="8966" width="18.33203125" style="25" customWidth="1"/>
    <col min="8967" max="8967" width="14.44140625" style="25"/>
    <col min="8968" max="8968" width="5.109375" style="25" customWidth="1"/>
    <col min="8969" max="9217" width="14.44140625" style="25"/>
    <col min="9218" max="9218" width="5.109375" style="25" customWidth="1"/>
    <col min="9219" max="9220" width="14.44140625" style="25"/>
    <col min="9221" max="9221" width="5.109375" style="25" customWidth="1"/>
    <col min="9222" max="9222" width="18.33203125" style="25" customWidth="1"/>
    <col min="9223" max="9223" width="14.44140625" style="25"/>
    <col min="9224" max="9224" width="5.109375" style="25" customWidth="1"/>
    <col min="9225" max="9473" width="14.44140625" style="25"/>
    <col min="9474" max="9474" width="5.109375" style="25" customWidth="1"/>
    <col min="9475" max="9476" width="14.44140625" style="25"/>
    <col min="9477" max="9477" width="5.109375" style="25" customWidth="1"/>
    <col min="9478" max="9478" width="18.33203125" style="25" customWidth="1"/>
    <col min="9479" max="9479" width="14.44140625" style="25"/>
    <col min="9480" max="9480" width="5.109375" style="25" customWidth="1"/>
    <col min="9481" max="9729" width="14.44140625" style="25"/>
    <col min="9730" max="9730" width="5.109375" style="25" customWidth="1"/>
    <col min="9731" max="9732" width="14.44140625" style="25"/>
    <col min="9733" max="9733" width="5.109375" style="25" customWidth="1"/>
    <col min="9734" max="9734" width="18.33203125" style="25" customWidth="1"/>
    <col min="9735" max="9735" width="14.44140625" style="25"/>
    <col min="9736" max="9736" width="5.109375" style="25" customWidth="1"/>
    <col min="9737" max="9985" width="14.44140625" style="25"/>
    <col min="9986" max="9986" width="5.109375" style="25" customWidth="1"/>
    <col min="9987" max="9988" width="14.44140625" style="25"/>
    <col min="9989" max="9989" width="5.109375" style="25" customWidth="1"/>
    <col min="9990" max="9990" width="18.33203125" style="25" customWidth="1"/>
    <col min="9991" max="9991" width="14.44140625" style="25"/>
    <col min="9992" max="9992" width="5.109375" style="25" customWidth="1"/>
    <col min="9993" max="10241" width="14.44140625" style="25"/>
    <col min="10242" max="10242" width="5.109375" style="25" customWidth="1"/>
    <col min="10243" max="10244" width="14.44140625" style="25"/>
    <col min="10245" max="10245" width="5.109375" style="25" customWidth="1"/>
    <col min="10246" max="10246" width="18.33203125" style="25" customWidth="1"/>
    <col min="10247" max="10247" width="14.44140625" style="25"/>
    <col min="10248" max="10248" width="5.109375" style="25" customWidth="1"/>
    <col min="10249" max="10497" width="14.44140625" style="25"/>
    <col min="10498" max="10498" width="5.109375" style="25" customWidth="1"/>
    <col min="10499" max="10500" width="14.44140625" style="25"/>
    <col min="10501" max="10501" width="5.109375" style="25" customWidth="1"/>
    <col min="10502" max="10502" width="18.33203125" style="25" customWidth="1"/>
    <col min="10503" max="10503" width="14.44140625" style="25"/>
    <col min="10504" max="10504" width="5.109375" style="25" customWidth="1"/>
    <col min="10505" max="10753" width="14.44140625" style="25"/>
    <col min="10754" max="10754" width="5.109375" style="25" customWidth="1"/>
    <col min="10755" max="10756" width="14.44140625" style="25"/>
    <col min="10757" max="10757" width="5.109375" style="25" customWidth="1"/>
    <col min="10758" max="10758" width="18.33203125" style="25" customWidth="1"/>
    <col min="10759" max="10759" width="14.44140625" style="25"/>
    <col min="10760" max="10760" width="5.109375" style="25" customWidth="1"/>
    <col min="10761" max="11009" width="14.44140625" style="25"/>
    <col min="11010" max="11010" width="5.109375" style="25" customWidth="1"/>
    <col min="11011" max="11012" width="14.44140625" style="25"/>
    <col min="11013" max="11013" width="5.109375" style="25" customWidth="1"/>
    <col min="11014" max="11014" width="18.33203125" style="25" customWidth="1"/>
    <col min="11015" max="11015" width="14.44140625" style="25"/>
    <col min="11016" max="11016" width="5.109375" style="25" customWidth="1"/>
    <col min="11017" max="11265" width="14.44140625" style="25"/>
    <col min="11266" max="11266" width="5.109375" style="25" customWidth="1"/>
    <col min="11267" max="11268" width="14.44140625" style="25"/>
    <col min="11269" max="11269" width="5.109375" style="25" customWidth="1"/>
    <col min="11270" max="11270" width="18.33203125" style="25" customWidth="1"/>
    <col min="11271" max="11271" width="14.44140625" style="25"/>
    <col min="11272" max="11272" width="5.109375" style="25" customWidth="1"/>
    <col min="11273" max="11521" width="14.44140625" style="25"/>
    <col min="11522" max="11522" width="5.109375" style="25" customWidth="1"/>
    <col min="11523" max="11524" width="14.44140625" style="25"/>
    <col min="11525" max="11525" width="5.109375" style="25" customWidth="1"/>
    <col min="11526" max="11526" width="18.33203125" style="25" customWidth="1"/>
    <col min="11527" max="11527" width="14.44140625" style="25"/>
    <col min="11528" max="11528" width="5.109375" style="25" customWidth="1"/>
    <col min="11529" max="11777" width="14.44140625" style="25"/>
    <col min="11778" max="11778" width="5.109375" style="25" customWidth="1"/>
    <col min="11779" max="11780" width="14.44140625" style="25"/>
    <col min="11781" max="11781" width="5.109375" style="25" customWidth="1"/>
    <col min="11782" max="11782" width="18.33203125" style="25" customWidth="1"/>
    <col min="11783" max="11783" width="14.44140625" style="25"/>
    <col min="11784" max="11784" width="5.109375" style="25" customWidth="1"/>
    <col min="11785" max="12033" width="14.44140625" style="25"/>
    <col min="12034" max="12034" width="5.109375" style="25" customWidth="1"/>
    <col min="12035" max="12036" width="14.44140625" style="25"/>
    <col min="12037" max="12037" width="5.109375" style="25" customWidth="1"/>
    <col min="12038" max="12038" width="18.33203125" style="25" customWidth="1"/>
    <col min="12039" max="12039" width="14.44140625" style="25"/>
    <col min="12040" max="12040" width="5.109375" style="25" customWidth="1"/>
    <col min="12041" max="12289" width="14.44140625" style="25"/>
    <col min="12290" max="12290" width="5.109375" style="25" customWidth="1"/>
    <col min="12291" max="12292" width="14.44140625" style="25"/>
    <col min="12293" max="12293" width="5.109375" style="25" customWidth="1"/>
    <col min="12294" max="12294" width="18.33203125" style="25" customWidth="1"/>
    <col min="12295" max="12295" width="14.44140625" style="25"/>
    <col min="12296" max="12296" width="5.109375" style="25" customWidth="1"/>
    <col min="12297" max="12545" width="14.44140625" style="25"/>
    <col min="12546" max="12546" width="5.109375" style="25" customWidth="1"/>
    <col min="12547" max="12548" width="14.44140625" style="25"/>
    <col min="12549" max="12549" width="5.109375" style="25" customWidth="1"/>
    <col min="12550" max="12550" width="18.33203125" style="25" customWidth="1"/>
    <col min="12551" max="12551" width="14.44140625" style="25"/>
    <col min="12552" max="12552" width="5.109375" style="25" customWidth="1"/>
    <col min="12553" max="12801" width="14.44140625" style="25"/>
    <col min="12802" max="12802" width="5.109375" style="25" customWidth="1"/>
    <col min="12803" max="12804" width="14.44140625" style="25"/>
    <col min="12805" max="12805" width="5.109375" style="25" customWidth="1"/>
    <col min="12806" max="12806" width="18.33203125" style="25" customWidth="1"/>
    <col min="12807" max="12807" width="14.44140625" style="25"/>
    <col min="12808" max="12808" width="5.109375" style="25" customWidth="1"/>
    <col min="12809" max="13057" width="14.44140625" style="25"/>
    <col min="13058" max="13058" width="5.109375" style="25" customWidth="1"/>
    <col min="13059" max="13060" width="14.44140625" style="25"/>
    <col min="13061" max="13061" width="5.109375" style="25" customWidth="1"/>
    <col min="13062" max="13062" width="18.33203125" style="25" customWidth="1"/>
    <col min="13063" max="13063" width="14.44140625" style="25"/>
    <col min="13064" max="13064" width="5.109375" style="25" customWidth="1"/>
    <col min="13065" max="13313" width="14.44140625" style="25"/>
    <col min="13314" max="13314" width="5.109375" style="25" customWidth="1"/>
    <col min="13315" max="13316" width="14.44140625" style="25"/>
    <col min="13317" max="13317" width="5.109375" style="25" customWidth="1"/>
    <col min="13318" max="13318" width="18.33203125" style="25" customWidth="1"/>
    <col min="13319" max="13319" width="14.44140625" style="25"/>
    <col min="13320" max="13320" width="5.109375" style="25" customWidth="1"/>
    <col min="13321" max="13569" width="14.44140625" style="25"/>
    <col min="13570" max="13570" width="5.109375" style="25" customWidth="1"/>
    <col min="13571" max="13572" width="14.44140625" style="25"/>
    <col min="13573" max="13573" width="5.109375" style="25" customWidth="1"/>
    <col min="13574" max="13574" width="18.33203125" style="25" customWidth="1"/>
    <col min="13575" max="13575" width="14.44140625" style="25"/>
    <col min="13576" max="13576" width="5.109375" style="25" customWidth="1"/>
    <col min="13577" max="13825" width="14.44140625" style="25"/>
    <col min="13826" max="13826" width="5.109375" style="25" customWidth="1"/>
    <col min="13827" max="13828" width="14.44140625" style="25"/>
    <col min="13829" max="13829" width="5.109375" style="25" customWidth="1"/>
    <col min="13830" max="13830" width="18.33203125" style="25" customWidth="1"/>
    <col min="13831" max="13831" width="14.44140625" style="25"/>
    <col min="13832" max="13832" width="5.109375" style="25" customWidth="1"/>
    <col min="13833" max="14081" width="14.44140625" style="25"/>
    <col min="14082" max="14082" width="5.109375" style="25" customWidth="1"/>
    <col min="14083" max="14084" width="14.44140625" style="25"/>
    <col min="14085" max="14085" width="5.109375" style="25" customWidth="1"/>
    <col min="14086" max="14086" width="18.33203125" style="25" customWidth="1"/>
    <col min="14087" max="14087" width="14.44140625" style="25"/>
    <col min="14088" max="14088" width="5.109375" style="25" customWidth="1"/>
    <col min="14089" max="14337" width="14.44140625" style="25"/>
    <col min="14338" max="14338" width="5.109375" style="25" customWidth="1"/>
    <col min="14339" max="14340" width="14.44140625" style="25"/>
    <col min="14341" max="14341" width="5.109375" style="25" customWidth="1"/>
    <col min="14342" max="14342" width="18.33203125" style="25" customWidth="1"/>
    <col min="14343" max="14343" width="14.44140625" style="25"/>
    <col min="14344" max="14344" width="5.109375" style="25" customWidth="1"/>
    <col min="14345" max="14593" width="14.44140625" style="25"/>
    <col min="14594" max="14594" width="5.109375" style="25" customWidth="1"/>
    <col min="14595" max="14596" width="14.44140625" style="25"/>
    <col min="14597" max="14597" width="5.109375" style="25" customWidth="1"/>
    <col min="14598" max="14598" width="18.33203125" style="25" customWidth="1"/>
    <col min="14599" max="14599" width="14.44140625" style="25"/>
    <col min="14600" max="14600" width="5.109375" style="25" customWidth="1"/>
    <col min="14601" max="14849" width="14.44140625" style="25"/>
    <col min="14850" max="14850" width="5.109375" style="25" customWidth="1"/>
    <col min="14851" max="14852" width="14.44140625" style="25"/>
    <col min="14853" max="14853" width="5.109375" style="25" customWidth="1"/>
    <col min="14854" max="14854" width="18.33203125" style="25" customWidth="1"/>
    <col min="14855" max="14855" width="14.44140625" style="25"/>
    <col min="14856" max="14856" width="5.109375" style="25" customWidth="1"/>
    <col min="14857" max="15105" width="14.44140625" style="25"/>
    <col min="15106" max="15106" width="5.109375" style="25" customWidth="1"/>
    <col min="15107" max="15108" width="14.44140625" style="25"/>
    <col min="15109" max="15109" width="5.109375" style="25" customWidth="1"/>
    <col min="15110" max="15110" width="18.33203125" style="25" customWidth="1"/>
    <col min="15111" max="15111" width="14.44140625" style="25"/>
    <col min="15112" max="15112" width="5.109375" style="25" customWidth="1"/>
    <col min="15113" max="15361" width="14.44140625" style="25"/>
    <col min="15362" max="15362" width="5.109375" style="25" customWidth="1"/>
    <col min="15363" max="15364" width="14.44140625" style="25"/>
    <col min="15365" max="15365" width="5.109375" style="25" customWidth="1"/>
    <col min="15366" max="15366" width="18.33203125" style="25" customWidth="1"/>
    <col min="15367" max="15367" width="14.44140625" style="25"/>
    <col min="15368" max="15368" width="5.109375" style="25" customWidth="1"/>
    <col min="15369" max="15617" width="14.44140625" style="25"/>
    <col min="15618" max="15618" width="5.109375" style="25" customWidth="1"/>
    <col min="15619" max="15620" width="14.44140625" style="25"/>
    <col min="15621" max="15621" width="5.109375" style="25" customWidth="1"/>
    <col min="15622" max="15622" width="18.33203125" style="25" customWidth="1"/>
    <col min="15623" max="15623" width="14.44140625" style="25"/>
    <col min="15624" max="15624" width="5.109375" style="25" customWidth="1"/>
    <col min="15625" max="15873" width="14.44140625" style="25"/>
    <col min="15874" max="15874" width="5.109375" style="25" customWidth="1"/>
    <col min="15875" max="15876" width="14.44140625" style="25"/>
    <col min="15877" max="15877" width="5.109375" style="25" customWidth="1"/>
    <col min="15878" max="15878" width="18.33203125" style="25" customWidth="1"/>
    <col min="15879" max="15879" width="14.44140625" style="25"/>
    <col min="15880" max="15880" width="5.109375" style="25" customWidth="1"/>
    <col min="15881" max="16129" width="14.44140625" style="25"/>
    <col min="16130" max="16130" width="5.109375" style="25" customWidth="1"/>
    <col min="16131" max="16132" width="14.44140625" style="25"/>
    <col min="16133" max="16133" width="5.109375" style="25" customWidth="1"/>
    <col min="16134" max="16134" width="18.33203125" style="25" customWidth="1"/>
    <col min="16135" max="16135" width="14.44140625" style="25"/>
    <col min="16136" max="16136" width="5.109375" style="25" customWidth="1"/>
    <col min="16137" max="16384" width="14.44140625" style="25"/>
  </cols>
  <sheetData>
    <row r="2" spans="1:256" s="24" customFormat="1" ht="15" customHeight="1" x14ac:dyDescent="0.3">
      <c r="B2" s="24" t="s">
        <v>44</v>
      </c>
    </row>
    <row r="3" spans="1:256" ht="11.85" customHeight="1" x14ac:dyDescent="0.3">
      <c r="A3" s="25"/>
      <c r="B3" s="26" t="s">
        <v>41</v>
      </c>
      <c r="C3" s="25"/>
      <c r="D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256" ht="15" customHeight="1" x14ac:dyDescent="0.3">
      <c r="A4" s="25"/>
      <c r="B4" s="27"/>
      <c r="C4" s="27"/>
      <c r="D4" s="27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  <row r="5" spans="1:256" ht="15" customHeight="1" x14ac:dyDescent="0.3">
      <c r="A5" s="25"/>
      <c r="B5" s="27"/>
      <c r="C5" s="27"/>
      <c r="D5" s="27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</row>
    <row r="6" spans="1:256" ht="11.85" customHeight="1" thickBot="1" x14ac:dyDescent="0.35">
      <c r="B6" s="50" t="s">
        <v>142</v>
      </c>
      <c r="C6" s="29"/>
      <c r="F6" s="29" t="s">
        <v>49</v>
      </c>
      <c r="G6" s="29"/>
      <c r="J6" s="29" t="s">
        <v>64</v>
      </c>
      <c r="K6" s="29"/>
      <c r="M6" s="29" t="s">
        <v>65</v>
      </c>
      <c r="N6" s="29"/>
      <c r="P6" s="29" t="s">
        <v>45</v>
      </c>
      <c r="IT6" s="25"/>
      <c r="IU6" s="25"/>
      <c r="IV6" s="25"/>
    </row>
    <row r="7" spans="1:256" ht="11.85" customHeight="1" x14ac:dyDescent="0.3">
      <c r="F7" s="28"/>
      <c r="G7" s="28"/>
      <c r="P7" s="30" t="s">
        <v>46</v>
      </c>
      <c r="IT7" s="25"/>
      <c r="IU7" s="25"/>
      <c r="IV7" s="25"/>
    </row>
    <row r="8" spans="1:256" ht="11.85" customHeight="1" x14ac:dyDescent="0.3">
      <c r="B8" s="31" t="s">
        <v>2</v>
      </c>
      <c r="C8" s="31"/>
      <c r="D8" s="31" t="s">
        <v>16</v>
      </c>
      <c r="F8" s="31" t="s">
        <v>2</v>
      </c>
      <c r="G8" s="31"/>
      <c r="H8" s="31" t="s">
        <v>16</v>
      </c>
      <c r="J8" s="31" t="s">
        <v>2</v>
      </c>
      <c r="K8" s="31"/>
      <c r="M8" s="31" t="s">
        <v>2</v>
      </c>
      <c r="N8" s="31"/>
      <c r="P8" s="30" t="s">
        <v>47</v>
      </c>
      <c r="IT8" s="25"/>
      <c r="IU8" s="25"/>
      <c r="IV8" s="25"/>
    </row>
    <row r="9" spans="1:256" ht="11.4" customHeight="1" x14ac:dyDescent="0.3">
      <c r="B9" s="40" t="str">
        <f>[1]!obMake("Times"&amp;ROW(),"double[]",B10:B14)</f>
        <v>Times9 
[30639]</v>
      </c>
      <c r="C9" s="41" t="str">
        <f>[1]!obMake("Discount Factors","double[]",C10:C14)</f>
        <v>Discount Factors 
[40755]</v>
      </c>
      <c r="D9" s="40" t="str">
        <f>[1]!obcall("DiscountCurve",P9&amp;".DiscountCurve","createDiscountCurveFromDiscountFactors",[1]!obMake("","String","discountCurve"),B9,C9)</f>
        <v>DiscountCurve 
[40757]</v>
      </c>
      <c r="F9" s="40" t="str">
        <f>[1]!obMake("Times"&amp;ROW(),"double[]",F10:F14)</f>
        <v>Times9 
[50880]</v>
      </c>
      <c r="G9" s="41" t="str">
        <f>[1]!obMake("Forwards","double[]",G10:G14)</f>
        <v>Forwards 
[7110]</v>
      </c>
      <c r="H9" s="40" t="str">
        <f>[1]!obcall("ForwardCurve",P9&amp;".ForwardCurve","createForwardCurveFromForwards",[1]!obMake("","String","forwardCurve"),F9,G9,[1]!obMake("tenor","double",0.5))</f>
        <v>ForwardCurve 
[50883]</v>
      </c>
      <c r="I9" s="30"/>
      <c r="J9" s="40" t="str">
        <f>[1]!obMake("numberOfPaths"&amp;COLUMN(),"int",K9)</f>
        <v>numberOfPaths10 
[7118]</v>
      </c>
      <c r="K9" s="32">
        <v>1000</v>
      </c>
      <c r="M9" s="40" t="str">
        <f>[1]!obMake("numberOfPaths"&amp;COLUMN(),"int",N9)</f>
        <v>numberOfPaths13 
[7115]</v>
      </c>
      <c r="N9" s="32">
        <v>500</v>
      </c>
      <c r="P9" s="49" t="s">
        <v>48</v>
      </c>
      <c r="IT9" s="25"/>
      <c r="IU9" s="25"/>
      <c r="IV9" s="25"/>
    </row>
    <row r="10" spans="1:256" ht="11.85" customHeight="1" x14ac:dyDescent="0.3">
      <c r="B10" s="32">
        <v>0.5</v>
      </c>
      <c r="C10" s="32">
        <v>0.996</v>
      </c>
      <c r="D10" s="42" t="str">
        <f>[1]!obcall("DiscountCurveStochastic",P13&amp;".DiscountCurve","createDiscountCurveFromDiscountFactors",[1]!obMake("","String","dc"),B9,[1]!obcall("",P7,"getRVAAD",C9))</f>
        <v>DiscountCurveStochastic 
[50879]</v>
      </c>
      <c r="F10" s="32">
        <v>0.5</v>
      </c>
      <c r="G10" s="32">
        <v>0.03</v>
      </c>
      <c r="J10" s="40" t="str">
        <f>[1]!obMake("numberOfFactors"&amp;COLUMN(),"int",K10)</f>
        <v>numberOfFactors10 
[7117]</v>
      </c>
      <c r="K10" s="32">
        <v>1</v>
      </c>
      <c r="M10" s="40" t="str">
        <f>[1]!obMake("numberOfFactors"&amp;COLUMN(),"int",N10)</f>
        <v>numberOfFactors13 
[7114]</v>
      </c>
      <c r="N10" s="32">
        <v>1</v>
      </c>
      <c r="P10" s="30" t="s">
        <v>50</v>
      </c>
      <c r="IT10" s="25"/>
      <c r="IU10" s="25"/>
      <c r="IV10" s="25"/>
    </row>
    <row r="11" spans="1:256" ht="11.85" customHeight="1" x14ac:dyDescent="0.3">
      <c r="B11" s="32">
        <v>1</v>
      </c>
      <c r="C11" s="33">
        <v>0.995</v>
      </c>
      <c r="F11" s="32">
        <v>1</v>
      </c>
      <c r="G11" s="32">
        <v>0.03</v>
      </c>
      <c r="J11" s="40" t="str">
        <f>[1]!obMake("correlationDecayParameter"&amp;COLUMN(),"double",K11)</f>
        <v>correlationDecayParameter10 
[7116]</v>
      </c>
      <c r="K11" s="32">
        <v>0</v>
      </c>
      <c r="M11" s="40" t="str">
        <f>[1]!obMake("correlationDecayParameter"&amp;COLUMN(),"double",N11)</f>
        <v>correlationDecayParameter13 
[7113]</v>
      </c>
      <c r="N11" s="32">
        <v>0</v>
      </c>
      <c r="P11" s="30" t="s">
        <v>51</v>
      </c>
      <c r="IT11" s="25"/>
      <c r="IU11" s="25"/>
      <c r="IV11" s="25"/>
    </row>
    <row r="12" spans="1:256" ht="11.85" customHeight="1" x14ac:dyDescent="0.3">
      <c r="B12" s="32">
        <v>2</v>
      </c>
      <c r="C12" s="33">
        <v>0.99399999999999999</v>
      </c>
      <c r="F12" s="32">
        <v>2</v>
      </c>
      <c r="G12" s="32">
        <v>0.03</v>
      </c>
      <c r="J12" s="40" t="str">
        <f>[1]!obMake("RVFactory"&amp;COLUMN(),$P$12)</f>
        <v>RVFactory10 
[52685]</v>
      </c>
      <c r="K12" s="30"/>
      <c r="M12" s="40" t="str">
        <f>[1]!obcall("RVFactoryAAD",$P$7,"createRandomVariableFactoryAAD")</f>
        <v>RVFactoryAAD 
[53125]</v>
      </c>
      <c r="N12" s="30"/>
      <c r="P12" s="30" t="s">
        <v>66</v>
      </c>
      <c r="IT12" s="25"/>
      <c r="IU12" s="25"/>
      <c r="IV12" s="25"/>
    </row>
    <row r="13" spans="1:256" ht="11.4" customHeight="1" x14ac:dyDescent="0.3">
      <c r="B13" s="32">
        <v>5</v>
      </c>
      <c r="C13" s="33">
        <v>0.99299999999999999</v>
      </c>
      <c r="D13" s="1"/>
      <c r="F13" s="32">
        <v>5</v>
      </c>
      <c r="G13" s="32">
        <v>0.03</v>
      </c>
      <c r="J13" s="31" t="s">
        <v>16</v>
      </c>
      <c r="K13" s="31"/>
      <c r="M13" s="31" t="s">
        <v>16</v>
      </c>
      <c r="N13" s="31"/>
      <c r="P13" s="30" t="s">
        <v>141</v>
      </c>
      <c r="IT13" s="25"/>
      <c r="IU13" s="25"/>
      <c r="IV13" s="25"/>
    </row>
    <row r="14" spans="1:256" ht="12" customHeight="1" x14ac:dyDescent="0.3">
      <c r="B14" s="32">
        <v>30</v>
      </c>
      <c r="C14" s="33">
        <v>0.98</v>
      </c>
      <c r="F14" s="32">
        <v>30</v>
      </c>
      <c r="G14" s="32">
        <v>0.03</v>
      </c>
      <c r="J14" s="40" t="str">
        <f>[1]!obcall("LMMreg",$P$8,"createLIBORMarketModel",J12,J9:J10,D9,H9,J11)</f>
        <v>LMMreg 
[52686]</v>
      </c>
      <c r="K14" s="30"/>
      <c r="M14" s="40" t="str">
        <f>[1]!obcall("LMMsimm",P7,"createLIBORMarketModel",M12,M9:M10,D10,H9,M11)</f>
        <v>LMMsimm 
[54560]</v>
      </c>
      <c r="N14" s="30"/>
      <c r="IT14" s="25"/>
      <c r="IU14" s="25"/>
      <c r="IV14" s="25"/>
    </row>
    <row r="15" spans="1:256" ht="11.85" customHeight="1" x14ac:dyDescent="0.3">
      <c r="B15" s="31"/>
      <c r="C15" s="31"/>
      <c r="D15" s="24"/>
      <c r="F15" s="31"/>
      <c r="G15" s="31"/>
      <c r="J15" s="30"/>
      <c r="K15" s="30"/>
      <c r="M15" s="30"/>
      <c r="N15" s="30"/>
      <c r="IT15" s="25"/>
      <c r="IU15" s="25"/>
      <c r="IV15" s="25"/>
    </row>
    <row r="16" spans="1:256" ht="11.85" customHeight="1" x14ac:dyDescent="0.3">
      <c r="B16" s="24"/>
      <c r="D16" s="24"/>
      <c r="K16" s="30"/>
      <c r="N16" s="30"/>
      <c r="IT16" s="25"/>
      <c r="IU16" s="25"/>
      <c r="IV16" s="25"/>
    </row>
    <row r="17" spans="2:256" ht="11.85" customHeight="1" x14ac:dyDescent="0.3">
      <c r="B17" s="24"/>
      <c r="C17" s="24"/>
      <c r="D17" s="24"/>
      <c r="IR17" s="25"/>
      <c r="IS17" s="25"/>
      <c r="IT17" s="25"/>
      <c r="IU17" s="25"/>
      <c r="IV17" s="25"/>
    </row>
    <row r="18" spans="2:256" ht="11.85" customHeight="1" x14ac:dyDescent="0.3">
      <c r="D18" s="24"/>
      <c r="IT18" s="25"/>
      <c r="IU18" s="25"/>
      <c r="IV18" s="25"/>
    </row>
    <row r="19" spans="2:256" ht="11.85" customHeight="1" x14ac:dyDescent="0.3">
      <c r="D19" s="24"/>
      <c r="IT19" s="25"/>
      <c r="IU19" s="25"/>
      <c r="IV19" s="25"/>
    </row>
    <row r="20" spans="2:256" ht="11.85" customHeight="1" x14ac:dyDescent="0.3">
      <c r="D20" s="24"/>
      <c r="IT20" s="25"/>
      <c r="IU20" s="25"/>
      <c r="IV20" s="25"/>
    </row>
    <row r="21" spans="2:256" ht="13.8" customHeight="1" x14ac:dyDescent="0.3">
      <c r="D21" s="24"/>
      <c r="IT21" s="25"/>
      <c r="IU21" s="25"/>
      <c r="IV21" s="25"/>
    </row>
    <row r="22" spans="2:256" ht="11.85" customHeight="1" x14ac:dyDescent="0.3">
      <c r="D22" s="24"/>
      <c r="IT22" s="25"/>
      <c r="IU22" s="25"/>
      <c r="IV22" s="25"/>
    </row>
    <row r="23" spans="2:256" ht="11.85" customHeight="1" x14ac:dyDescent="0.3">
      <c r="D23" s="24"/>
      <c r="IT23" s="25"/>
      <c r="IU23" s="25"/>
      <c r="IV23" s="25"/>
    </row>
    <row r="24" spans="2:256" ht="11.85" customHeight="1" x14ac:dyDescent="0.3">
      <c r="D24" s="24"/>
      <c r="IT24" s="25"/>
      <c r="IU24" s="25"/>
      <c r="IV24" s="25"/>
    </row>
    <row r="25" spans="2:256" ht="11.85" customHeight="1" x14ac:dyDescent="0.3">
      <c r="D25" s="24"/>
      <c r="IT25" s="25"/>
      <c r="IU25" s="25"/>
      <c r="IV25" s="25"/>
    </row>
    <row r="26" spans="2:256" ht="11.85" customHeight="1" x14ac:dyDescent="0.3">
      <c r="D26" s="24"/>
      <c r="IT26" s="25"/>
      <c r="IU26" s="25"/>
      <c r="IV26" s="25"/>
    </row>
    <row r="27" spans="2:256" ht="11.4" customHeight="1" x14ac:dyDescent="0.3">
      <c r="D27" s="24"/>
      <c r="IT27" s="25"/>
      <c r="IU27" s="25"/>
      <c r="IV27" s="25"/>
    </row>
    <row r="28" spans="2:256" ht="11.85" customHeight="1" x14ac:dyDescent="0.3">
      <c r="D28" s="24"/>
      <c r="IT28" s="25"/>
      <c r="IU28" s="25"/>
      <c r="IV28" s="25"/>
    </row>
    <row r="29" spans="2:256" ht="11.85" customHeight="1" x14ac:dyDescent="0.3">
      <c r="B29" s="24"/>
      <c r="C29" s="24"/>
      <c r="D29" s="24"/>
      <c r="H29" s="30"/>
      <c r="I29" s="30"/>
      <c r="J29" s="30"/>
      <c r="IT29" s="25"/>
      <c r="IU29" s="25"/>
      <c r="IV29" s="25"/>
    </row>
    <row r="30" spans="2:256" ht="11.4" customHeight="1" x14ac:dyDescent="0.3">
      <c r="B30" s="24"/>
      <c r="C30" s="24"/>
      <c r="D30" s="24"/>
      <c r="IT30" s="25"/>
      <c r="IU30" s="25"/>
      <c r="IV30" s="25"/>
    </row>
    <row r="31" spans="2:256" ht="13.8" customHeight="1" x14ac:dyDescent="0.3">
      <c r="B31" s="24"/>
      <c r="C31" s="24"/>
      <c r="D31" s="24"/>
      <c r="IT31" s="25"/>
      <c r="IU31" s="25"/>
      <c r="IV31" s="25"/>
    </row>
    <row r="32" spans="2:256" ht="13.2" customHeight="1" x14ac:dyDescent="0.3">
      <c r="B32" s="30"/>
      <c r="C32" s="34"/>
      <c r="IT32" s="25"/>
      <c r="IU32" s="25"/>
      <c r="IV32" s="25"/>
    </row>
    <row r="33" spans="2:256" ht="11.85" customHeight="1" x14ac:dyDescent="0.3">
      <c r="C33" s="33"/>
      <c r="IT33" s="25"/>
      <c r="IU33" s="25"/>
      <c r="IV33" s="25"/>
    </row>
    <row r="34" spans="2:256" ht="11.85" customHeight="1" x14ac:dyDescent="0.3">
      <c r="IT34" s="25"/>
      <c r="IU34" s="25"/>
      <c r="IV34" s="25"/>
    </row>
    <row r="35" spans="2:256" ht="11.85" customHeight="1" x14ac:dyDescent="0.3">
      <c r="IT35" s="25"/>
      <c r="IU35" s="25"/>
      <c r="IV35" s="25"/>
    </row>
    <row r="36" spans="2:256" ht="11.85" customHeight="1" x14ac:dyDescent="0.3">
      <c r="B36" s="35"/>
      <c r="IT36" s="25"/>
      <c r="IU36" s="25"/>
      <c r="IV36" s="25"/>
    </row>
    <row r="37" spans="2:256" ht="11.85" customHeight="1" x14ac:dyDescent="0.3">
      <c r="B37" s="35"/>
      <c r="IU37" s="25"/>
      <c r="IV37" s="25"/>
    </row>
    <row r="38" spans="2:256" ht="11.85" customHeight="1" x14ac:dyDescent="0.3">
      <c r="B38" s="35"/>
      <c r="IU38" s="25"/>
      <c r="IV38" s="25"/>
    </row>
    <row r="39" spans="2:256" ht="11.85" customHeight="1" x14ac:dyDescent="0.3">
      <c r="B39" s="35"/>
      <c r="IU39" s="25"/>
      <c r="IV39" s="25"/>
    </row>
    <row r="40" spans="2:256" ht="11.85" customHeight="1" x14ac:dyDescent="0.3">
      <c r="B40" s="35"/>
      <c r="IU40" s="25"/>
      <c r="IV40" s="25"/>
    </row>
    <row r="41" spans="2:256" ht="11.85" customHeight="1" x14ac:dyDescent="0.3">
      <c r="B41" s="35"/>
      <c r="IU41" s="25"/>
      <c r="IV41" s="25"/>
    </row>
    <row r="42" spans="2:256" ht="11.85" customHeight="1" x14ac:dyDescent="0.3">
      <c r="B42" s="36"/>
      <c r="C42" s="36"/>
      <c r="IU42" s="25"/>
      <c r="IV42" s="25"/>
    </row>
    <row r="43" spans="2:256" ht="11.85" customHeight="1" x14ac:dyDescent="0.3">
      <c r="B43" s="36"/>
      <c r="C43" s="36"/>
      <c r="D43" s="35"/>
    </row>
    <row r="44" spans="2:256" ht="11.85" customHeight="1" x14ac:dyDescent="0.3">
      <c r="B44" s="36"/>
      <c r="C44" s="36"/>
      <c r="D44" s="35"/>
    </row>
    <row r="45" spans="2:256" ht="11.85" customHeight="1" x14ac:dyDescent="0.3">
      <c r="B45" s="36"/>
      <c r="C45" s="36"/>
      <c r="D45" s="35"/>
    </row>
    <row r="46" spans="2:256" ht="11.85" customHeight="1" x14ac:dyDescent="0.3">
      <c r="B46" s="36"/>
      <c r="C46" s="36"/>
      <c r="D46" s="35"/>
    </row>
    <row r="47" spans="2:256" ht="11.85" customHeight="1" x14ac:dyDescent="0.3">
      <c r="B47" s="36"/>
      <c r="C47" s="36"/>
      <c r="D47" s="35"/>
    </row>
    <row r="48" spans="2:256" ht="11.85" customHeight="1" x14ac:dyDescent="0.3">
      <c r="B48" s="36"/>
      <c r="C48" s="36"/>
      <c r="D48" s="35"/>
    </row>
    <row r="49" spans="2:4" ht="11.85" customHeight="1" x14ac:dyDescent="0.3">
      <c r="B49" s="36"/>
      <c r="C49" s="36"/>
      <c r="D49" s="35"/>
    </row>
    <row r="50" spans="2:4" ht="11.85" customHeight="1" x14ac:dyDescent="0.3">
      <c r="B50" s="36"/>
      <c r="C50" s="36"/>
      <c r="D50" s="35"/>
    </row>
    <row r="51" spans="2:4" ht="11.85" customHeight="1" x14ac:dyDescent="0.3">
      <c r="B51" s="36"/>
      <c r="C51" s="36"/>
      <c r="D51" s="35"/>
    </row>
    <row r="52" spans="2:4" ht="11.85" customHeight="1" x14ac:dyDescent="0.3">
      <c r="B52" s="36"/>
      <c r="C52" s="36"/>
      <c r="D52" s="35"/>
    </row>
    <row r="53" spans="2:4" ht="11.85" customHeight="1" x14ac:dyDescent="0.3">
      <c r="B53" s="36"/>
      <c r="C53" s="36"/>
      <c r="D53" s="35"/>
    </row>
    <row r="54" spans="2:4" ht="11.85" customHeight="1" x14ac:dyDescent="0.3">
      <c r="B54" s="36"/>
      <c r="C54" s="36"/>
      <c r="D54" s="35"/>
    </row>
    <row r="55" spans="2:4" ht="11.85" customHeight="1" x14ac:dyDescent="0.3">
      <c r="B55" s="36"/>
      <c r="C55" s="36"/>
      <c r="D55" s="35"/>
    </row>
    <row r="56" spans="2:4" ht="11.85" customHeight="1" x14ac:dyDescent="0.3">
      <c r="B56" s="36"/>
      <c r="C56" s="36"/>
      <c r="D56" s="35"/>
    </row>
    <row r="57" spans="2:4" ht="11.85" customHeight="1" x14ac:dyDescent="0.3">
      <c r="B57" s="36"/>
      <c r="C57" s="36"/>
      <c r="D57" s="35"/>
    </row>
    <row r="58" spans="2:4" ht="11.85" customHeight="1" x14ac:dyDescent="0.3">
      <c r="B58" s="36"/>
      <c r="C58" s="36"/>
      <c r="D58" s="35"/>
    </row>
    <row r="59" spans="2:4" ht="11.85" customHeight="1" x14ac:dyDescent="0.3">
      <c r="B59" s="36"/>
      <c r="C59" s="36"/>
      <c r="D59" s="35"/>
    </row>
    <row r="60" spans="2:4" ht="11.85" customHeight="1" x14ac:dyDescent="0.3">
      <c r="B60" s="36"/>
      <c r="C60" s="36"/>
      <c r="D60" s="35"/>
    </row>
    <row r="61" spans="2:4" ht="11.85" customHeight="1" x14ac:dyDescent="0.3">
      <c r="B61" s="36"/>
      <c r="C61" s="36"/>
      <c r="D61" s="35"/>
    </row>
    <row r="62" spans="2:4" ht="11.85" customHeight="1" x14ac:dyDescent="0.3">
      <c r="B62" s="36"/>
      <c r="C62" s="36"/>
      <c r="D62" s="35"/>
    </row>
    <row r="63" spans="2:4" ht="11.85" customHeight="1" x14ac:dyDescent="0.3">
      <c r="B63" s="36"/>
      <c r="C63" s="36"/>
      <c r="D63" s="35"/>
    </row>
    <row r="64" spans="2:4" ht="11.85" customHeight="1" x14ac:dyDescent="0.3">
      <c r="B64" s="36"/>
      <c r="C64" s="36"/>
      <c r="D64" s="35"/>
    </row>
    <row r="65" spans="2:4" ht="11.85" customHeight="1" x14ac:dyDescent="0.3">
      <c r="B65" s="36"/>
      <c r="C65" s="36"/>
      <c r="D65" s="35"/>
    </row>
    <row r="66" spans="2:4" ht="11.85" customHeight="1" x14ac:dyDescent="0.3">
      <c r="B66" s="36"/>
      <c r="C66" s="36"/>
      <c r="D66" s="35"/>
    </row>
    <row r="67" spans="2:4" ht="11.85" customHeight="1" x14ac:dyDescent="0.3">
      <c r="B67" s="36"/>
      <c r="C67" s="36"/>
      <c r="D67" s="35"/>
    </row>
    <row r="68" spans="2:4" ht="11.85" customHeight="1" x14ac:dyDescent="0.3">
      <c r="B68" s="36"/>
      <c r="C68" s="36"/>
      <c r="D68" s="35"/>
    </row>
    <row r="69" spans="2:4" ht="11.85" customHeight="1" x14ac:dyDescent="0.3">
      <c r="B69" s="36"/>
      <c r="C69" s="36"/>
      <c r="D69" s="35"/>
    </row>
    <row r="70" spans="2:4" ht="11.85" customHeight="1" x14ac:dyDescent="0.3">
      <c r="B70" s="36"/>
      <c r="C70" s="36"/>
      <c r="D70" s="35"/>
    </row>
    <row r="71" spans="2:4" ht="11.85" customHeight="1" x14ac:dyDescent="0.3">
      <c r="B71" s="36"/>
      <c r="C71" s="36"/>
      <c r="D71" s="35"/>
    </row>
    <row r="72" spans="2:4" ht="11.85" customHeight="1" x14ac:dyDescent="0.3">
      <c r="B72" s="36"/>
      <c r="C72" s="36"/>
      <c r="D72" s="35"/>
    </row>
    <row r="73" spans="2:4" ht="11.85" customHeight="1" x14ac:dyDescent="0.3">
      <c r="B73" s="36"/>
      <c r="C73" s="36"/>
      <c r="D73" s="35"/>
    </row>
    <row r="74" spans="2:4" ht="11.85" customHeight="1" x14ac:dyDescent="0.3">
      <c r="B74" s="36"/>
      <c r="C74" s="36"/>
      <c r="D74" s="35"/>
    </row>
    <row r="75" spans="2:4" ht="11.85" customHeight="1" x14ac:dyDescent="0.3">
      <c r="B75" s="36"/>
      <c r="C75" s="36"/>
      <c r="D75" s="35"/>
    </row>
    <row r="76" spans="2:4" ht="11.85" customHeight="1" x14ac:dyDescent="0.3">
      <c r="B76" s="36"/>
      <c r="C76" s="36"/>
      <c r="D76" s="35"/>
    </row>
    <row r="77" spans="2:4" ht="11.85" customHeight="1" x14ac:dyDescent="0.3">
      <c r="B77" s="36"/>
      <c r="C77" s="36"/>
      <c r="D77" s="35"/>
    </row>
    <row r="78" spans="2:4" ht="11.85" customHeight="1" x14ac:dyDescent="0.3">
      <c r="B78" s="36"/>
      <c r="C78" s="36"/>
      <c r="D78" s="35"/>
    </row>
    <row r="79" spans="2:4" ht="11.85" customHeight="1" x14ac:dyDescent="0.3">
      <c r="B79" s="36"/>
      <c r="C79" s="36"/>
      <c r="D79" s="35"/>
    </row>
    <row r="80" spans="2:4" ht="11.85" customHeight="1" x14ac:dyDescent="0.3">
      <c r="B80" s="36"/>
      <c r="C80" s="36"/>
      <c r="D80" s="35"/>
    </row>
    <row r="81" spans="2:4" ht="11.85" customHeight="1" x14ac:dyDescent="0.3">
      <c r="B81" s="36"/>
      <c r="C81" s="36"/>
      <c r="D81" s="35"/>
    </row>
    <row r="82" spans="2:4" ht="11.85" customHeight="1" x14ac:dyDescent="0.3">
      <c r="B82" s="36"/>
      <c r="C82" s="36"/>
      <c r="D82" s="35"/>
    </row>
    <row r="83" spans="2:4" ht="11.85" customHeight="1" x14ac:dyDescent="0.3">
      <c r="B83" s="36"/>
      <c r="C83" s="36"/>
      <c r="D83" s="35"/>
    </row>
    <row r="84" spans="2:4" ht="11.85" customHeight="1" x14ac:dyDescent="0.3">
      <c r="B84" s="36"/>
      <c r="C84" s="36"/>
      <c r="D84" s="35"/>
    </row>
    <row r="85" spans="2:4" ht="11.85" customHeight="1" x14ac:dyDescent="0.3">
      <c r="B85" s="36"/>
      <c r="C85" s="36"/>
      <c r="D85" s="35"/>
    </row>
    <row r="86" spans="2:4" ht="11.85" customHeight="1" x14ac:dyDescent="0.3">
      <c r="B86" s="36"/>
      <c r="C86" s="36"/>
      <c r="D86" s="35"/>
    </row>
    <row r="87" spans="2:4" ht="11.85" customHeight="1" x14ac:dyDescent="0.3">
      <c r="B87" s="36"/>
      <c r="C87" s="36"/>
      <c r="D87" s="35"/>
    </row>
    <row r="88" spans="2:4" ht="11.85" customHeight="1" x14ac:dyDescent="0.3">
      <c r="B88" s="36"/>
      <c r="C88" s="36"/>
      <c r="D88" s="35"/>
    </row>
    <row r="89" spans="2:4" ht="11.85" customHeight="1" x14ac:dyDescent="0.3">
      <c r="B89" s="36"/>
      <c r="C89" s="36"/>
      <c r="D89" s="35"/>
    </row>
    <row r="90" spans="2:4" ht="11.85" customHeight="1" x14ac:dyDescent="0.3">
      <c r="B90" s="36"/>
      <c r="C90" s="36"/>
      <c r="D90" s="35"/>
    </row>
    <row r="91" spans="2:4" ht="11.85" customHeight="1" x14ac:dyDescent="0.3">
      <c r="B91" s="36"/>
      <c r="C91" s="36"/>
      <c r="D91" s="35"/>
    </row>
    <row r="92" spans="2:4" ht="11.85" customHeight="1" x14ac:dyDescent="0.3">
      <c r="B92" s="36"/>
      <c r="C92" s="36"/>
      <c r="D92" s="35"/>
    </row>
    <row r="93" spans="2:4" ht="11.85" customHeight="1" x14ac:dyDescent="0.3">
      <c r="B93" s="36"/>
      <c r="C93" s="36"/>
      <c r="D93" s="35"/>
    </row>
    <row r="94" spans="2:4" ht="11.85" customHeight="1" x14ac:dyDescent="0.3">
      <c r="B94" s="36"/>
      <c r="C94" s="36"/>
      <c r="D94" s="35"/>
    </row>
    <row r="95" spans="2:4" ht="11.85" customHeight="1" x14ac:dyDescent="0.3">
      <c r="B95" s="36"/>
      <c r="C95" s="36"/>
      <c r="D95" s="35"/>
    </row>
    <row r="96" spans="2:4" ht="11.85" customHeight="1" x14ac:dyDescent="0.3">
      <c r="B96" s="36"/>
      <c r="C96" s="36"/>
      <c r="D96" s="35"/>
    </row>
    <row r="97" spans="2:4" ht="11.85" customHeight="1" x14ac:dyDescent="0.3">
      <c r="B97" s="36"/>
      <c r="C97" s="36"/>
      <c r="D97" s="35"/>
    </row>
    <row r="98" spans="2:4" ht="11.85" customHeight="1" x14ac:dyDescent="0.3">
      <c r="B98" s="36"/>
      <c r="C98" s="36"/>
      <c r="D98" s="35"/>
    </row>
    <row r="99" spans="2:4" ht="11.85" customHeight="1" x14ac:dyDescent="0.3">
      <c r="B99" s="36"/>
      <c r="C99" s="36"/>
      <c r="D99" s="35"/>
    </row>
    <row r="100" spans="2:4" ht="11.85" customHeight="1" x14ac:dyDescent="0.3">
      <c r="B100" s="36"/>
      <c r="C100" s="36"/>
      <c r="D100" s="35"/>
    </row>
    <row r="101" spans="2:4" ht="11.85" customHeight="1" x14ac:dyDescent="0.3">
      <c r="B101" s="36"/>
      <c r="C101" s="36"/>
      <c r="D101" s="35"/>
    </row>
    <row r="102" spans="2:4" ht="11.85" customHeight="1" x14ac:dyDescent="0.3">
      <c r="B102" s="36"/>
      <c r="C102" s="36"/>
      <c r="D102" s="35"/>
    </row>
    <row r="103" spans="2:4" ht="11.85" customHeight="1" x14ac:dyDescent="0.3">
      <c r="B103" s="36"/>
      <c r="C103" s="36"/>
      <c r="D103" s="35"/>
    </row>
    <row r="104" spans="2:4" ht="11.85" customHeight="1" x14ac:dyDescent="0.3">
      <c r="B104" s="36"/>
      <c r="C104" s="36"/>
      <c r="D104" s="35"/>
    </row>
    <row r="105" spans="2:4" ht="11.85" customHeight="1" x14ac:dyDescent="0.3">
      <c r="B105" s="36"/>
      <c r="C105" s="36"/>
      <c r="D105" s="35"/>
    </row>
    <row r="106" spans="2:4" ht="11.85" customHeight="1" x14ac:dyDescent="0.3">
      <c r="B106" s="36"/>
      <c r="C106" s="36"/>
      <c r="D106" s="35"/>
    </row>
    <row r="107" spans="2:4" ht="11.85" customHeight="1" x14ac:dyDescent="0.3">
      <c r="B107" s="36"/>
      <c r="C107" s="36"/>
      <c r="D107" s="35"/>
    </row>
    <row r="108" spans="2:4" ht="11.85" customHeight="1" x14ac:dyDescent="0.3">
      <c r="B108" s="36"/>
      <c r="C108" s="36"/>
      <c r="D108" s="35"/>
    </row>
    <row r="109" spans="2:4" ht="11.85" customHeight="1" x14ac:dyDescent="0.3">
      <c r="B109" s="36"/>
      <c r="C109" s="36"/>
      <c r="D109" s="35"/>
    </row>
    <row r="110" spans="2:4" ht="11.85" customHeight="1" x14ac:dyDescent="0.3">
      <c r="B110" s="36"/>
      <c r="C110" s="36"/>
      <c r="D110" s="35"/>
    </row>
    <row r="111" spans="2:4" ht="11.85" customHeight="1" x14ac:dyDescent="0.3">
      <c r="B111" s="36"/>
      <c r="C111" s="36"/>
      <c r="D111" s="35"/>
    </row>
    <row r="112" spans="2:4" ht="11.85" customHeight="1" x14ac:dyDescent="0.3">
      <c r="B112" s="36"/>
      <c r="C112" s="36"/>
      <c r="D112" s="35"/>
    </row>
    <row r="113" spans="2:4" ht="11.85" customHeight="1" x14ac:dyDescent="0.3">
      <c r="B113" s="36"/>
      <c r="C113" s="36"/>
      <c r="D113" s="35"/>
    </row>
    <row r="114" spans="2:4" ht="11.85" customHeight="1" x14ac:dyDescent="0.3">
      <c r="B114" s="36"/>
      <c r="C114" s="36"/>
      <c r="D114" s="35"/>
    </row>
    <row r="115" spans="2:4" ht="11.85" customHeight="1" x14ac:dyDescent="0.3">
      <c r="B115" s="36"/>
      <c r="C115" s="36"/>
      <c r="D115" s="35"/>
    </row>
    <row r="116" spans="2:4" ht="11.85" customHeight="1" x14ac:dyDescent="0.3">
      <c r="B116" s="36"/>
      <c r="C116" s="36"/>
      <c r="D116" s="35"/>
    </row>
    <row r="117" spans="2:4" ht="11.85" customHeight="1" x14ac:dyDescent="0.3">
      <c r="B117" s="36"/>
      <c r="C117" s="36"/>
      <c r="D117" s="35"/>
    </row>
    <row r="118" spans="2:4" ht="11.85" customHeight="1" x14ac:dyDescent="0.3">
      <c r="B118" s="36"/>
      <c r="C118" s="36"/>
      <c r="D118" s="35"/>
    </row>
    <row r="119" spans="2:4" ht="11.85" customHeight="1" x14ac:dyDescent="0.3">
      <c r="B119" s="36"/>
      <c r="C119" s="36"/>
      <c r="D119" s="35"/>
    </row>
    <row r="120" spans="2:4" ht="11.85" customHeight="1" x14ac:dyDescent="0.3">
      <c r="B120" s="36"/>
      <c r="C120" s="36"/>
      <c r="D120" s="35"/>
    </row>
    <row r="121" spans="2:4" ht="11.85" customHeight="1" x14ac:dyDescent="0.3">
      <c r="B121" s="36"/>
      <c r="C121" s="36"/>
      <c r="D121" s="35"/>
    </row>
    <row r="122" spans="2:4" ht="11.85" customHeight="1" x14ac:dyDescent="0.3">
      <c r="B122" s="36"/>
      <c r="C122" s="36"/>
      <c r="D122" s="35"/>
    </row>
    <row r="123" spans="2:4" ht="11.85" customHeight="1" x14ac:dyDescent="0.3">
      <c r="B123" s="36"/>
      <c r="C123" s="36"/>
      <c r="D123" s="35"/>
    </row>
    <row r="124" spans="2:4" ht="11.85" customHeight="1" x14ac:dyDescent="0.3">
      <c r="B124" s="36"/>
      <c r="C124" s="36"/>
      <c r="D124" s="35"/>
    </row>
    <row r="125" spans="2:4" ht="11.85" customHeight="1" x14ac:dyDescent="0.3">
      <c r="B125" s="36"/>
      <c r="C125" s="36"/>
      <c r="D125" s="35"/>
    </row>
    <row r="126" spans="2:4" ht="11.85" customHeight="1" x14ac:dyDescent="0.3">
      <c r="B126" s="36"/>
      <c r="C126" s="36"/>
      <c r="D126" s="35"/>
    </row>
    <row r="127" spans="2:4" ht="11.85" customHeight="1" x14ac:dyDescent="0.3">
      <c r="B127" s="36"/>
      <c r="C127" s="36"/>
      <c r="D127" s="35"/>
    </row>
    <row r="128" spans="2:4" ht="11.85" customHeight="1" x14ac:dyDescent="0.3">
      <c r="B128" s="36"/>
      <c r="C128" s="36"/>
      <c r="D128" s="35"/>
    </row>
    <row r="129" spans="2:4" ht="11.85" customHeight="1" x14ac:dyDescent="0.3">
      <c r="B129" s="36"/>
      <c r="C129" s="36"/>
      <c r="D129" s="35"/>
    </row>
    <row r="130" spans="2:4" ht="11.85" customHeight="1" x14ac:dyDescent="0.3">
      <c r="B130" s="36"/>
      <c r="C130" s="36"/>
      <c r="D130" s="35"/>
    </row>
    <row r="131" spans="2:4" ht="11.85" customHeight="1" x14ac:dyDescent="0.3">
      <c r="B131" s="36"/>
      <c r="C131" s="36"/>
      <c r="D131" s="35"/>
    </row>
    <row r="132" spans="2:4" ht="11.85" customHeight="1" x14ac:dyDescent="0.3">
      <c r="B132" s="36"/>
      <c r="C132" s="36"/>
      <c r="D132" s="35"/>
    </row>
    <row r="133" spans="2:4" ht="11.85" customHeight="1" x14ac:dyDescent="0.3">
      <c r="B133" s="36"/>
      <c r="C133" s="36"/>
      <c r="D133" s="35"/>
    </row>
    <row r="134" spans="2:4" ht="11.85" customHeight="1" x14ac:dyDescent="0.3">
      <c r="B134" s="36"/>
      <c r="C134" s="36"/>
      <c r="D134" s="35"/>
    </row>
    <row r="135" spans="2:4" ht="11.85" customHeight="1" x14ac:dyDescent="0.3">
      <c r="B135" s="36"/>
      <c r="C135" s="36"/>
      <c r="D135" s="35"/>
    </row>
    <row r="136" spans="2:4" ht="11.85" customHeight="1" x14ac:dyDescent="0.3">
      <c r="B136" s="36"/>
      <c r="C136" s="36"/>
      <c r="D136" s="35"/>
    </row>
    <row r="137" spans="2:4" ht="11.85" customHeight="1" x14ac:dyDescent="0.3">
      <c r="B137" s="36"/>
      <c r="C137" s="36"/>
      <c r="D137" s="35"/>
    </row>
    <row r="138" spans="2:4" ht="11.85" customHeight="1" x14ac:dyDescent="0.3">
      <c r="B138" s="36"/>
      <c r="C138" s="36"/>
      <c r="D138" s="35"/>
    </row>
    <row r="139" spans="2:4" ht="11.85" customHeight="1" x14ac:dyDescent="0.3">
      <c r="B139" s="36"/>
      <c r="C139" s="36"/>
      <c r="D139" s="35"/>
    </row>
    <row r="140" spans="2:4" ht="11.85" customHeight="1" x14ac:dyDescent="0.3">
      <c r="B140" s="36"/>
      <c r="C140" s="36"/>
      <c r="D140" s="35"/>
    </row>
    <row r="141" spans="2:4" ht="11.85" customHeight="1" x14ac:dyDescent="0.3">
      <c r="B141" s="36"/>
      <c r="C141" s="36"/>
      <c r="D141" s="35"/>
    </row>
    <row r="142" spans="2:4" ht="11.85" customHeight="1" x14ac:dyDescent="0.3">
      <c r="B142" s="36"/>
      <c r="C142" s="36"/>
      <c r="D142" s="35"/>
    </row>
    <row r="143" spans="2:4" ht="11.85" customHeight="1" x14ac:dyDescent="0.3">
      <c r="B143" s="36"/>
      <c r="C143" s="36"/>
      <c r="D143" s="35"/>
    </row>
    <row r="144" spans="2:4" ht="11.85" customHeight="1" x14ac:dyDescent="0.3">
      <c r="B144" s="36"/>
      <c r="C144" s="36"/>
      <c r="D144" s="35"/>
    </row>
    <row r="145" spans="2:4" ht="11.85" customHeight="1" x14ac:dyDescent="0.3">
      <c r="B145" s="36"/>
      <c r="C145" s="36"/>
      <c r="D145" s="35"/>
    </row>
    <row r="146" spans="2:4" ht="11.85" customHeight="1" x14ac:dyDescent="0.3">
      <c r="B146" s="36"/>
      <c r="C146" s="36"/>
      <c r="D146" s="35"/>
    </row>
    <row r="147" spans="2:4" ht="11.85" customHeight="1" x14ac:dyDescent="0.3">
      <c r="B147" s="36"/>
      <c r="C147" s="36"/>
      <c r="D147" s="35"/>
    </row>
    <row r="148" spans="2:4" ht="11.85" customHeight="1" x14ac:dyDescent="0.3">
      <c r="B148" s="36"/>
      <c r="C148" s="36"/>
      <c r="D148" s="35"/>
    </row>
    <row r="149" spans="2:4" ht="11.85" customHeight="1" x14ac:dyDescent="0.3">
      <c r="B149" s="36"/>
      <c r="C149" s="36"/>
      <c r="D149" s="35"/>
    </row>
    <row r="150" spans="2:4" ht="11.85" customHeight="1" x14ac:dyDescent="0.3">
      <c r="B150" s="36"/>
      <c r="C150" s="36"/>
      <c r="D150" s="35"/>
    </row>
    <row r="151" spans="2:4" ht="11.85" customHeight="1" x14ac:dyDescent="0.3">
      <c r="B151" s="36"/>
      <c r="C151" s="36"/>
      <c r="D151" s="35"/>
    </row>
    <row r="152" spans="2:4" ht="11.85" customHeight="1" x14ac:dyDescent="0.3">
      <c r="B152" s="36"/>
      <c r="C152" s="36"/>
      <c r="D152" s="35"/>
    </row>
    <row r="153" spans="2:4" ht="11.85" customHeight="1" x14ac:dyDescent="0.3">
      <c r="B153" s="36"/>
      <c r="C153" s="36"/>
      <c r="D153" s="35"/>
    </row>
    <row r="154" spans="2:4" ht="11.85" customHeight="1" x14ac:dyDescent="0.3">
      <c r="B154" s="36"/>
      <c r="C154" s="36"/>
      <c r="D154" s="35"/>
    </row>
    <row r="155" spans="2:4" ht="11.85" customHeight="1" x14ac:dyDescent="0.3">
      <c r="B155" s="36"/>
      <c r="C155" s="36"/>
      <c r="D155" s="35"/>
    </row>
    <row r="156" spans="2:4" ht="11.85" customHeight="1" x14ac:dyDescent="0.3">
      <c r="B156" s="36"/>
      <c r="C156" s="36"/>
      <c r="D156" s="35"/>
    </row>
    <row r="157" spans="2:4" ht="11.85" customHeight="1" x14ac:dyDescent="0.3">
      <c r="B157" s="36"/>
      <c r="C157" s="36"/>
      <c r="D157" s="35"/>
    </row>
    <row r="158" spans="2:4" ht="11.85" customHeight="1" x14ac:dyDescent="0.3">
      <c r="B158" s="36"/>
      <c r="C158" s="36"/>
      <c r="D158" s="35"/>
    </row>
    <row r="159" spans="2:4" ht="11.85" customHeight="1" x14ac:dyDescent="0.3">
      <c r="B159" s="36"/>
      <c r="C159" s="36"/>
      <c r="D159" s="35"/>
    </row>
    <row r="160" spans="2:4" ht="11.85" customHeight="1" x14ac:dyDescent="0.3">
      <c r="B160" s="36"/>
      <c r="C160" s="36"/>
      <c r="D160" s="35"/>
    </row>
    <row r="161" spans="2:4" ht="11.85" customHeight="1" x14ac:dyDescent="0.3">
      <c r="B161" s="36"/>
      <c r="C161" s="36"/>
      <c r="D161" s="35"/>
    </row>
    <row r="162" spans="2:4" ht="11.85" customHeight="1" x14ac:dyDescent="0.3">
      <c r="B162" s="36"/>
      <c r="C162" s="36"/>
      <c r="D162" s="35"/>
    </row>
    <row r="163" spans="2:4" ht="11.85" customHeight="1" x14ac:dyDescent="0.3">
      <c r="B163" s="36"/>
      <c r="C163" s="36"/>
      <c r="D163" s="35"/>
    </row>
    <row r="164" spans="2:4" ht="11.85" customHeight="1" x14ac:dyDescent="0.3">
      <c r="B164" s="36"/>
      <c r="C164" s="36"/>
      <c r="D164" s="35"/>
    </row>
    <row r="165" spans="2:4" ht="11.85" customHeight="1" x14ac:dyDescent="0.3">
      <c r="B165" s="36"/>
      <c r="C165" s="36"/>
      <c r="D165" s="35"/>
    </row>
    <row r="166" spans="2:4" ht="11.85" customHeight="1" x14ac:dyDescent="0.3">
      <c r="B166" s="36"/>
      <c r="C166" s="36"/>
      <c r="D166" s="35"/>
    </row>
    <row r="167" spans="2:4" ht="11.85" customHeight="1" x14ac:dyDescent="0.3">
      <c r="B167" s="36"/>
      <c r="C167" s="36"/>
      <c r="D167" s="35"/>
    </row>
    <row r="168" spans="2:4" ht="11.85" customHeight="1" x14ac:dyDescent="0.3">
      <c r="B168" s="36"/>
      <c r="C168" s="36"/>
      <c r="D168" s="35"/>
    </row>
    <row r="169" spans="2:4" ht="11.85" customHeight="1" x14ac:dyDescent="0.3">
      <c r="B169" s="36"/>
      <c r="C169" s="36"/>
      <c r="D169" s="35"/>
    </row>
    <row r="170" spans="2:4" ht="11.85" customHeight="1" x14ac:dyDescent="0.3">
      <c r="B170" s="36"/>
      <c r="C170" s="36"/>
      <c r="D170" s="35"/>
    </row>
    <row r="171" spans="2:4" ht="11.85" customHeight="1" x14ac:dyDescent="0.3">
      <c r="B171" s="36"/>
      <c r="C171" s="36"/>
      <c r="D171" s="35"/>
    </row>
    <row r="172" spans="2:4" ht="11.85" customHeight="1" x14ac:dyDescent="0.3">
      <c r="B172" s="36"/>
      <c r="C172" s="36"/>
      <c r="D172" s="35"/>
    </row>
    <row r="173" spans="2:4" ht="11.85" customHeight="1" x14ac:dyDescent="0.3">
      <c r="B173" s="36"/>
      <c r="C173" s="36"/>
      <c r="D173" s="35"/>
    </row>
    <row r="174" spans="2:4" ht="11.85" customHeight="1" x14ac:dyDescent="0.3">
      <c r="B174" s="36"/>
      <c r="C174" s="36"/>
      <c r="D174" s="35"/>
    </row>
    <row r="175" spans="2:4" ht="11.85" customHeight="1" x14ac:dyDescent="0.3">
      <c r="B175" s="36"/>
      <c r="C175" s="36"/>
      <c r="D175" s="35"/>
    </row>
    <row r="176" spans="2:4" ht="11.85" customHeight="1" x14ac:dyDescent="0.3">
      <c r="B176" s="36"/>
      <c r="C176" s="36"/>
      <c r="D176" s="35"/>
    </row>
    <row r="177" spans="2:4" ht="11.85" customHeight="1" x14ac:dyDescent="0.3">
      <c r="B177" s="36"/>
      <c r="C177" s="36"/>
      <c r="D177" s="35"/>
    </row>
    <row r="178" spans="2:4" ht="11.85" customHeight="1" x14ac:dyDescent="0.3">
      <c r="B178" s="36"/>
      <c r="C178" s="36"/>
      <c r="D178" s="35"/>
    </row>
    <row r="179" spans="2:4" ht="11.85" customHeight="1" x14ac:dyDescent="0.3">
      <c r="B179" s="36"/>
      <c r="C179" s="36"/>
      <c r="D179" s="35"/>
    </row>
    <row r="180" spans="2:4" ht="11.85" customHeight="1" x14ac:dyDescent="0.3">
      <c r="B180" s="36"/>
      <c r="C180" s="36"/>
      <c r="D180" s="35"/>
    </row>
    <row r="181" spans="2:4" ht="11.85" customHeight="1" x14ac:dyDescent="0.3">
      <c r="B181" s="36"/>
      <c r="C181" s="36"/>
      <c r="D181" s="35"/>
    </row>
    <row r="182" spans="2:4" ht="11.85" customHeight="1" x14ac:dyDescent="0.3">
      <c r="B182" s="36"/>
      <c r="C182" s="36"/>
      <c r="D182" s="35"/>
    </row>
    <row r="183" spans="2:4" ht="11.85" customHeight="1" x14ac:dyDescent="0.3">
      <c r="B183" s="36"/>
      <c r="C183" s="36"/>
      <c r="D183" s="35"/>
    </row>
    <row r="184" spans="2:4" ht="11.85" customHeight="1" x14ac:dyDescent="0.3">
      <c r="B184" s="36"/>
      <c r="C184" s="36"/>
      <c r="D184" s="35"/>
    </row>
    <row r="185" spans="2:4" ht="11.85" customHeight="1" x14ac:dyDescent="0.3">
      <c r="B185" s="36"/>
      <c r="C185" s="36"/>
      <c r="D185" s="35"/>
    </row>
    <row r="186" spans="2:4" ht="11.85" customHeight="1" x14ac:dyDescent="0.3">
      <c r="B186" s="36"/>
      <c r="C186" s="36"/>
      <c r="D186" s="35"/>
    </row>
    <row r="187" spans="2:4" ht="11.85" customHeight="1" x14ac:dyDescent="0.3">
      <c r="B187" s="36"/>
      <c r="C187" s="36"/>
      <c r="D187" s="35"/>
    </row>
    <row r="188" spans="2:4" ht="11.85" customHeight="1" x14ac:dyDescent="0.3">
      <c r="B188" s="36"/>
      <c r="C188" s="36"/>
      <c r="D188" s="35"/>
    </row>
    <row r="189" spans="2:4" ht="11.85" customHeight="1" x14ac:dyDescent="0.3">
      <c r="B189" s="36"/>
      <c r="C189" s="36"/>
      <c r="D189" s="35"/>
    </row>
    <row r="190" spans="2:4" ht="11.85" customHeight="1" x14ac:dyDescent="0.3">
      <c r="B190" s="36"/>
      <c r="C190" s="36"/>
      <c r="D190" s="35"/>
    </row>
    <row r="191" spans="2:4" ht="11.85" customHeight="1" x14ac:dyDescent="0.3">
      <c r="B191" s="36"/>
      <c r="C191" s="36"/>
      <c r="D191" s="35"/>
    </row>
    <row r="192" spans="2:4" ht="11.85" customHeight="1" x14ac:dyDescent="0.3">
      <c r="B192" s="36"/>
      <c r="C192" s="36"/>
      <c r="D192" s="35"/>
    </row>
    <row r="193" spans="2:4" ht="11.85" customHeight="1" x14ac:dyDescent="0.3">
      <c r="B193" s="36"/>
      <c r="C193" s="36"/>
      <c r="D193" s="35"/>
    </row>
    <row r="194" spans="2:4" ht="11.85" customHeight="1" x14ac:dyDescent="0.3">
      <c r="B194" s="36"/>
      <c r="C194" s="36"/>
      <c r="D194" s="35"/>
    </row>
    <row r="195" spans="2:4" ht="11.85" customHeight="1" x14ac:dyDescent="0.3">
      <c r="B195" s="36"/>
      <c r="C195" s="36"/>
      <c r="D195" s="35"/>
    </row>
    <row r="196" spans="2:4" ht="11.85" customHeight="1" x14ac:dyDescent="0.3">
      <c r="B196" s="36"/>
      <c r="C196" s="36"/>
      <c r="D196" s="35"/>
    </row>
    <row r="197" spans="2:4" ht="11.85" customHeight="1" x14ac:dyDescent="0.3">
      <c r="B197" s="36"/>
      <c r="C197" s="36"/>
      <c r="D197" s="35"/>
    </row>
    <row r="198" spans="2:4" ht="11.85" customHeight="1" x14ac:dyDescent="0.3">
      <c r="B198" s="36"/>
      <c r="C198" s="36"/>
      <c r="D198" s="35"/>
    </row>
    <row r="199" spans="2:4" ht="11.85" customHeight="1" x14ac:dyDescent="0.3">
      <c r="B199" s="36"/>
      <c r="C199" s="36"/>
      <c r="D199" s="35"/>
    </row>
    <row r="200" spans="2:4" ht="11.85" customHeight="1" x14ac:dyDescent="0.3">
      <c r="B200" s="36"/>
      <c r="C200" s="36"/>
      <c r="D200" s="35"/>
    </row>
    <row r="201" spans="2:4" ht="11.85" customHeight="1" x14ac:dyDescent="0.3">
      <c r="B201" s="36"/>
      <c r="C201" s="36"/>
      <c r="D201" s="35"/>
    </row>
    <row r="202" spans="2:4" ht="11.85" customHeight="1" x14ac:dyDescent="0.3">
      <c r="B202" s="36"/>
      <c r="C202" s="36"/>
      <c r="D202" s="35"/>
    </row>
    <row r="203" spans="2:4" ht="11.85" customHeight="1" x14ac:dyDescent="0.3">
      <c r="B203" s="36"/>
      <c r="C203" s="36"/>
      <c r="D203" s="35"/>
    </row>
    <row r="204" spans="2:4" ht="11.85" customHeight="1" x14ac:dyDescent="0.3">
      <c r="B204" s="36"/>
      <c r="C204" s="36"/>
      <c r="D204" s="35"/>
    </row>
    <row r="205" spans="2:4" ht="11.85" customHeight="1" x14ac:dyDescent="0.3">
      <c r="B205" s="36"/>
      <c r="C205" s="36"/>
      <c r="D205" s="35"/>
    </row>
    <row r="206" spans="2:4" ht="11.85" customHeight="1" x14ac:dyDescent="0.3">
      <c r="B206" s="36"/>
      <c r="C206" s="36"/>
      <c r="D206" s="35"/>
    </row>
    <row r="207" spans="2:4" ht="11.85" customHeight="1" x14ac:dyDescent="0.3">
      <c r="B207" s="36"/>
      <c r="C207" s="36"/>
      <c r="D207" s="35"/>
    </row>
    <row r="208" spans="2:4" ht="11.85" customHeight="1" x14ac:dyDescent="0.3">
      <c r="B208" s="36"/>
      <c r="C208" s="36"/>
      <c r="D208" s="35"/>
    </row>
    <row r="209" spans="2:4" ht="11.85" customHeight="1" x14ac:dyDescent="0.3">
      <c r="B209" s="36"/>
      <c r="C209" s="36"/>
      <c r="D209" s="35"/>
    </row>
    <row r="210" spans="2:4" ht="11.85" customHeight="1" x14ac:dyDescent="0.3">
      <c r="B210" s="36"/>
      <c r="C210" s="36"/>
      <c r="D210" s="35"/>
    </row>
    <row r="211" spans="2:4" ht="11.85" customHeight="1" x14ac:dyDescent="0.3">
      <c r="B211" s="36"/>
      <c r="C211" s="36"/>
      <c r="D211" s="35"/>
    </row>
    <row r="212" spans="2:4" ht="11.85" customHeight="1" x14ac:dyDescent="0.3">
      <c r="B212" s="36"/>
      <c r="C212" s="36"/>
      <c r="D212" s="35"/>
    </row>
    <row r="213" spans="2:4" ht="11.85" customHeight="1" x14ac:dyDescent="0.3">
      <c r="B213" s="36"/>
      <c r="C213" s="36"/>
      <c r="D213" s="35"/>
    </row>
    <row r="214" spans="2:4" ht="11.85" customHeight="1" x14ac:dyDescent="0.3">
      <c r="B214" s="36"/>
      <c r="C214" s="36"/>
      <c r="D214" s="35"/>
    </row>
    <row r="215" spans="2:4" ht="11.85" customHeight="1" x14ac:dyDescent="0.3">
      <c r="B215" s="36"/>
      <c r="C215" s="36"/>
      <c r="D215" s="35"/>
    </row>
    <row r="216" spans="2:4" ht="11.85" customHeight="1" x14ac:dyDescent="0.3">
      <c r="B216" s="36"/>
      <c r="C216" s="36"/>
      <c r="D216" s="35"/>
    </row>
    <row r="217" spans="2:4" ht="11.85" customHeight="1" x14ac:dyDescent="0.3">
      <c r="B217" s="36"/>
      <c r="C217" s="36"/>
      <c r="D217" s="35"/>
    </row>
    <row r="218" spans="2:4" ht="11.85" customHeight="1" x14ac:dyDescent="0.3">
      <c r="B218" s="36"/>
      <c r="C218" s="36"/>
      <c r="D218" s="35"/>
    </row>
    <row r="219" spans="2:4" ht="11.85" customHeight="1" x14ac:dyDescent="0.3">
      <c r="B219" s="36"/>
      <c r="C219" s="36"/>
      <c r="D219" s="35"/>
    </row>
    <row r="220" spans="2:4" ht="11.85" customHeight="1" x14ac:dyDescent="0.3">
      <c r="B220" s="36"/>
      <c r="C220" s="36"/>
      <c r="D220" s="35"/>
    </row>
    <row r="221" spans="2:4" ht="11.85" customHeight="1" x14ac:dyDescent="0.3">
      <c r="B221" s="36"/>
      <c r="C221" s="36"/>
      <c r="D221" s="35"/>
    </row>
    <row r="222" spans="2:4" ht="11.85" customHeight="1" x14ac:dyDescent="0.3">
      <c r="B222" s="36"/>
      <c r="C222" s="36"/>
      <c r="D222" s="35"/>
    </row>
    <row r="223" spans="2:4" ht="11.85" customHeight="1" x14ac:dyDescent="0.3">
      <c r="B223" s="36"/>
      <c r="C223" s="36"/>
      <c r="D223" s="35"/>
    </row>
    <row r="224" spans="2:4" ht="11.85" customHeight="1" x14ac:dyDescent="0.3">
      <c r="B224" s="36"/>
      <c r="C224" s="36"/>
      <c r="D224" s="35"/>
    </row>
    <row r="225" spans="2:4" ht="11.85" customHeight="1" x14ac:dyDescent="0.3">
      <c r="B225" s="36"/>
      <c r="C225" s="36"/>
      <c r="D225" s="35"/>
    </row>
    <row r="226" spans="2:4" ht="11.85" customHeight="1" x14ac:dyDescent="0.3">
      <c r="B226" s="36"/>
      <c r="C226" s="36"/>
      <c r="D226" s="35"/>
    </row>
    <row r="227" spans="2:4" ht="11.85" customHeight="1" x14ac:dyDescent="0.3">
      <c r="B227" s="36"/>
      <c r="C227" s="36"/>
      <c r="D227" s="35"/>
    </row>
    <row r="228" spans="2:4" ht="11.85" customHeight="1" x14ac:dyDescent="0.3">
      <c r="B228" s="36"/>
      <c r="C228" s="36"/>
      <c r="D228" s="35"/>
    </row>
    <row r="229" spans="2:4" ht="11.85" customHeight="1" x14ac:dyDescent="0.3">
      <c r="B229" s="36"/>
      <c r="C229" s="36"/>
      <c r="D229" s="35"/>
    </row>
    <row r="230" spans="2:4" ht="11.85" customHeight="1" x14ac:dyDescent="0.3">
      <c r="B230" s="36"/>
      <c r="C230" s="36"/>
      <c r="D230" s="35"/>
    </row>
    <row r="231" spans="2:4" ht="11.85" customHeight="1" x14ac:dyDescent="0.3">
      <c r="B231" s="36"/>
      <c r="C231" s="36"/>
      <c r="D231" s="35"/>
    </row>
    <row r="232" spans="2:4" ht="11.85" customHeight="1" x14ac:dyDescent="0.3">
      <c r="B232" s="36"/>
      <c r="C232" s="36"/>
      <c r="D232" s="35"/>
    </row>
    <row r="233" spans="2:4" ht="11.85" customHeight="1" x14ac:dyDescent="0.3">
      <c r="B233" s="36"/>
      <c r="C233" s="36"/>
      <c r="D233" s="35"/>
    </row>
    <row r="234" spans="2:4" ht="11.85" customHeight="1" x14ac:dyDescent="0.3">
      <c r="B234" s="36"/>
      <c r="C234" s="36"/>
      <c r="D234" s="35"/>
    </row>
    <row r="235" spans="2:4" ht="11.85" customHeight="1" x14ac:dyDescent="0.3">
      <c r="B235" s="36"/>
      <c r="C235" s="36"/>
      <c r="D235" s="35"/>
    </row>
    <row r="236" spans="2:4" ht="11.85" customHeight="1" x14ac:dyDescent="0.3">
      <c r="B236" s="36"/>
      <c r="C236" s="36"/>
      <c r="D236" s="35"/>
    </row>
    <row r="237" spans="2:4" ht="11.85" customHeight="1" x14ac:dyDescent="0.3">
      <c r="B237" s="36"/>
      <c r="C237" s="36"/>
      <c r="D237" s="35"/>
    </row>
    <row r="238" spans="2:4" ht="11.85" customHeight="1" x14ac:dyDescent="0.3">
      <c r="B238" s="36"/>
      <c r="C238" s="36"/>
      <c r="D238" s="35"/>
    </row>
    <row r="239" spans="2:4" ht="11.85" customHeight="1" x14ac:dyDescent="0.3">
      <c r="B239" s="36"/>
      <c r="C239" s="36"/>
      <c r="D239" s="35"/>
    </row>
    <row r="240" spans="2:4" ht="11.85" customHeight="1" x14ac:dyDescent="0.3">
      <c r="B240" s="36"/>
      <c r="C240" s="36"/>
      <c r="D240" s="35"/>
    </row>
    <row r="241" spans="2:4" ht="11.85" customHeight="1" x14ac:dyDescent="0.3">
      <c r="B241" s="36"/>
      <c r="C241" s="36"/>
      <c r="D241" s="35"/>
    </row>
    <row r="242" spans="2:4" ht="11.85" customHeight="1" x14ac:dyDescent="0.3">
      <c r="B242" s="36"/>
      <c r="C242" s="36"/>
      <c r="D242" s="35"/>
    </row>
    <row r="243" spans="2:4" ht="11.85" customHeight="1" x14ac:dyDescent="0.3">
      <c r="B243" s="36"/>
      <c r="C243" s="36"/>
      <c r="D243" s="35"/>
    </row>
    <row r="244" spans="2:4" ht="11.85" customHeight="1" x14ac:dyDescent="0.3">
      <c r="B244" s="36"/>
      <c r="C244" s="36"/>
      <c r="D244" s="35"/>
    </row>
    <row r="245" spans="2:4" ht="11.85" customHeight="1" x14ac:dyDescent="0.3">
      <c r="B245" s="36"/>
      <c r="C245" s="36"/>
      <c r="D245" s="35"/>
    </row>
    <row r="246" spans="2:4" ht="11.85" customHeight="1" x14ac:dyDescent="0.3">
      <c r="B246" s="36"/>
      <c r="C246" s="36"/>
      <c r="D246" s="35"/>
    </row>
    <row r="247" spans="2:4" ht="11.85" customHeight="1" x14ac:dyDescent="0.3">
      <c r="B247" s="36"/>
      <c r="C247" s="36"/>
      <c r="D247" s="35"/>
    </row>
    <row r="248" spans="2:4" ht="11.85" customHeight="1" x14ac:dyDescent="0.3">
      <c r="B248" s="36"/>
      <c r="C248" s="36"/>
      <c r="D248" s="35"/>
    </row>
    <row r="249" spans="2:4" ht="11.85" customHeight="1" x14ac:dyDescent="0.3">
      <c r="B249" s="36"/>
      <c r="C249" s="36"/>
      <c r="D249" s="35"/>
    </row>
    <row r="250" spans="2:4" ht="11.85" customHeight="1" x14ac:dyDescent="0.3">
      <c r="B250" s="36"/>
      <c r="C250" s="36"/>
      <c r="D250" s="35"/>
    </row>
    <row r="251" spans="2:4" ht="11.85" customHeight="1" x14ac:dyDescent="0.3">
      <c r="B251" s="36"/>
      <c r="C251" s="36"/>
      <c r="D251" s="35"/>
    </row>
    <row r="252" spans="2:4" ht="11.85" customHeight="1" x14ac:dyDescent="0.3">
      <c r="B252" s="36"/>
      <c r="C252" s="36"/>
      <c r="D252" s="35"/>
    </row>
    <row r="253" spans="2:4" ht="11.85" customHeight="1" x14ac:dyDescent="0.3">
      <c r="B253" s="36"/>
      <c r="C253" s="36"/>
      <c r="D253" s="35"/>
    </row>
    <row r="254" spans="2:4" ht="11.85" customHeight="1" x14ac:dyDescent="0.3">
      <c r="B254" s="36"/>
      <c r="C254" s="36"/>
      <c r="D254" s="35"/>
    </row>
    <row r="255" spans="2:4" ht="11.85" customHeight="1" x14ac:dyDescent="0.3">
      <c r="B255" s="36"/>
      <c r="C255" s="36"/>
      <c r="D255" s="35"/>
    </row>
    <row r="256" spans="2:4" ht="11.85" customHeight="1" x14ac:dyDescent="0.3">
      <c r="B256" s="36"/>
      <c r="C256" s="36"/>
      <c r="D256" s="35"/>
    </row>
    <row r="257" spans="2:4" ht="11.85" customHeight="1" x14ac:dyDescent="0.3">
      <c r="B257" s="36"/>
      <c r="C257" s="36"/>
      <c r="D257" s="35"/>
    </row>
    <row r="258" spans="2:4" ht="11.85" customHeight="1" x14ac:dyDescent="0.3">
      <c r="B258" s="36"/>
      <c r="C258" s="36"/>
      <c r="D258" s="35"/>
    </row>
    <row r="259" spans="2:4" ht="11.85" customHeight="1" x14ac:dyDescent="0.3">
      <c r="B259" s="36"/>
      <c r="C259" s="36"/>
      <c r="D259" s="35"/>
    </row>
    <row r="260" spans="2:4" ht="11.85" customHeight="1" x14ac:dyDescent="0.3">
      <c r="B260" s="36"/>
      <c r="C260" s="36"/>
      <c r="D260" s="35"/>
    </row>
    <row r="261" spans="2:4" ht="11.85" customHeight="1" x14ac:dyDescent="0.3">
      <c r="B261" s="36"/>
      <c r="C261" s="36"/>
      <c r="D261" s="35"/>
    </row>
    <row r="262" spans="2:4" ht="11.85" customHeight="1" x14ac:dyDescent="0.3">
      <c r="B262" s="36"/>
      <c r="C262" s="36"/>
      <c r="D262" s="35"/>
    </row>
    <row r="263" spans="2:4" ht="11.85" customHeight="1" x14ac:dyDescent="0.3">
      <c r="B263" s="36"/>
      <c r="C263" s="36"/>
      <c r="D263" s="35"/>
    </row>
    <row r="264" spans="2:4" ht="11.85" customHeight="1" x14ac:dyDescent="0.3">
      <c r="B264" s="36"/>
      <c r="C264" s="36"/>
      <c r="D264" s="35"/>
    </row>
    <row r="265" spans="2:4" ht="11.85" customHeight="1" x14ac:dyDescent="0.3">
      <c r="B265" s="36"/>
      <c r="C265" s="36"/>
      <c r="D265" s="35"/>
    </row>
    <row r="266" spans="2:4" ht="11.85" customHeight="1" x14ac:dyDescent="0.3">
      <c r="B266" s="36"/>
      <c r="C266" s="36"/>
      <c r="D266" s="35"/>
    </row>
    <row r="267" spans="2:4" ht="11.85" customHeight="1" x14ac:dyDescent="0.3">
      <c r="B267" s="36"/>
      <c r="C267" s="36"/>
      <c r="D267" s="35"/>
    </row>
    <row r="268" spans="2:4" ht="11.85" customHeight="1" x14ac:dyDescent="0.3">
      <c r="B268" s="36"/>
      <c r="C268" s="36"/>
      <c r="D268" s="35"/>
    </row>
    <row r="269" spans="2:4" ht="11.85" customHeight="1" x14ac:dyDescent="0.3">
      <c r="B269" s="36"/>
      <c r="C269" s="36"/>
      <c r="D269" s="35"/>
    </row>
    <row r="270" spans="2:4" ht="11.85" customHeight="1" x14ac:dyDescent="0.3">
      <c r="B270" s="36"/>
      <c r="C270" s="36"/>
      <c r="D270" s="35"/>
    </row>
    <row r="271" spans="2:4" ht="11.85" customHeight="1" x14ac:dyDescent="0.3">
      <c r="B271" s="36"/>
      <c r="C271" s="36"/>
      <c r="D271" s="35"/>
    </row>
    <row r="272" spans="2:4" ht="11.85" customHeight="1" x14ac:dyDescent="0.3">
      <c r="B272" s="36"/>
      <c r="C272" s="36"/>
      <c r="D272" s="35"/>
    </row>
    <row r="273" spans="2:4" ht="11.85" customHeight="1" x14ac:dyDescent="0.3">
      <c r="B273" s="36"/>
      <c r="C273" s="36"/>
      <c r="D273" s="35"/>
    </row>
    <row r="274" spans="2:4" ht="11.85" customHeight="1" x14ac:dyDescent="0.3">
      <c r="B274" s="36"/>
      <c r="C274" s="36"/>
      <c r="D274" s="35"/>
    </row>
    <row r="275" spans="2:4" ht="11.85" customHeight="1" x14ac:dyDescent="0.3">
      <c r="B275" s="36"/>
      <c r="C275" s="36"/>
      <c r="D275" s="35"/>
    </row>
    <row r="276" spans="2:4" ht="11.85" customHeight="1" x14ac:dyDescent="0.3">
      <c r="B276" s="36"/>
      <c r="C276" s="36"/>
      <c r="D276" s="35"/>
    </row>
    <row r="277" spans="2:4" ht="11.85" customHeight="1" x14ac:dyDescent="0.3">
      <c r="B277" s="36"/>
      <c r="C277" s="36"/>
      <c r="D277" s="35"/>
    </row>
    <row r="278" spans="2:4" ht="11.85" customHeight="1" x14ac:dyDescent="0.3">
      <c r="B278" s="36"/>
      <c r="D278" s="35"/>
    </row>
    <row r="279" spans="2:4" ht="11.85" customHeight="1" x14ac:dyDescent="0.3">
      <c r="B279" s="36"/>
      <c r="D279" s="35"/>
    </row>
    <row r="280" spans="2:4" ht="11.85" customHeight="1" x14ac:dyDescent="0.3">
      <c r="B280" s="36"/>
      <c r="D280" s="35"/>
    </row>
    <row r="281" spans="2:4" ht="11.85" customHeight="1" x14ac:dyDescent="0.3">
      <c r="B281" s="36"/>
    </row>
    <row r="282" spans="2:4" ht="11.85" customHeight="1" x14ac:dyDescent="0.3">
      <c r="B282" s="36"/>
    </row>
    <row r="283" spans="2:4" ht="11.85" customHeight="1" x14ac:dyDescent="0.3">
      <c r="B283" s="36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12BC-CF37-4487-A1CD-6F3323ADBC03}">
  <dimension ref="A2:IV569"/>
  <sheetViews>
    <sheetView topLeftCell="A2" zoomScaleNormal="100" workbookViewId="0">
      <selection activeCell="P13" sqref="P13"/>
    </sheetView>
  </sheetViews>
  <sheetFormatPr baseColWidth="10" defaultColWidth="14.44140625" defaultRowHeight="15" x14ac:dyDescent="0.3"/>
  <cols>
    <col min="1" max="1" width="5.109375" style="28" customWidth="1"/>
    <col min="2" max="2" width="12.77734375" style="28" customWidth="1"/>
    <col min="3" max="3" width="17.6640625" style="28" customWidth="1"/>
    <col min="4" max="4" width="8.77734375" style="28" customWidth="1"/>
    <col min="5" max="14" width="8.77734375" style="24" customWidth="1"/>
    <col min="15" max="15" width="6.21875" style="24" customWidth="1"/>
    <col min="16" max="16" width="77.33203125" style="24" customWidth="1"/>
    <col min="17" max="18" width="12.77734375" style="24" customWidth="1"/>
    <col min="19" max="19" width="8.77734375" style="24" customWidth="1"/>
    <col min="20" max="33" width="18.33203125" style="24" customWidth="1"/>
    <col min="34" max="256" width="14.44140625" style="28"/>
    <col min="257" max="257" width="14.44140625" style="25"/>
    <col min="258" max="258" width="5.109375" style="25" customWidth="1"/>
    <col min="259" max="260" width="14.44140625" style="25"/>
    <col min="261" max="261" width="5.109375" style="25" customWidth="1"/>
    <col min="262" max="262" width="18.33203125" style="25" customWidth="1"/>
    <col min="263" max="263" width="14.44140625" style="25"/>
    <col min="264" max="264" width="5.109375" style="25" customWidth="1"/>
    <col min="265" max="513" width="14.44140625" style="25"/>
    <col min="514" max="514" width="5.109375" style="25" customWidth="1"/>
    <col min="515" max="516" width="14.44140625" style="25"/>
    <col min="517" max="517" width="5.109375" style="25" customWidth="1"/>
    <col min="518" max="518" width="18.33203125" style="25" customWidth="1"/>
    <col min="519" max="519" width="14.44140625" style="25"/>
    <col min="520" max="520" width="5.109375" style="25" customWidth="1"/>
    <col min="521" max="769" width="14.44140625" style="25"/>
    <col min="770" max="770" width="5.109375" style="25" customWidth="1"/>
    <col min="771" max="772" width="14.44140625" style="25"/>
    <col min="773" max="773" width="5.109375" style="25" customWidth="1"/>
    <col min="774" max="774" width="18.33203125" style="25" customWidth="1"/>
    <col min="775" max="775" width="14.44140625" style="25"/>
    <col min="776" max="776" width="5.109375" style="25" customWidth="1"/>
    <col min="777" max="1025" width="14.44140625" style="25"/>
    <col min="1026" max="1026" width="5.109375" style="25" customWidth="1"/>
    <col min="1027" max="1028" width="14.44140625" style="25"/>
    <col min="1029" max="1029" width="5.109375" style="25" customWidth="1"/>
    <col min="1030" max="1030" width="18.33203125" style="25" customWidth="1"/>
    <col min="1031" max="1031" width="14.44140625" style="25"/>
    <col min="1032" max="1032" width="5.109375" style="25" customWidth="1"/>
    <col min="1033" max="1281" width="14.44140625" style="25"/>
    <col min="1282" max="1282" width="5.109375" style="25" customWidth="1"/>
    <col min="1283" max="1284" width="14.44140625" style="25"/>
    <col min="1285" max="1285" width="5.109375" style="25" customWidth="1"/>
    <col min="1286" max="1286" width="18.33203125" style="25" customWidth="1"/>
    <col min="1287" max="1287" width="14.44140625" style="25"/>
    <col min="1288" max="1288" width="5.109375" style="25" customWidth="1"/>
    <col min="1289" max="1537" width="14.44140625" style="25"/>
    <col min="1538" max="1538" width="5.109375" style="25" customWidth="1"/>
    <col min="1539" max="1540" width="14.44140625" style="25"/>
    <col min="1541" max="1541" width="5.109375" style="25" customWidth="1"/>
    <col min="1542" max="1542" width="18.33203125" style="25" customWidth="1"/>
    <col min="1543" max="1543" width="14.44140625" style="25"/>
    <col min="1544" max="1544" width="5.109375" style="25" customWidth="1"/>
    <col min="1545" max="1793" width="14.44140625" style="25"/>
    <col min="1794" max="1794" width="5.109375" style="25" customWidth="1"/>
    <col min="1795" max="1796" width="14.44140625" style="25"/>
    <col min="1797" max="1797" width="5.109375" style="25" customWidth="1"/>
    <col min="1798" max="1798" width="18.33203125" style="25" customWidth="1"/>
    <col min="1799" max="1799" width="14.44140625" style="25"/>
    <col min="1800" max="1800" width="5.109375" style="25" customWidth="1"/>
    <col min="1801" max="2049" width="14.44140625" style="25"/>
    <col min="2050" max="2050" width="5.109375" style="25" customWidth="1"/>
    <col min="2051" max="2052" width="14.44140625" style="25"/>
    <col min="2053" max="2053" width="5.109375" style="25" customWidth="1"/>
    <col min="2054" max="2054" width="18.33203125" style="25" customWidth="1"/>
    <col min="2055" max="2055" width="14.44140625" style="25"/>
    <col min="2056" max="2056" width="5.109375" style="25" customWidth="1"/>
    <col min="2057" max="2305" width="14.44140625" style="25"/>
    <col min="2306" max="2306" width="5.109375" style="25" customWidth="1"/>
    <col min="2307" max="2308" width="14.44140625" style="25"/>
    <col min="2309" max="2309" width="5.109375" style="25" customWidth="1"/>
    <col min="2310" max="2310" width="18.33203125" style="25" customWidth="1"/>
    <col min="2311" max="2311" width="14.44140625" style="25"/>
    <col min="2312" max="2312" width="5.109375" style="25" customWidth="1"/>
    <col min="2313" max="2561" width="14.44140625" style="25"/>
    <col min="2562" max="2562" width="5.109375" style="25" customWidth="1"/>
    <col min="2563" max="2564" width="14.44140625" style="25"/>
    <col min="2565" max="2565" width="5.109375" style="25" customWidth="1"/>
    <col min="2566" max="2566" width="18.33203125" style="25" customWidth="1"/>
    <col min="2567" max="2567" width="14.44140625" style="25"/>
    <col min="2568" max="2568" width="5.109375" style="25" customWidth="1"/>
    <col min="2569" max="2817" width="14.44140625" style="25"/>
    <col min="2818" max="2818" width="5.109375" style="25" customWidth="1"/>
    <col min="2819" max="2820" width="14.44140625" style="25"/>
    <col min="2821" max="2821" width="5.109375" style="25" customWidth="1"/>
    <col min="2822" max="2822" width="18.33203125" style="25" customWidth="1"/>
    <col min="2823" max="2823" width="14.44140625" style="25"/>
    <col min="2824" max="2824" width="5.109375" style="25" customWidth="1"/>
    <col min="2825" max="3073" width="14.44140625" style="25"/>
    <col min="3074" max="3074" width="5.109375" style="25" customWidth="1"/>
    <col min="3075" max="3076" width="14.44140625" style="25"/>
    <col min="3077" max="3077" width="5.109375" style="25" customWidth="1"/>
    <col min="3078" max="3078" width="18.33203125" style="25" customWidth="1"/>
    <col min="3079" max="3079" width="14.44140625" style="25"/>
    <col min="3080" max="3080" width="5.109375" style="25" customWidth="1"/>
    <col min="3081" max="3329" width="14.44140625" style="25"/>
    <col min="3330" max="3330" width="5.109375" style="25" customWidth="1"/>
    <col min="3331" max="3332" width="14.44140625" style="25"/>
    <col min="3333" max="3333" width="5.109375" style="25" customWidth="1"/>
    <col min="3334" max="3334" width="18.33203125" style="25" customWidth="1"/>
    <col min="3335" max="3335" width="14.44140625" style="25"/>
    <col min="3336" max="3336" width="5.109375" style="25" customWidth="1"/>
    <col min="3337" max="3585" width="14.44140625" style="25"/>
    <col min="3586" max="3586" width="5.109375" style="25" customWidth="1"/>
    <col min="3587" max="3588" width="14.44140625" style="25"/>
    <col min="3589" max="3589" width="5.109375" style="25" customWidth="1"/>
    <col min="3590" max="3590" width="18.33203125" style="25" customWidth="1"/>
    <col min="3591" max="3591" width="14.44140625" style="25"/>
    <col min="3592" max="3592" width="5.109375" style="25" customWidth="1"/>
    <col min="3593" max="3841" width="14.44140625" style="25"/>
    <col min="3842" max="3842" width="5.109375" style="25" customWidth="1"/>
    <col min="3843" max="3844" width="14.44140625" style="25"/>
    <col min="3845" max="3845" width="5.109375" style="25" customWidth="1"/>
    <col min="3846" max="3846" width="18.33203125" style="25" customWidth="1"/>
    <col min="3847" max="3847" width="14.44140625" style="25"/>
    <col min="3848" max="3848" width="5.109375" style="25" customWidth="1"/>
    <col min="3849" max="4097" width="14.44140625" style="25"/>
    <col min="4098" max="4098" width="5.109375" style="25" customWidth="1"/>
    <col min="4099" max="4100" width="14.44140625" style="25"/>
    <col min="4101" max="4101" width="5.109375" style="25" customWidth="1"/>
    <col min="4102" max="4102" width="18.33203125" style="25" customWidth="1"/>
    <col min="4103" max="4103" width="14.44140625" style="25"/>
    <col min="4104" max="4104" width="5.109375" style="25" customWidth="1"/>
    <col min="4105" max="4353" width="14.44140625" style="25"/>
    <col min="4354" max="4354" width="5.109375" style="25" customWidth="1"/>
    <col min="4355" max="4356" width="14.44140625" style="25"/>
    <col min="4357" max="4357" width="5.109375" style="25" customWidth="1"/>
    <col min="4358" max="4358" width="18.33203125" style="25" customWidth="1"/>
    <col min="4359" max="4359" width="14.44140625" style="25"/>
    <col min="4360" max="4360" width="5.109375" style="25" customWidth="1"/>
    <col min="4361" max="4609" width="14.44140625" style="25"/>
    <col min="4610" max="4610" width="5.109375" style="25" customWidth="1"/>
    <col min="4611" max="4612" width="14.44140625" style="25"/>
    <col min="4613" max="4613" width="5.109375" style="25" customWidth="1"/>
    <col min="4614" max="4614" width="18.33203125" style="25" customWidth="1"/>
    <col min="4615" max="4615" width="14.44140625" style="25"/>
    <col min="4616" max="4616" width="5.109375" style="25" customWidth="1"/>
    <col min="4617" max="4865" width="14.44140625" style="25"/>
    <col min="4866" max="4866" width="5.109375" style="25" customWidth="1"/>
    <col min="4867" max="4868" width="14.44140625" style="25"/>
    <col min="4869" max="4869" width="5.109375" style="25" customWidth="1"/>
    <col min="4870" max="4870" width="18.33203125" style="25" customWidth="1"/>
    <col min="4871" max="4871" width="14.44140625" style="25"/>
    <col min="4872" max="4872" width="5.109375" style="25" customWidth="1"/>
    <col min="4873" max="5121" width="14.44140625" style="25"/>
    <col min="5122" max="5122" width="5.109375" style="25" customWidth="1"/>
    <col min="5123" max="5124" width="14.44140625" style="25"/>
    <col min="5125" max="5125" width="5.109375" style="25" customWidth="1"/>
    <col min="5126" max="5126" width="18.33203125" style="25" customWidth="1"/>
    <col min="5127" max="5127" width="14.44140625" style="25"/>
    <col min="5128" max="5128" width="5.109375" style="25" customWidth="1"/>
    <col min="5129" max="5377" width="14.44140625" style="25"/>
    <col min="5378" max="5378" width="5.109375" style="25" customWidth="1"/>
    <col min="5379" max="5380" width="14.44140625" style="25"/>
    <col min="5381" max="5381" width="5.109375" style="25" customWidth="1"/>
    <col min="5382" max="5382" width="18.33203125" style="25" customWidth="1"/>
    <col min="5383" max="5383" width="14.44140625" style="25"/>
    <col min="5384" max="5384" width="5.109375" style="25" customWidth="1"/>
    <col min="5385" max="5633" width="14.44140625" style="25"/>
    <col min="5634" max="5634" width="5.109375" style="25" customWidth="1"/>
    <col min="5635" max="5636" width="14.44140625" style="25"/>
    <col min="5637" max="5637" width="5.109375" style="25" customWidth="1"/>
    <col min="5638" max="5638" width="18.33203125" style="25" customWidth="1"/>
    <col min="5639" max="5639" width="14.44140625" style="25"/>
    <col min="5640" max="5640" width="5.109375" style="25" customWidth="1"/>
    <col min="5641" max="5889" width="14.44140625" style="25"/>
    <col min="5890" max="5890" width="5.109375" style="25" customWidth="1"/>
    <col min="5891" max="5892" width="14.44140625" style="25"/>
    <col min="5893" max="5893" width="5.109375" style="25" customWidth="1"/>
    <col min="5894" max="5894" width="18.33203125" style="25" customWidth="1"/>
    <col min="5895" max="5895" width="14.44140625" style="25"/>
    <col min="5896" max="5896" width="5.109375" style="25" customWidth="1"/>
    <col min="5897" max="6145" width="14.44140625" style="25"/>
    <col min="6146" max="6146" width="5.109375" style="25" customWidth="1"/>
    <col min="6147" max="6148" width="14.44140625" style="25"/>
    <col min="6149" max="6149" width="5.109375" style="25" customWidth="1"/>
    <col min="6150" max="6150" width="18.33203125" style="25" customWidth="1"/>
    <col min="6151" max="6151" width="14.44140625" style="25"/>
    <col min="6152" max="6152" width="5.109375" style="25" customWidth="1"/>
    <col min="6153" max="6401" width="14.44140625" style="25"/>
    <col min="6402" max="6402" width="5.109375" style="25" customWidth="1"/>
    <col min="6403" max="6404" width="14.44140625" style="25"/>
    <col min="6405" max="6405" width="5.109375" style="25" customWidth="1"/>
    <col min="6406" max="6406" width="18.33203125" style="25" customWidth="1"/>
    <col min="6407" max="6407" width="14.44140625" style="25"/>
    <col min="6408" max="6408" width="5.109375" style="25" customWidth="1"/>
    <col min="6409" max="6657" width="14.44140625" style="25"/>
    <col min="6658" max="6658" width="5.109375" style="25" customWidth="1"/>
    <col min="6659" max="6660" width="14.44140625" style="25"/>
    <col min="6661" max="6661" width="5.109375" style="25" customWidth="1"/>
    <col min="6662" max="6662" width="18.33203125" style="25" customWidth="1"/>
    <col min="6663" max="6663" width="14.44140625" style="25"/>
    <col min="6664" max="6664" width="5.109375" style="25" customWidth="1"/>
    <col min="6665" max="6913" width="14.44140625" style="25"/>
    <col min="6914" max="6914" width="5.109375" style="25" customWidth="1"/>
    <col min="6915" max="6916" width="14.44140625" style="25"/>
    <col min="6917" max="6917" width="5.109375" style="25" customWidth="1"/>
    <col min="6918" max="6918" width="18.33203125" style="25" customWidth="1"/>
    <col min="6919" max="6919" width="14.44140625" style="25"/>
    <col min="6920" max="6920" width="5.109375" style="25" customWidth="1"/>
    <col min="6921" max="7169" width="14.44140625" style="25"/>
    <col min="7170" max="7170" width="5.109375" style="25" customWidth="1"/>
    <col min="7171" max="7172" width="14.44140625" style="25"/>
    <col min="7173" max="7173" width="5.109375" style="25" customWidth="1"/>
    <col min="7174" max="7174" width="18.33203125" style="25" customWidth="1"/>
    <col min="7175" max="7175" width="14.44140625" style="25"/>
    <col min="7176" max="7176" width="5.109375" style="25" customWidth="1"/>
    <col min="7177" max="7425" width="14.44140625" style="25"/>
    <col min="7426" max="7426" width="5.109375" style="25" customWidth="1"/>
    <col min="7427" max="7428" width="14.44140625" style="25"/>
    <col min="7429" max="7429" width="5.109375" style="25" customWidth="1"/>
    <col min="7430" max="7430" width="18.33203125" style="25" customWidth="1"/>
    <col min="7431" max="7431" width="14.44140625" style="25"/>
    <col min="7432" max="7432" width="5.109375" style="25" customWidth="1"/>
    <col min="7433" max="7681" width="14.44140625" style="25"/>
    <col min="7682" max="7682" width="5.109375" style="25" customWidth="1"/>
    <col min="7683" max="7684" width="14.44140625" style="25"/>
    <col min="7685" max="7685" width="5.109375" style="25" customWidth="1"/>
    <col min="7686" max="7686" width="18.33203125" style="25" customWidth="1"/>
    <col min="7687" max="7687" width="14.44140625" style="25"/>
    <col min="7688" max="7688" width="5.109375" style="25" customWidth="1"/>
    <col min="7689" max="7937" width="14.44140625" style="25"/>
    <col min="7938" max="7938" width="5.109375" style="25" customWidth="1"/>
    <col min="7939" max="7940" width="14.44140625" style="25"/>
    <col min="7941" max="7941" width="5.109375" style="25" customWidth="1"/>
    <col min="7942" max="7942" width="18.33203125" style="25" customWidth="1"/>
    <col min="7943" max="7943" width="14.44140625" style="25"/>
    <col min="7944" max="7944" width="5.109375" style="25" customWidth="1"/>
    <col min="7945" max="8193" width="14.44140625" style="25"/>
    <col min="8194" max="8194" width="5.109375" style="25" customWidth="1"/>
    <col min="8195" max="8196" width="14.44140625" style="25"/>
    <col min="8197" max="8197" width="5.109375" style="25" customWidth="1"/>
    <col min="8198" max="8198" width="18.33203125" style="25" customWidth="1"/>
    <col min="8199" max="8199" width="14.44140625" style="25"/>
    <col min="8200" max="8200" width="5.109375" style="25" customWidth="1"/>
    <col min="8201" max="8449" width="14.44140625" style="25"/>
    <col min="8450" max="8450" width="5.109375" style="25" customWidth="1"/>
    <col min="8451" max="8452" width="14.44140625" style="25"/>
    <col min="8453" max="8453" width="5.109375" style="25" customWidth="1"/>
    <col min="8454" max="8454" width="18.33203125" style="25" customWidth="1"/>
    <col min="8455" max="8455" width="14.44140625" style="25"/>
    <col min="8456" max="8456" width="5.109375" style="25" customWidth="1"/>
    <col min="8457" max="8705" width="14.44140625" style="25"/>
    <col min="8706" max="8706" width="5.109375" style="25" customWidth="1"/>
    <col min="8707" max="8708" width="14.44140625" style="25"/>
    <col min="8709" max="8709" width="5.109375" style="25" customWidth="1"/>
    <col min="8710" max="8710" width="18.33203125" style="25" customWidth="1"/>
    <col min="8711" max="8711" width="14.44140625" style="25"/>
    <col min="8712" max="8712" width="5.109375" style="25" customWidth="1"/>
    <col min="8713" max="8961" width="14.44140625" style="25"/>
    <col min="8962" max="8962" width="5.109375" style="25" customWidth="1"/>
    <col min="8963" max="8964" width="14.44140625" style="25"/>
    <col min="8965" max="8965" width="5.109375" style="25" customWidth="1"/>
    <col min="8966" max="8966" width="18.33203125" style="25" customWidth="1"/>
    <col min="8967" max="8967" width="14.44140625" style="25"/>
    <col min="8968" max="8968" width="5.109375" style="25" customWidth="1"/>
    <col min="8969" max="9217" width="14.44140625" style="25"/>
    <col min="9218" max="9218" width="5.109375" style="25" customWidth="1"/>
    <col min="9219" max="9220" width="14.44140625" style="25"/>
    <col min="9221" max="9221" width="5.109375" style="25" customWidth="1"/>
    <col min="9222" max="9222" width="18.33203125" style="25" customWidth="1"/>
    <col min="9223" max="9223" width="14.44140625" style="25"/>
    <col min="9224" max="9224" width="5.109375" style="25" customWidth="1"/>
    <col min="9225" max="9473" width="14.44140625" style="25"/>
    <col min="9474" max="9474" width="5.109375" style="25" customWidth="1"/>
    <col min="9475" max="9476" width="14.44140625" style="25"/>
    <col min="9477" max="9477" width="5.109375" style="25" customWidth="1"/>
    <col min="9478" max="9478" width="18.33203125" style="25" customWidth="1"/>
    <col min="9479" max="9479" width="14.44140625" style="25"/>
    <col min="9480" max="9480" width="5.109375" style="25" customWidth="1"/>
    <col min="9481" max="9729" width="14.44140625" style="25"/>
    <col min="9730" max="9730" width="5.109375" style="25" customWidth="1"/>
    <col min="9731" max="9732" width="14.44140625" style="25"/>
    <col min="9733" max="9733" width="5.109375" style="25" customWidth="1"/>
    <col min="9734" max="9734" width="18.33203125" style="25" customWidth="1"/>
    <col min="9735" max="9735" width="14.44140625" style="25"/>
    <col min="9736" max="9736" width="5.109375" style="25" customWidth="1"/>
    <col min="9737" max="9985" width="14.44140625" style="25"/>
    <col min="9986" max="9986" width="5.109375" style="25" customWidth="1"/>
    <col min="9987" max="9988" width="14.44140625" style="25"/>
    <col min="9989" max="9989" width="5.109375" style="25" customWidth="1"/>
    <col min="9990" max="9990" width="18.33203125" style="25" customWidth="1"/>
    <col min="9991" max="9991" width="14.44140625" style="25"/>
    <col min="9992" max="9992" width="5.109375" style="25" customWidth="1"/>
    <col min="9993" max="10241" width="14.44140625" style="25"/>
    <col min="10242" max="10242" width="5.109375" style="25" customWidth="1"/>
    <col min="10243" max="10244" width="14.44140625" style="25"/>
    <col min="10245" max="10245" width="5.109375" style="25" customWidth="1"/>
    <col min="10246" max="10246" width="18.33203125" style="25" customWidth="1"/>
    <col min="10247" max="10247" width="14.44140625" style="25"/>
    <col min="10248" max="10248" width="5.109375" style="25" customWidth="1"/>
    <col min="10249" max="10497" width="14.44140625" style="25"/>
    <col min="10498" max="10498" width="5.109375" style="25" customWidth="1"/>
    <col min="10499" max="10500" width="14.44140625" style="25"/>
    <col min="10501" max="10501" width="5.109375" style="25" customWidth="1"/>
    <col min="10502" max="10502" width="18.33203125" style="25" customWidth="1"/>
    <col min="10503" max="10503" width="14.44140625" style="25"/>
    <col min="10504" max="10504" width="5.109375" style="25" customWidth="1"/>
    <col min="10505" max="10753" width="14.44140625" style="25"/>
    <col min="10754" max="10754" width="5.109375" style="25" customWidth="1"/>
    <col min="10755" max="10756" width="14.44140625" style="25"/>
    <col min="10757" max="10757" width="5.109375" style="25" customWidth="1"/>
    <col min="10758" max="10758" width="18.33203125" style="25" customWidth="1"/>
    <col min="10759" max="10759" width="14.44140625" style="25"/>
    <col min="10760" max="10760" width="5.109375" style="25" customWidth="1"/>
    <col min="10761" max="11009" width="14.44140625" style="25"/>
    <col min="11010" max="11010" width="5.109375" style="25" customWidth="1"/>
    <col min="11011" max="11012" width="14.44140625" style="25"/>
    <col min="11013" max="11013" width="5.109375" style="25" customWidth="1"/>
    <col min="11014" max="11014" width="18.33203125" style="25" customWidth="1"/>
    <col min="11015" max="11015" width="14.44140625" style="25"/>
    <col min="11016" max="11016" width="5.109375" style="25" customWidth="1"/>
    <col min="11017" max="11265" width="14.44140625" style="25"/>
    <col min="11266" max="11266" width="5.109375" style="25" customWidth="1"/>
    <col min="11267" max="11268" width="14.44140625" style="25"/>
    <col min="11269" max="11269" width="5.109375" style="25" customWidth="1"/>
    <col min="11270" max="11270" width="18.33203125" style="25" customWidth="1"/>
    <col min="11271" max="11271" width="14.44140625" style="25"/>
    <col min="11272" max="11272" width="5.109375" style="25" customWidth="1"/>
    <col min="11273" max="11521" width="14.44140625" style="25"/>
    <col min="11522" max="11522" width="5.109375" style="25" customWidth="1"/>
    <col min="11523" max="11524" width="14.44140625" style="25"/>
    <col min="11525" max="11525" width="5.109375" style="25" customWidth="1"/>
    <col min="11526" max="11526" width="18.33203125" style="25" customWidth="1"/>
    <col min="11527" max="11527" width="14.44140625" style="25"/>
    <col min="11528" max="11528" width="5.109375" style="25" customWidth="1"/>
    <col min="11529" max="11777" width="14.44140625" style="25"/>
    <col min="11778" max="11778" width="5.109375" style="25" customWidth="1"/>
    <col min="11779" max="11780" width="14.44140625" style="25"/>
    <col min="11781" max="11781" width="5.109375" style="25" customWidth="1"/>
    <col min="11782" max="11782" width="18.33203125" style="25" customWidth="1"/>
    <col min="11783" max="11783" width="14.44140625" style="25"/>
    <col min="11784" max="11784" width="5.109375" style="25" customWidth="1"/>
    <col min="11785" max="12033" width="14.44140625" style="25"/>
    <col min="12034" max="12034" width="5.109375" style="25" customWidth="1"/>
    <col min="12035" max="12036" width="14.44140625" style="25"/>
    <col min="12037" max="12037" width="5.109375" style="25" customWidth="1"/>
    <col min="12038" max="12038" width="18.33203125" style="25" customWidth="1"/>
    <col min="12039" max="12039" width="14.44140625" style="25"/>
    <col min="12040" max="12040" width="5.109375" style="25" customWidth="1"/>
    <col min="12041" max="12289" width="14.44140625" style="25"/>
    <col min="12290" max="12290" width="5.109375" style="25" customWidth="1"/>
    <col min="12291" max="12292" width="14.44140625" style="25"/>
    <col min="12293" max="12293" width="5.109375" style="25" customWidth="1"/>
    <col min="12294" max="12294" width="18.33203125" style="25" customWidth="1"/>
    <col min="12295" max="12295" width="14.44140625" style="25"/>
    <col min="12296" max="12296" width="5.109375" style="25" customWidth="1"/>
    <col min="12297" max="12545" width="14.44140625" style="25"/>
    <col min="12546" max="12546" width="5.109375" style="25" customWidth="1"/>
    <col min="12547" max="12548" width="14.44140625" style="25"/>
    <col min="12549" max="12549" width="5.109375" style="25" customWidth="1"/>
    <col min="12550" max="12550" width="18.33203125" style="25" customWidth="1"/>
    <col min="12551" max="12551" width="14.44140625" style="25"/>
    <col min="12552" max="12552" width="5.109375" style="25" customWidth="1"/>
    <col min="12553" max="12801" width="14.44140625" style="25"/>
    <col min="12802" max="12802" width="5.109375" style="25" customWidth="1"/>
    <col min="12803" max="12804" width="14.44140625" style="25"/>
    <col min="12805" max="12805" width="5.109375" style="25" customWidth="1"/>
    <col min="12806" max="12806" width="18.33203125" style="25" customWidth="1"/>
    <col min="12807" max="12807" width="14.44140625" style="25"/>
    <col min="12808" max="12808" width="5.109375" style="25" customWidth="1"/>
    <col min="12809" max="13057" width="14.44140625" style="25"/>
    <col min="13058" max="13058" width="5.109375" style="25" customWidth="1"/>
    <col min="13059" max="13060" width="14.44140625" style="25"/>
    <col min="13061" max="13061" width="5.109375" style="25" customWidth="1"/>
    <col min="13062" max="13062" width="18.33203125" style="25" customWidth="1"/>
    <col min="13063" max="13063" width="14.44140625" style="25"/>
    <col min="13064" max="13064" width="5.109375" style="25" customWidth="1"/>
    <col min="13065" max="13313" width="14.44140625" style="25"/>
    <col min="13314" max="13314" width="5.109375" style="25" customWidth="1"/>
    <col min="13315" max="13316" width="14.44140625" style="25"/>
    <col min="13317" max="13317" width="5.109375" style="25" customWidth="1"/>
    <col min="13318" max="13318" width="18.33203125" style="25" customWidth="1"/>
    <col min="13319" max="13319" width="14.44140625" style="25"/>
    <col min="13320" max="13320" width="5.109375" style="25" customWidth="1"/>
    <col min="13321" max="13569" width="14.44140625" style="25"/>
    <col min="13570" max="13570" width="5.109375" style="25" customWidth="1"/>
    <col min="13571" max="13572" width="14.44140625" style="25"/>
    <col min="13573" max="13573" width="5.109375" style="25" customWidth="1"/>
    <col min="13574" max="13574" width="18.33203125" style="25" customWidth="1"/>
    <col min="13575" max="13575" width="14.44140625" style="25"/>
    <col min="13576" max="13576" width="5.109375" style="25" customWidth="1"/>
    <col min="13577" max="13825" width="14.44140625" style="25"/>
    <col min="13826" max="13826" width="5.109375" style="25" customWidth="1"/>
    <col min="13827" max="13828" width="14.44140625" style="25"/>
    <col min="13829" max="13829" width="5.109375" style="25" customWidth="1"/>
    <col min="13830" max="13830" width="18.33203125" style="25" customWidth="1"/>
    <col min="13831" max="13831" width="14.44140625" style="25"/>
    <col min="13832" max="13832" width="5.109375" style="25" customWidth="1"/>
    <col min="13833" max="14081" width="14.44140625" style="25"/>
    <col min="14082" max="14082" width="5.109375" style="25" customWidth="1"/>
    <col min="14083" max="14084" width="14.44140625" style="25"/>
    <col min="14085" max="14085" width="5.109375" style="25" customWidth="1"/>
    <col min="14086" max="14086" width="18.33203125" style="25" customWidth="1"/>
    <col min="14087" max="14087" width="14.44140625" style="25"/>
    <col min="14088" max="14088" width="5.109375" style="25" customWidth="1"/>
    <col min="14089" max="14337" width="14.44140625" style="25"/>
    <col min="14338" max="14338" width="5.109375" style="25" customWidth="1"/>
    <col min="14339" max="14340" width="14.44140625" style="25"/>
    <col min="14341" max="14341" width="5.109375" style="25" customWidth="1"/>
    <col min="14342" max="14342" width="18.33203125" style="25" customWidth="1"/>
    <col min="14343" max="14343" width="14.44140625" style="25"/>
    <col min="14344" max="14344" width="5.109375" style="25" customWidth="1"/>
    <col min="14345" max="14593" width="14.44140625" style="25"/>
    <col min="14594" max="14594" width="5.109375" style="25" customWidth="1"/>
    <col min="14595" max="14596" width="14.44140625" style="25"/>
    <col min="14597" max="14597" width="5.109375" style="25" customWidth="1"/>
    <col min="14598" max="14598" width="18.33203125" style="25" customWidth="1"/>
    <col min="14599" max="14599" width="14.44140625" style="25"/>
    <col min="14600" max="14600" width="5.109375" style="25" customWidth="1"/>
    <col min="14601" max="14849" width="14.44140625" style="25"/>
    <col min="14850" max="14850" width="5.109375" style="25" customWidth="1"/>
    <col min="14851" max="14852" width="14.44140625" style="25"/>
    <col min="14853" max="14853" width="5.109375" style="25" customWidth="1"/>
    <col min="14854" max="14854" width="18.33203125" style="25" customWidth="1"/>
    <col min="14855" max="14855" width="14.44140625" style="25"/>
    <col min="14856" max="14856" width="5.109375" style="25" customWidth="1"/>
    <col min="14857" max="15105" width="14.44140625" style="25"/>
    <col min="15106" max="15106" width="5.109375" style="25" customWidth="1"/>
    <col min="15107" max="15108" width="14.44140625" style="25"/>
    <col min="15109" max="15109" width="5.109375" style="25" customWidth="1"/>
    <col min="15110" max="15110" width="18.33203125" style="25" customWidth="1"/>
    <col min="15111" max="15111" width="14.44140625" style="25"/>
    <col min="15112" max="15112" width="5.109375" style="25" customWidth="1"/>
    <col min="15113" max="15361" width="14.44140625" style="25"/>
    <col min="15362" max="15362" width="5.109375" style="25" customWidth="1"/>
    <col min="15363" max="15364" width="14.44140625" style="25"/>
    <col min="15365" max="15365" width="5.109375" style="25" customWidth="1"/>
    <col min="15366" max="15366" width="18.33203125" style="25" customWidth="1"/>
    <col min="15367" max="15367" width="14.44140625" style="25"/>
    <col min="15368" max="15368" width="5.109375" style="25" customWidth="1"/>
    <col min="15369" max="15617" width="14.44140625" style="25"/>
    <col min="15618" max="15618" width="5.109375" style="25" customWidth="1"/>
    <col min="15619" max="15620" width="14.44140625" style="25"/>
    <col min="15621" max="15621" width="5.109375" style="25" customWidth="1"/>
    <col min="15622" max="15622" width="18.33203125" style="25" customWidth="1"/>
    <col min="15623" max="15623" width="14.44140625" style="25"/>
    <col min="15624" max="15624" width="5.109375" style="25" customWidth="1"/>
    <col min="15625" max="15873" width="14.44140625" style="25"/>
    <col min="15874" max="15874" width="5.109375" style="25" customWidth="1"/>
    <col min="15875" max="15876" width="14.44140625" style="25"/>
    <col min="15877" max="15877" width="5.109375" style="25" customWidth="1"/>
    <col min="15878" max="15878" width="18.33203125" style="25" customWidth="1"/>
    <col min="15879" max="15879" width="14.44140625" style="25"/>
    <col min="15880" max="15880" width="5.109375" style="25" customWidth="1"/>
    <col min="15881" max="16129" width="14.44140625" style="25"/>
    <col min="16130" max="16130" width="5.109375" style="25" customWidth="1"/>
    <col min="16131" max="16132" width="14.44140625" style="25"/>
    <col min="16133" max="16133" width="5.109375" style="25" customWidth="1"/>
    <col min="16134" max="16134" width="18.33203125" style="25" customWidth="1"/>
    <col min="16135" max="16135" width="14.44140625" style="25"/>
    <col min="16136" max="16136" width="5.109375" style="25" customWidth="1"/>
    <col min="16137" max="16384" width="14.44140625" style="25"/>
  </cols>
  <sheetData>
    <row r="2" spans="1:256" s="24" customFormat="1" ht="15" customHeight="1" x14ac:dyDescent="0.3">
      <c r="B2" s="24" t="s">
        <v>67</v>
      </c>
    </row>
    <row r="3" spans="1:256" ht="11.85" customHeight="1" x14ac:dyDescent="0.3">
      <c r="A3" s="25"/>
      <c r="B3" s="26" t="s">
        <v>41</v>
      </c>
      <c r="C3" s="25"/>
      <c r="D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256" ht="15" customHeight="1" x14ac:dyDescent="0.3">
      <c r="A4" s="25"/>
      <c r="B4" s="27"/>
      <c r="C4" s="27"/>
      <c r="D4" s="27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  <row r="5" spans="1:256" ht="15" customHeight="1" x14ac:dyDescent="0.3">
      <c r="A5" s="25"/>
      <c r="B5" s="27"/>
      <c r="C5" s="27"/>
      <c r="D5" s="27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</row>
    <row r="6" spans="1:256" ht="11.85" customHeight="1" thickBot="1" x14ac:dyDescent="0.35">
      <c r="B6" s="29" t="s">
        <v>68</v>
      </c>
      <c r="C6" s="29"/>
      <c r="E6" s="28"/>
      <c r="F6" s="28"/>
      <c r="G6" s="28"/>
      <c r="H6" s="28"/>
      <c r="I6" s="28"/>
      <c r="J6" s="28"/>
      <c r="K6" s="28"/>
      <c r="L6" s="28"/>
      <c r="M6" s="28"/>
      <c r="N6" s="28"/>
      <c r="P6" s="29" t="s">
        <v>45</v>
      </c>
      <c r="IT6" s="25"/>
      <c r="IU6" s="25"/>
      <c r="IV6" s="25"/>
    </row>
    <row r="7" spans="1:256" ht="11.85" customHeight="1" x14ac:dyDescent="0.3">
      <c r="E7" s="28"/>
      <c r="F7" s="28"/>
      <c r="G7" s="28"/>
      <c r="H7" s="28"/>
      <c r="I7" s="28"/>
      <c r="J7" s="28"/>
      <c r="K7" s="28"/>
      <c r="L7" s="28"/>
      <c r="M7" s="28"/>
      <c r="N7" s="28"/>
      <c r="P7" s="30" t="s">
        <v>72</v>
      </c>
      <c r="IT7" s="25"/>
      <c r="IU7" s="25"/>
      <c r="IV7" s="25"/>
    </row>
    <row r="8" spans="1:256" ht="11.85" customHeight="1" x14ac:dyDescent="0.3">
      <c r="B8" s="31" t="s">
        <v>2</v>
      </c>
      <c r="C8" s="31"/>
      <c r="E8" s="28"/>
      <c r="F8" s="28"/>
      <c r="G8" s="28"/>
      <c r="H8" s="28"/>
      <c r="I8" s="28"/>
      <c r="J8" s="28"/>
      <c r="K8" s="28"/>
      <c r="L8" s="28"/>
      <c r="M8" s="28"/>
      <c r="N8" s="28"/>
      <c r="P8" s="30"/>
      <c r="IT8" s="25"/>
      <c r="IU8" s="25"/>
      <c r="IV8" s="25"/>
    </row>
    <row r="9" spans="1:256" ht="11.4" customHeight="1" x14ac:dyDescent="0.3">
      <c r="B9" s="40" t="str">
        <f>LIBORMarketModel!M14</f>
        <v>LMMsimm 
[54560]</v>
      </c>
      <c r="C9" s="28" t="s">
        <v>69</v>
      </c>
      <c r="E9" s="28"/>
      <c r="F9" s="28"/>
      <c r="G9" s="28"/>
      <c r="H9" s="28"/>
      <c r="I9" s="28"/>
      <c r="J9" s="28"/>
      <c r="K9" s="28"/>
      <c r="L9" s="28"/>
      <c r="M9" s="28"/>
      <c r="N9" s="28"/>
      <c r="P9" s="30"/>
      <c r="IT9" s="25"/>
      <c r="IU9" s="25"/>
      <c r="IV9" s="25"/>
    </row>
    <row r="10" spans="1:256" ht="11.85" customHeight="1" x14ac:dyDescent="0.3">
      <c r="B10" s="40" t="str">
        <f>Portfolio!B50</f>
        <v>SwapSIMM 
[17299]</v>
      </c>
      <c r="C10" s="28" t="s">
        <v>70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P10" s="30"/>
      <c r="IT10" s="25"/>
      <c r="IU10" s="25"/>
      <c r="IV10" s="25"/>
    </row>
    <row r="11" spans="1:256" ht="11.85" customHeight="1" x14ac:dyDescent="0.3">
      <c r="B11" s="40" t="str">
        <f>[1]!obcall("CurrencyVolatility",$P$7&amp;"$CurrencyVolatility","valueOf",[1]!obMake("","String",C11))</f>
        <v>CurrencyVolatility 
[59142]</v>
      </c>
      <c r="C11" s="33" t="s">
        <v>71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30"/>
      <c r="IT11" s="25"/>
      <c r="IU11" s="25"/>
      <c r="IV11" s="25"/>
    </row>
    <row r="12" spans="1:256" ht="11.85" customHeight="1" x14ac:dyDescent="0.3">
      <c r="B12" s="40" t="str">
        <f>[1]!obcall("WeightAdjustment",$P$7&amp;"$WeightToLiborAdjustmentMethod","valueOf",[1]!obMake("","String",C12))</f>
        <v>WeightAdjustment 
[59428]</v>
      </c>
      <c r="C12" s="33" t="s">
        <v>73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P12" s="30"/>
      <c r="IT12" s="25"/>
      <c r="IU12" s="25"/>
      <c r="IV12" s="25"/>
    </row>
    <row r="13" spans="1:256" ht="11.4" customHeight="1" x14ac:dyDescent="0.3">
      <c r="B13" s="40" t="str">
        <f>[1]!obMake("MultiCuveFlag","boolean",C13)</f>
        <v>MultiCuveFlag 
[11306]</v>
      </c>
      <c r="C13" s="33" t="b">
        <f>TRUE</f>
        <v>1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IT13" s="25"/>
      <c r="IU13" s="25"/>
      <c r="IV13" s="25"/>
    </row>
    <row r="14" spans="1:256" ht="12" customHeight="1" x14ac:dyDescent="0.3">
      <c r="B14" s="40" t="str">
        <f>[1]!obMake("isIgnoreDiscountCurve","boolean",C14)</f>
        <v>isIgnoreDiscountCurve 
[17285]</v>
      </c>
      <c r="C14" s="33" t="b">
        <f>TRUE</f>
        <v>1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IT14" s="25"/>
      <c r="IU14" s="25"/>
      <c r="IV14" s="25"/>
    </row>
    <row r="15" spans="1:256" ht="11.85" customHeight="1" x14ac:dyDescent="0.3">
      <c r="B15" s="40" t="str">
        <f>[1]!obMake("isUseTimeGridAdjustment","boolean",C15)</f>
        <v>isUseTimeGridAdjustment 
[17284]</v>
      </c>
      <c r="C15" s="33" t="b">
        <f>TRUE</f>
        <v>1</v>
      </c>
      <c r="D15" s="24"/>
      <c r="E15" s="28"/>
      <c r="F15" s="28"/>
      <c r="G15" s="28"/>
      <c r="H15" s="28"/>
      <c r="I15" s="28"/>
      <c r="J15" s="28"/>
      <c r="K15" s="28"/>
      <c r="L15" s="28"/>
      <c r="M15" s="28"/>
      <c r="N15" s="28"/>
      <c r="IT15" s="25"/>
      <c r="IU15" s="25"/>
      <c r="IV15" s="25"/>
    </row>
    <row r="16" spans="1:256" ht="11.85" customHeight="1" x14ac:dyDescent="0.3">
      <c r="B16" s="31" t="s">
        <v>16</v>
      </c>
      <c r="C16" s="31"/>
      <c r="D16" s="24"/>
      <c r="E16" s="28"/>
      <c r="F16" s="28"/>
      <c r="G16" s="28"/>
      <c r="H16" s="28"/>
      <c r="I16" s="28"/>
      <c r="J16" s="28"/>
      <c r="K16" s="28"/>
      <c r="L16" s="28"/>
      <c r="M16" s="28"/>
      <c r="N16" s="28"/>
      <c r="IT16" s="25"/>
      <c r="IU16" s="25"/>
      <c r="IV16" s="25"/>
    </row>
    <row r="17" spans="1:256" ht="11.85" customHeight="1" x14ac:dyDescent="0.3">
      <c r="B17" s="40" t="str">
        <f>[1]!obcall("",[1]!obcall("",[1]!obMake("SIMM",$P$7,$B$9:$B$13),"setIgnoreDiscountCurve",$B$14),"setUseTimeGridAdjustment",$B$15)</f>
        <v>SIMM 
[59681]</v>
      </c>
      <c r="C17" s="24"/>
      <c r="D17" s="24"/>
      <c r="E17" s="28"/>
      <c r="F17" s="28"/>
      <c r="G17" s="28"/>
      <c r="H17" s="28"/>
      <c r="I17" s="28"/>
      <c r="J17" s="28"/>
      <c r="K17" s="28"/>
      <c r="L17" s="28"/>
      <c r="M17" s="28"/>
      <c r="N17" s="28"/>
      <c r="IR17" s="25"/>
      <c r="IS17" s="25"/>
      <c r="IT17" s="25"/>
      <c r="IU17" s="25"/>
      <c r="IV17" s="25"/>
    </row>
    <row r="18" spans="1:256" ht="11.85" customHeight="1" x14ac:dyDescent="0.3">
      <c r="D18" s="24"/>
      <c r="IT18" s="25"/>
      <c r="IU18" s="25"/>
      <c r="IV18" s="25"/>
    </row>
    <row r="19" spans="1:256" ht="11.85" customHeight="1" thickBot="1" x14ac:dyDescent="0.35">
      <c r="B19" s="29" t="s">
        <v>74</v>
      </c>
      <c r="C19" s="29"/>
      <c r="D19" s="24"/>
      <c r="M19" s="28"/>
      <c r="IT19" s="25"/>
      <c r="IU19" s="25"/>
      <c r="IV19" s="25"/>
    </row>
    <row r="20" spans="1:256" ht="11.85" customHeight="1" x14ac:dyDescent="0.3">
      <c r="B20" s="42" t="str">
        <f>[1]!obMake("timeStep","double",C20)</f>
        <v>timeStep 
[17283]</v>
      </c>
      <c r="C20" s="33">
        <v>0.1</v>
      </c>
      <c r="D20" s="24"/>
      <c r="IT20" s="25"/>
      <c r="IU20" s="25"/>
      <c r="IV20" s="25"/>
    </row>
    <row r="21" spans="1:256" ht="13.8" customHeight="1" x14ac:dyDescent="0.3">
      <c r="B21" s="42" t="str">
        <f>[1]!obMake("finalTime","double",C21)</f>
        <v>finalTime 
[17282]</v>
      </c>
      <c r="C21" s="33">
        <v>5</v>
      </c>
      <c r="D21" s="24"/>
      <c r="IT21" s="25"/>
      <c r="IU21" s="25"/>
      <c r="IV21" s="25"/>
    </row>
    <row r="22" spans="1:256" ht="11.85" customHeight="1" x14ac:dyDescent="0.3">
      <c r="D22" s="24"/>
      <c r="IT22" s="25"/>
      <c r="IU22" s="25"/>
      <c r="IV22" s="25"/>
    </row>
    <row r="23" spans="1:256" ht="11.85" customHeight="1" thickBot="1" x14ac:dyDescent="0.35">
      <c r="B23" s="29" t="s">
        <v>76</v>
      </c>
      <c r="C23" s="29" t="s">
        <v>77</v>
      </c>
      <c r="D23" s="24"/>
      <c r="IT23" s="25"/>
      <c r="IU23" s="25"/>
      <c r="IV23" s="25"/>
    </row>
    <row r="24" spans="1:256" ht="11.85" customHeight="1" x14ac:dyDescent="0.3">
      <c r="B24" s="42" t="str">
        <f>[1]!obcall("IM",$B$17,"getForwardIM",B21,B20)</f>
        <v>IM 
[60380]</v>
      </c>
      <c r="C24" s="47" t="b">
        <f>TRUE</f>
        <v>1</v>
      </c>
      <c r="D24" s="24"/>
      <c r="IT24" s="25"/>
      <c r="IU24" s="25"/>
      <c r="IV24" s="25"/>
    </row>
    <row r="25" spans="1:256" ht="11.85" customHeight="1" x14ac:dyDescent="0.3">
      <c r="D25" s="24"/>
      <c r="IT25" s="25"/>
      <c r="IU25" s="25"/>
      <c r="IV25" s="25"/>
    </row>
    <row r="26" spans="1:256" ht="11.85" customHeight="1" x14ac:dyDescent="0.3">
      <c r="B26" s="43" t="s">
        <v>75</v>
      </c>
      <c r="C26" s="44" t="s">
        <v>76</v>
      </c>
      <c r="D26" s="43">
        <v>1</v>
      </c>
      <c r="E26" s="43">
        <v>2</v>
      </c>
      <c r="F26" s="43">
        <v>3</v>
      </c>
      <c r="G26" s="43">
        <v>4</v>
      </c>
      <c r="H26" s="43">
        <v>5</v>
      </c>
      <c r="I26" s="43">
        <v>6</v>
      </c>
      <c r="J26" s="43">
        <v>7</v>
      </c>
      <c r="K26" s="43">
        <v>8</v>
      </c>
      <c r="L26" s="43">
        <v>9</v>
      </c>
      <c r="M26" s="43">
        <v>10</v>
      </c>
      <c r="N26" s="43" t="s">
        <v>78</v>
      </c>
      <c r="IT26" s="25"/>
      <c r="IU26" s="25"/>
      <c r="IV26" s="25"/>
    </row>
    <row r="27" spans="1:256" ht="11.4" customHeight="1" x14ac:dyDescent="0.3">
      <c r="A27" s="28">
        <v>0</v>
      </c>
      <c r="B27" s="42">
        <f>IF($C$24,(ROW(A27)-ROW($A$27))*$C$20,"")</f>
        <v>0</v>
      </c>
      <c r="C27" s="45" t="str">
        <f>IF($C$24,[1]!obcall("IM_"&amp;B27,$B$24,"[]",[1]!obMake("","int",ROW(B27)-ROW($B$27))),"")</f>
        <v>IM_0 
[61570]</v>
      </c>
      <c r="D27" s="42">
        <f>IF($C$24,[1]!obget([1]!obcall("",$C27,"get",[1]!obMake("","int",D$26))),"")</f>
        <v>2.1026995547101373</v>
      </c>
      <c r="E27" s="42">
        <f>IF($C$24,[1]!obget([1]!obcall("",$C27,"get",[1]!obMake("","int",E$26))),"")</f>
        <v>2.1026995547101373</v>
      </c>
      <c r="F27" s="42">
        <f>IF($C$24,[1]!obget([1]!obcall("",$C27,"get",[1]!obMake("","int",F$26))),"")</f>
        <v>2.1026995547101373</v>
      </c>
      <c r="G27" s="42">
        <f>IF($C$24,[1]!obget([1]!obcall("",$C27,"get",[1]!obMake("","int",G$26))),"")</f>
        <v>2.1026995547101373</v>
      </c>
      <c r="H27" s="42">
        <f>IF($C$24,[1]!obget([1]!obcall("",$C27,"get",[1]!obMake("","int",H$26))),"")</f>
        <v>2.1026995547101373</v>
      </c>
      <c r="I27" s="42">
        <f>IF($C$24,[1]!obget([1]!obcall("",$C27,"get",[1]!obMake("","int",I$26))),"")</f>
        <v>2.1026995547101373</v>
      </c>
      <c r="J27" s="42">
        <f>IF($C$24,[1]!obget([1]!obcall("",$C27,"get",[1]!obMake("","int",J$26))),"")</f>
        <v>2.1026995547101373</v>
      </c>
      <c r="K27" s="42">
        <f>IF($C$24,[1]!obget([1]!obcall("",$C27,"get",[1]!obMake("","int",K$26))),"")</f>
        <v>2.1026995547101373</v>
      </c>
      <c r="L27" s="42">
        <f>IF($C$24,[1]!obget([1]!obcall("",$C27,"get",[1]!obMake("","int",L$26))),"")</f>
        <v>2.1026995547101373</v>
      </c>
      <c r="M27" s="42">
        <f>IF($C$24,[1]!obget([1]!obcall("",$C27,"get",[1]!obMake("","int",M$26))),"")</f>
        <v>2.1026995547101373</v>
      </c>
      <c r="N27" s="42">
        <f>IF($C$24,[1]!obget([1]!obcall("",$C27,"getAverage")),"")</f>
        <v>2.1026995547101373</v>
      </c>
      <c r="IT27" s="25"/>
      <c r="IU27" s="25"/>
      <c r="IV27" s="25"/>
    </row>
    <row r="28" spans="1:256" ht="11.85" customHeight="1" x14ac:dyDescent="0.3">
      <c r="A28" s="28" t="str">
        <f>IF($C$24,IF(MOD((ROW(A28)-ROW($A$27))*$C$20,$C$21/10)&lt;0.0001,(ROW(A28)-ROW($A$27))*$C$20,""),"")</f>
        <v/>
      </c>
      <c r="B28" s="42">
        <f t="shared" ref="B28:B87" si="0">IF($C$24,(ROW(A28)-ROW($A$27))*$C$20,"")</f>
        <v>0.1</v>
      </c>
      <c r="C28" s="45" t="str">
        <f>IF($C$24,[1]!obcall("IM_"&amp;B28,$B$24,"[]",[1]!obMake("","int",ROW(B28)-ROW($B$27))),"")</f>
        <v>IM_0.1 
[60928]</v>
      </c>
      <c r="D28" s="42">
        <f>IF($C$24,[1]!obget([1]!obcall("",$C28,"get",[1]!obMake("","int",D$26))),"")</f>
        <v>2.1104149039714977</v>
      </c>
      <c r="E28" s="42">
        <f>IF($C$24,[1]!obget([1]!obcall("",$C28,"get",[1]!obMake("","int",E$26))),"")</f>
        <v>2.1096642914581349</v>
      </c>
      <c r="F28" s="42">
        <f>IF($C$24,[1]!obget([1]!obcall("",$C28,"get",[1]!obMake("","int",F$26))),"")</f>
        <v>2.0817517070803957</v>
      </c>
      <c r="G28" s="42">
        <f>IF($C$24,[1]!obget([1]!obcall("",$C28,"get",[1]!obMake("","int",G$26))),"")</f>
        <v>2.1014298666894611</v>
      </c>
      <c r="H28" s="42">
        <f>IF($C$24,[1]!obget([1]!obcall("",$C28,"get",[1]!obMake("","int",H$26))),"")</f>
        <v>2.1109138153776379</v>
      </c>
      <c r="I28" s="42">
        <f>IF($C$24,[1]!obget([1]!obcall("",$C28,"get",[1]!obMake("","int",I$26))),"")</f>
        <v>2.1001721067289258</v>
      </c>
      <c r="J28" s="42">
        <f>IF($C$24,[1]!obget([1]!obcall("",$C28,"get",[1]!obMake("","int",J$26))),"")</f>
        <v>2.106500001899517</v>
      </c>
      <c r="K28" s="42">
        <f>IF($C$24,[1]!obget([1]!obcall("",$C28,"get",[1]!obMake("","int",K$26))),"")</f>
        <v>2.086620498701977</v>
      </c>
      <c r="L28" s="42">
        <f>IF($C$24,[1]!obget([1]!obcall("",$C28,"get",[1]!obMake("","int",L$26))),"")</f>
        <v>2.1091765090581278</v>
      </c>
      <c r="M28" s="42">
        <f>IF($C$24,[1]!obget([1]!obcall("",$C28,"get",[1]!obMake("","int",M$26))),"")</f>
        <v>2.1048873381137461</v>
      </c>
      <c r="N28" s="42">
        <f>IF($C$24,[1]!obget([1]!obcall("",$C28,"getAverage")),"")</f>
        <v>2.0978782593753342</v>
      </c>
      <c r="IT28" s="25"/>
      <c r="IU28" s="25"/>
      <c r="IV28" s="25"/>
    </row>
    <row r="29" spans="1:256" ht="11.85" customHeight="1" x14ac:dyDescent="0.3">
      <c r="A29" s="28" t="str">
        <f t="shared" ref="A29:A92" si="1">IF($C$24,IF(MOD((ROW(A29)-ROW($A$27))*$C$20,$C$21/10)&lt;0.0001,(ROW(A29)-ROW($A$27))*$C$20,""),"")</f>
        <v/>
      </c>
      <c r="B29" s="42">
        <f t="shared" si="0"/>
        <v>0.2</v>
      </c>
      <c r="C29" s="45" t="str">
        <f>IF($C$24,[1]!obcall("IM_"&amp;B29,$B$24,"[]",[1]!obMake("","int",ROW(B29)-ROW($B$27))),"")</f>
        <v>IM_0.2 
[60931]</v>
      </c>
      <c r="D29" s="42">
        <f>IF($C$24,[1]!obget([1]!obcall("",$C29,"get",[1]!obMake("","int",D$26))),"")</f>
        <v>2.1478982699889317</v>
      </c>
      <c r="E29" s="42">
        <f>IF($C$24,[1]!obget([1]!obcall("",$C29,"get",[1]!obMake("","int",E$26))),"")</f>
        <v>2.0855039818452226</v>
      </c>
      <c r="F29" s="42">
        <f>IF($C$24,[1]!obget([1]!obcall("",$C29,"get",[1]!obMake("","int",F$26))),"")</f>
        <v>2.0800339133837284</v>
      </c>
      <c r="G29" s="42">
        <f>IF($C$24,[1]!obget([1]!obcall("",$C29,"get",[1]!obMake("","int",G$26))),"")</f>
        <v>2.0818260502476478</v>
      </c>
      <c r="H29" s="42">
        <f>IF($C$24,[1]!obget([1]!obcall("",$C29,"get",[1]!obMake("","int",H$26))),"")</f>
        <v>2.0634615198859754</v>
      </c>
      <c r="I29" s="42">
        <f>IF($C$24,[1]!obget([1]!obcall("",$C29,"get",[1]!obMake("","int",I$26))),"")</f>
        <v>2.0641397506264472</v>
      </c>
      <c r="J29" s="42">
        <f>IF($C$24,[1]!obget([1]!obcall("",$C29,"get",[1]!obMake("","int",J$26))),"")</f>
        <v>2.1274701711481643</v>
      </c>
      <c r="K29" s="42">
        <f>IF($C$24,[1]!obget([1]!obcall("",$C29,"get",[1]!obMake("","int",K$26))),"")</f>
        <v>2.0551817299866393</v>
      </c>
      <c r="L29" s="42">
        <f>IF($C$24,[1]!obget([1]!obcall("",$C29,"get",[1]!obMake("","int",L$26))),"")</f>
        <v>2.0751026368104837</v>
      </c>
      <c r="M29" s="42">
        <f>IF($C$24,[1]!obget([1]!obcall("",$C29,"get",[1]!obMake("","int",M$26))),"")</f>
        <v>2.1036916559961067</v>
      </c>
      <c r="N29" s="42">
        <f>IF($C$24,[1]!obget([1]!obcall("",$C29,"getAverage")),"")</f>
        <v>2.074248243135401</v>
      </c>
      <c r="IT29" s="25"/>
      <c r="IU29" s="25"/>
      <c r="IV29" s="25"/>
    </row>
    <row r="30" spans="1:256" ht="11.4" customHeight="1" x14ac:dyDescent="0.3">
      <c r="A30" s="28" t="str">
        <f t="shared" si="1"/>
        <v/>
      </c>
      <c r="B30" s="42">
        <f t="shared" si="0"/>
        <v>0.30000000000000004</v>
      </c>
      <c r="C30" s="45" t="str">
        <f>IF($C$24,[1]!obcall("IM_"&amp;B30,$B$24,"[]",[1]!obMake("","int",ROW(B30)-ROW($B$27))),"")</f>
        <v>IM_0.3 
[60934]</v>
      </c>
      <c r="D30" s="42">
        <f>IF($C$24,[1]!obget([1]!obcall("",$C30,"get",[1]!obMake("","int",D$26))),"")</f>
        <v>2.1238384689717114</v>
      </c>
      <c r="E30" s="42">
        <f>IF($C$24,[1]!obget([1]!obcall("",$C30,"get",[1]!obMake("","int",E$26))),"")</f>
        <v>2.0198702840224922</v>
      </c>
      <c r="F30" s="42">
        <f>IF($C$24,[1]!obget([1]!obcall("",$C30,"get",[1]!obMake("","int",F$26))),"")</f>
        <v>1.9962338907644928</v>
      </c>
      <c r="G30" s="42">
        <f>IF($C$24,[1]!obget([1]!obcall("",$C30,"get",[1]!obMake("","int",G$26))),"")</f>
        <v>2.0776537925763514</v>
      </c>
      <c r="H30" s="42">
        <f>IF($C$24,[1]!obget([1]!obcall("",$C30,"get",[1]!obMake("","int",H$26))),"")</f>
        <v>1.9266489788088512</v>
      </c>
      <c r="I30" s="42">
        <f>IF($C$24,[1]!obget([1]!obcall("",$C30,"get",[1]!obMake("","int",I$26))),"")</f>
        <v>1.9823559955691579</v>
      </c>
      <c r="J30" s="42">
        <f>IF($C$24,[1]!obget([1]!obcall("",$C30,"get",[1]!obMake("","int",J$26))),"")</f>
        <v>2.1086338825179718</v>
      </c>
      <c r="K30" s="42">
        <f>IF($C$24,[1]!obget([1]!obcall("",$C30,"get",[1]!obMake("","int",K$26))),"")</f>
        <v>1.9880074163725432</v>
      </c>
      <c r="L30" s="42">
        <f>IF($C$24,[1]!obget([1]!obcall("",$C30,"get",[1]!obMake("","int",L$26))),"")</f>
        <v>2.0690826495681751</v>
      </c>
      <c r="M30" s="42">
        <f>IF($C$24,[1]!obget([1]!obcall("",$C30,"get",[1]!obMake("","int",M$26))),"")</f>
        <v>2.0778406373418878</v>
      </c>
      <c r="N30" s="42">
        <f>IF($C$24,[1]!obget([1]!obcall("",$C30,"getAverage")),"")</f>
        <v>2.0098793536298514</v>
      </c>
      <c r="IT30" s="25"/>
      <c r="IU30" s="25"/>
      <c r="IV30" s="25"/>
    </row>
    <row r="31" spans="1:256" ht="13.8" customHeight="1" x14ac:dyDescent="0.3">
      <c r="A31" s="28" t="str">
        <f t="shared" si="1"/>
        <v/>
      </c>
      <c r="B31" s="42">
        <f t="shared" si="0"/>
        <v>0.4</v>
      </c>
      <c r="C31" s="45" t="str">
        <f>IF($C$24,[1]!obcall("IM_"&amp;B31,$B$24,"[]",[1]!obMake("","int",ROW(B31)-ROW($B$27))),"")</f>
        <v>IM_0.4 
[60937]</v>
      </c>
      <c r="D31" s="42">
        <f>IF($C$24,[1]!obget([1]!obcall("",$C31,"get",[1]!obMake("","int",D$26))),"")</f>
        <v>2.1774568425336724</v>
      </c>
      <c r="E31" s="42">
        <f>IF($C$24,[1]!obget([1]!obcall("",$C31,"get",[1]!obMake("","int",E$26))),"")</f>
        <v>2.1220899318040489</v>
      </c>
      <c r="F31" s="42">
        <f>IF($C$24,[1]!obget([1]!obcall("",$C31,"get",[1]!obMake("","int",F$26))),"")</f>
        <v>1.9145317109120032</v>
      </c>
      <c r="G31" s="42">
        <f>IF($C$24,[1]!obget([1]!obcall("",$C31,"get",[1]!obMake("","int",G$26))),"")</f>
        <v>2.2032205614402711</v>
      </c>
      <c r="H31" s="42">
        <f>IF($C$24,[1]!obget([1]!obcall("",$C31,"get",[1]!obMake("","int",H$26))),"")</f>
        <v>1.7783379173596605</v>
      </c>
      <c r="I31" s="42">
        <f>IF($C$24,[1]!obget([1]!obcall("",$C31,"get",[1]!obMake("","int",I$26))),"")</f>
        <v>1.8575200473011835</v>
      </c>
      <c r="J31" s="42">
        <f>IF($C$24,[1]!obget([1]!obcall("",$C31,"get",[1]!obMake("","int",J$26))),"")</f>
        <v>2.1332459740237937</v>
      </c>
      <c r="K31" s="42">
        <f>IF($C$24,[1]!obget([1]!obcall("",$C31,"get",[1]!obMake("","int",K$26))),"")</f>
        <v>1.941640562725619</v>
      </c>
      <c r="L31" s="42">
        <f>IF($C$24,[1]!obget([1]!obcall("",$C31,"get",[1]!obMake("","int",L$26))),"")</f>
        <v>2.1056486358027438</v>
      </c>
      <c r="M31" s="42">
        <f>IF($C$24,[1]!obget([1]!obcall("",$C31,"get",[1]!obMake("","int",M$26))),"")</f>
        <v>2.0306506660627313</v>
      </c>
      <c r="N31" s="42">
        <f>IF($C$24,[1]!obget([1]!obcall("",$C31,"getAverage")),"")</f>
        <v>1.954862336847436</v>
      </c>
      <c r="IT31" s="25"/>
      <c r="IU31" s="25"/>
      <c r="IV31" s="25"/>
    </row>
    <row r="32" spans="1:256" ht="13.2" customHeight="1" x14ac:dyDescent="0.3">
      <c r="A32" s="28">
        <f t="shared" si="1"/>
        <v>0.5</v>
      </c>
      <c r="B32" s="42">
        <f t="shared" si="0"/>
        <v>0.5</v>
      </c>
      <c r="C32" s="45" t="str">
        <f>IF($C$24,[1]!obcall("IM_"&amp;B32,$B$24,"[]",[1]!obMake("","int",ROW(B32)-ROW($B$27))),"")</f>
        <v>IM_0.5 
[60940]</v>
      </c>
      <c r="D32" s="42">
        <f>IF($C$24,[1]!obget([1]!obcall("",$C32,"get",[1]!obMake("","int",D$26))),"")</f>
        <v>2.0431145536535413</v>
      </c>
      <c r="E32" s="42">
        <f>IF($C$24,[1]!obget([1]!obcall("",$C32,"get",[1]!obMake("","int",E$26))),"")</f>
        <v>2.0813791292426922</v>
      </c>
      <c r="F32" s="42">
        <f>IF($C$24,[1]!obget([1]!obcall("",$C32,"get",[1]!obMake("","int",F$26))),"")</f>
        <v>1.8028102771331596</v>
      </c>
      <c r="G32" s="42">
        <f>IF($C$24,[1]!obget([1]!obcall("",$C32,"get",[1]!obMake("","int",G$26))),"")</f>
        <v>1.9935896304833589</v>
      </c>
      <c r="H32" s="42">
        <f>IF($C$24,[1]!obget([1]!obcall("",$C32,"get",[1]!obMake("","int",H$26))),"")</f>
        <v>1.7236537542716048</v>
      </c>
      <c r="I32" s="42">
        <f>IF($C$24,[1]!obget([1]!obcall("",$C32,"get",[1]!obMake("","int",I$26))),"")</f>
        <v>1.7638326850911936</v>
      </c>
      <c r="J32" s="42">
        <f>IF($C$24,[1]!obget([1]!obcall("",$C32,"get",[1]!obMake("","int",J$26))),"")</f>
        <v>2.0584055615856149</v>
      </c>
      <c r="K32" s="42">
        <f>IF($C$24,[1]!obget([1]!obcall("",$C32,"get",[1]!obMake("","int",K$26))),"")</f>
        <v>1.8709958308477801</v>
      </c>
      <c r="L32" s="42">
        <f>IF($C$24,[1]!obget([1]!obcall("",$C32,"get",[1]!obMake("","int",L$26))),"")</f>
        <v>2.0237514103022551</v>
      </c>
      <c r="M32" s="42">
        <f>IF($C$24,[1]!obget([1]!obcall("",$C32,"get",[1]!obMake("","int",M$26))),"")</f>
        <v>2.0223890961898414</v>
      </c>
      <c r="N32" s="42">
        <f>IF($C$24,[1]!obget([1]!obcall("",$C32,"getAverage")),"")</f>
        <v>1.8842014621422891</v>
      </c>
      <c r="IT32" s="25"/>
      <c r="IU32" s="25"/>
      <c r="IV32" s="25"/>
    </row>
    <row r="33" spans="1:256" ht="11.85" customHeight="1" x14ac:dyDescent="0.3">
      <c r="A33" s="28" t="str">
        <f t="shared" si="1"/>
        <v/>
      </c>
      <c r="B33" s="42">
        <f t="shared" si="0"/>
        <v>0.60000000000000009</v>
      </c>
      <c r="C33" s="45" t="str">
        <f>IF($C$24,[1]!obcall("IM_"&amp;B33,$B$24,"[]",[1]!obMake("","int",ROW(B33)-ROW($B$27))),"")</f>
        <v>IM_0.6 
[60943]</v>
      </c>
      <c r="D33" s="42">
        <f>IF($C$24,[1]!obget([1]!obcall("",$C33,"get",[1]!obMake("","int",D$26))),"")</f>
        <v>2.0329858907858851</v>
      </c>
      <c r="E33" s="42">
        <f>IF($C$24,[1]!obget([1]!obcall("",$C33,"get",[1]!obMake("","int",E$26))),"")</f>
        <v>2.0693476471251224</v>
      </c>
      <c r="F33" s="42">
        <f>IF($C$24,[1]!obget([1]!obcall("",$C33,"get",[1]!obMake("","int",F$26))),"")</f>
        <v>1.7765396058255885</v>
      </c>
      <c r="G33" s="42">
        <f>IF($C$24,[1]!obget([1]!obcall("",$C33,"get",[1]!obMake("","int",G$26))),"")</f>
        <v>1.9760312087767045</v>
      </c>
      <c r="H33" s="42">
        <f>IF($C$24,[1]!obget([1]!obcall("",$C33,"get",[1]!obMake("","int",H$26))),"")</f>
        <v>1.7372755296205737</v>
      </c>
      <c r="I33" s="42">
        <f>IF($C$24,[1]!obget([1]!obcall("",$C33,"get",[1]!obMake("","int",I$26))),"")</f>
        <v>1.7631097700013449</v>
      </c>
      <c r="J33" s="42">
        <f>IF($C$24,[1]!obget([1]!obcall("",$C33,"get",[1]!obMake("","int",J$26))),"")</f>
        <v>2.0435931857712388</v>
      </c>
      <c r="K33" s="42">
        <f>IF($C$24,[1]!obget([1]!obcall("",$C33,"get",[1]!obMake("","int",K$26))),"")</f>
        <v>1.8439910236822468</v>
      </c>
      <c r="L33" s="42">
        <f>IF($C$24,[1]!obget([1]!obcall("",$C33,"get",[1]!obMake("","int",L$26))),"")</f>
        <v>2.0134198718824403</v>
      </c>
      <c r="M33" s="42">
        <f>IF($C$24,[1]!obget([1]!obcall("",$C33,"get",[1]!obMake("","int",M$26))),"")</f>
        <v>2.0074703420895146</v>
      </c>
      <c r="N33" s="42">
        <f>IF($C$24,[1]!obget([1]!obcall("",$C33,"getAverage")),"")</f>
        <v>1.871114982847041</v>
      </c>
      <c r="IT33" s="25"/>
      <c r="IU33" s="25"/>
      <c r="IV33" s="25"/>
    </row>
    <row r="34" spans="1:256" ht="11.85" customHeight="1" x14ac:dyDescent="0.3">
      <c r="A34" s="28" t="str">
        <f t="shared" si="1"/>
        <v/>
      </c>
      <c r="B34" s="42">
        <f t="shared" si="0"/>
        <v>0.70000000000000007</v>
      </c>
      <c r="C34" s="45" t="str">
        <f>IF($C$24,[1]!obcall("IM_"&amp;B34,$B$24,"[]",[1]!obMake("","int",ROW(B34)-ROW($B$27))),"")</f>
        <v>IM_0.7 
[60946]</v>
      </c>
      <c r="D34" s="42">
        <f>IF($C$24,[1]!obget([1]!obcall("",$C34,"get",[1]!obMake("","int",D$26))),"")</f>
        <v>2.0453364366467151</v>
      </c>
      <c r="E34" s="42">
        <f>IF($C$24,[1]!obget([1]!obcall("",$C34,"get",[1]!obMake("","int",E$26))),"")</f>
        <v>1.999699411465911</v>
      </c>
      <c r="F34" s="42">
        <f>IF($C$24,[1]!obget([1]!obcall("",$C34,"get",[1]!obMake("","int",F$26))),"")</f>
        <v>1.7002185771599561</v>
      </c>
      <c r="G34" s="42">
        <f>IF($C$24,[1]!obget([1]!obcall("",$C34,"get",[1]!obMake("","int",G$26))),"")</f>
        <v>1.9672568318711783</v>
      </c>
      <c r="H34" s="42">
        <f>IF($C$24,[1]!obget([1]!obcall("",$C34,"get",[1]!obMake("","int",H$26))),"")</f>
        <v>1.8027392509260278</v>
      </c>
      <c r="I34" s="42">
        <f>IF($C$24,[1]!obget([1]!obcall("",$C34,"get",[1]!obMake("","int",I$26))),"")</f>
        <v>1.7151281512599195</v>
      </c>
      <c r="J34" s="42">
        <f>IF($C$24,[1]!obget([1]!obcall("",$C34,"get",[1]!obMake("","int",J$26))),"")</f>
        <v>1.9724908485350494</v>
      </c>
      <c r="K34" s="42">
        <f>IF($C$24,[1]!obget([1]!obcall("",$C34,"get",[1]!obMake("","int",K$26))),"")</f>
        <v>1.8266451420506435</v>
      </c>
      <c r="L34" s="42">
        <f>IF($C$24,[1]!obget([1]!obcall("",$C34,"get",[1]!obMake("","int",L$26))),"")</f>
        <v>1.9445225046756798</v>
      </c>
      <c r="M34" s="42">
        <f>IF($C$24,[1]!obget([1]!obcall("",$C34,"get",[1]!obMake("","int",M$26))),"")</f>
        <v>1.9790548094336415</v>
      </c>
      <c r="N34" s="42">
        <f>IF($C$24,[1]!obget([1]!obcall("",$C34,"getAverage")),"")</f>
        <v>1.8474537969620999</v>
      </c>
      <c r="IT34" s="25"/>
      <c r="IU34" s="25"/>
      <c r="IV34" s="25"/>
    </row>
    <row r="35" spans="1:256" ht="11.85" customHeight="1" x14ac:dyDescent="0.3">
      <c r="A35" s="28" t="str">
        <f t="shared" si="1"/>
        <v/>
      </c>
      <c r="B35" s="42">
        <f t="shared" si="0"/>
        <v>0.8</v>
      </c>
      <c r="C35" s="45" t="str">
        <f>IF($C$24,[1]!obcall("IM_"&amp;B35,$B$24,"[]",[1]!obMake("","int",ROW(B35)-ROW($B$27))),"")</f>
        <v>IM_0.8 
[60949]</v>
      </c>
      <c r="D35" s="42">
        <f>IF($C$24,[1]!obget([1]!obcall("",$C35,"get",[1]!obMake("","int",D$26))),"")</f>
        <v>2.0381436544570795</v>
      </c>
      <c r="E35" s="42">
        <f>IF($C$24,[1]!obget([1]!obcall("",$C35,"get",[1]!obMake("","int",E$26))),"")</f>
        <v>2.0242878234441832</v>
      </c>
      <c r="F35" s="42">
        <f>IF($C$24,[1]!obget([1]!obcall("",$C35,"get",[1]!obMake("","int",F$26))),"")</f>
        <v>1.690019407151758</v>
      </c>
      <c r="G35" s="42">
        <f>IF($C$24,[1]!obget([1]!obcall("",$C35,"get",[1]!obMake("","int",G$26))),"")</f>
        <v>1.8759558577559818</v>
      </c>
      <c r="H35" s="42">
        <f>IF($C$24,[1]!obget([1]!obcall("",$C35,"get",[1]!obMake("","int",H$26))),"")</f>
        <v>1.8223959091871076</v>
      </c>
      <c r="I35" s="42">
        <f>IF($C$24,[1]!obget([1]!obcall("",$C35,"get",[1]!obMake("","int",I$26))),"")</f>
        <v>1.7601400923691786</v>
      </c>
      <c r="J35" s="42">
        <f>IF($C$24,[1]!obget([1]!obcall("",$C35,"get",[1]!obMake("","int",J$26))),"")</f>
        <v>1.8655435666729561</v>
      </c>
      <c r="K35" s="42">
        <f>IF($C$24,[1]!obget([1]!obcall("",$C35,"get",[1]!obMake("","int",K$26))),"")</f>
        <v>1.8212506408525071</v>
      </c>
      <c r="L35" s="42">
        <f>IF($C$24,[1]!obget([1]!obcall("",$C35,"get",[1]!obMake("","int",L$26))),"")</f>
        <v>1.9371006590864508</v>
      </c>
      <c r="M35" s="42">
        <f>IF($C$24,[1]!obget([1]!obcall("",$C35,"get",[1]!obMake("","int",M$26))),"")</f>
        <v>2.002106003972457</v>
      </c>
      <c r="N35" s="42">
        <f>IF($C$24,[1]!obget([1]!obcall("",$C35,"getAverage")),"")</f>
        <v>1.824918919778088</v>
      </c>
      <c r="IT35" s="25"/>
      <c r="IU35" s="25"/>
      <c r="IV35" s="25"/>
    </row>
    <row r="36" spans="1:256" ht="11.85" customHeight="1" x14ac:dyDescent="0.3">
      <c r="A36" s="28" t="str">
        <f t="shared" si="1"/>
        <v/>
      </c>
      <c r="B36" s="42">
        <f t="shared" si="0"/>
        <v>0.9</v>
      </c>
      <c r="C36" s="45" t="str">
        <f>IF($C$24,[1]!obcall("IM_"&amp;B36,$B$24,"[]",[1]!obMake("","int",ROW(B36)-ROW($B$27))),"")</f>
        <v>IM_0.9 
[60952]</v>
      </c>
      <c r="D36" s="42">
        <f>IF($C$24,[1]!obget([1]!obcall("",$C36,"get",[1]!obMake("","int",D$26))),"")</f>
        <v>1.8952250906548405</v>
      </c>
      <c r="E36" s="42">
        <f>IF($C$24,[1]!obget([1]!obcall("",$C36,"get",[1]!obMake("","int",E$26))),"")</f>
        <v>1.907426504615064</v>
      </c>
      <c r="F36" s="42">
        <f>IF($C$24,[1]!obget([1]!obcall("",$C36,"get",[1]!obMake("","int",F$26))),"")</f>
        <v>1.6580251067857992</v>
      </c>
      <c r="G36" s="42">
        <f>IF($C$24,[1]!obget([1]!obcall("",$C36,"get",[1]!obMake("","int",G$26))),"")</f>
        <v>1.8275108698617823</v>
      </c>
      <c r="H36" s="42">
        <f>IF($C$24,[1]!obget([1]!obcall("",$C36,"get",[1]!obMake("","int",H$26))),"")</f>
        <v>1.8215893467887474</v>
      </c>
      <c r="I36" s="42">
        <f>IF($C$24,[1]!obget([1]!obcall("",$C36,"get",[1]!obMake("","int",I$26))),"")</f>
        <v>1.7412894886638521</v>
      </c>
      <c r="J36" s="42">
        <f>IF($C$24,[1]!obget([1]!obcall("",$C36,"get",[1]!obMake("","int",J$26))),"")</f>
        <v>1.8746639852709597</v>
      </c>
      <c r="K36" s="42">
        <f>IF($C$24,[1]!obget([1]!obcall("",$C36,"get",[1]!obMake("","int",K$26))),"")</f>
        <v>1.7218664084024531</v>
      </c>
      <c r="L36" s="42">
        <f>IF($C$24,[1]!obget([1]!obcall("",$C36,"get",[1]!obMake("","int",L$26))),"")</f>
        <v>1.8666837132754546</v>
      </c>
      <c r="M36" s="42">
        <f>IF($C$24,[1]!obget([1]!obcall("",$C36,"get",[1]!obMake("","int",M$26))),"")</f>
        <v>1.885069476310498</v>
      </c>
      <c r="N36" s="42">
        <f>IF($C$24,[1]!obget([1]!obcall("",$C36,"getAverage")),"")</f>
        <v>1.7606012326678662</v>
      </c>
      <c r="IT36" s="25"/>
      <c r="IU36" s="25"/>
      <c r="IV36" s="25"/>
    </row>
    <row r="37" spans="1:256" ht="11.85" customHeight="1" x14ac:dyDescent="0.3">
      <c r="A37" s="28">
        <f t="shared" si="1"/>
        <v>1</v>
      </c>
      <c r="B37" s="42">
        <f t="shared" si="0"/>
        <v>1</v>
      </c>
      <c r="C37" s="45" t="str">
        <f>IF($C$24,[1]!obcall("IM_"&amp;B37,$B$24,"[]",[1]!obMake("","int",ROW(B37)-ROW($B$27))),"")</f>
        <v>IM_1 
[60955]</v>
      </c>
      <c r="D37" s="42">
        <f>IF($C$24,[1]!obget([1]!obcall("",$C37,"get",[1]!obMake("","int",D$26))),"")</f>
        <v>1.8340094086158247</v>
      </c>
      <c r="E37" s="42">
        <f>IF($C$24,[1]!obget([1]!obcall("",$C37,"get",[1]!obMake("","int",E$26))),"")</f>
        <v>1.7873300884507124</v>
      </c>
      <c r="F37" s="42">
        <f>IF($C$24,[1]!obget([1]!obcall("",$C37,"get",[1]!obMake("","int",F$26))),"")</f>
        <v>1.6750057075845919</v>
      </c>
      <c r="G37" s="42">
        <f>IF($C$24,[1]!obget([1]!obcall("",$C37,"get",[1]!obMake("","int",G$26))),"")</f>
        <v>1.8212960023124996</v>
      </c>
      <c r="H37" s="42">
        <f>IF($C$24,[1]!obget([1]!obcall("",$C37,"get",[1]!obMake("","int",H$26))),"")</f>
        <v>1.6108918891019686</v>
      </c>
      <c r="I37" s="42">
        <f>IF($C$24,[1]!obget([1]!obcall("",$C37,"get",[1]!obMake("","int",I$26))),"")</f>
        <v>1.6411680496847687</v>
      </c>
      <c r="J37" s="42">
        <f>IF($C$24,[1]!obget([1]!obcall("",$C37,"get",[1]!obMake("","int",J$26))),"")</f>
        <v>1.756208955961625</v>
      </c>
      <c r="K37" s="42">
        <f>IF($C$24,[1]!obget([1]!obcall("",$C37,"get",[1]!obMake("","int",K$26))),"")</f>
        <v>1.740670838860898</v>
      </c>
      <c r="L37" s="42">
        <f>IF($C$24,[1]!obget([1]!obcall("",$C37,"get",[1]!obMake("","int",L$26))),"")</f>
        <v>1.7467303750741869</v>
      </c>
      <c r="M37" s="42">
        <f>IF($C$24,[1]!obget([1]!obcall("",$C37,"get",[1]!obMake("","int",M$26))),"")</f>
        <v>1.7770698621464662</v>
      </c>
      <c r="N37" s="42">
        <f>IF($C$24,[1]!obget([1]!obcall("",$C37,"getAverage")),"")</f>
        <v>1.690107172828283</v>
      </c>
      <c r="IU37" s="25"/>
      <c r="IV37" s="25"/>
    </row>
    <row r="38" spans="1:256" ht="11.85" customHeight="1" x14ac:dyDescent="0.3">
      <c r="A38" s="28" t="str">
        <f t="shared" si="1"/>
        <v/>
      </c>
      <c r="B38" s="42">
        <f t="shared" si="0"/>
        <v>1.1000000000000001</v>
      </c>
      <c r="C38" s="45" t="str">
        <f>IF($C$24,[1]!obcall("IM_"&amp;B38,$B$24,"[]",[1]!obMake("","int",ROW(B38)-ROW($B$27))),"")</f>
        <v>IM_1.1 
[60958]</v>
      </c>
      <c r="D38" s="42">
        <f>IF($C$24,[1]!obget([1]!obcall("",$C38,"get",[1]!obMake("","int",D$26))),"")</f>
        <v>1.8217815583138348</v>
      </c>
      <c r="E38" s="42">
        <f>IF($C$24,[1]!obget([1]!obcall("",$C38,"get",[1]!obMake("","int",E$26))),"")</f>
        <v>1.7757302907785066</v>
      </c>
      <c r="F38" s="42">
        <f>IF($C$24,[1]!obget([1]!obcall("",$C38,"get",[1]!obMake("","int",F$26))),"")</f>
        <v>1.6564955290828796</v>
      </c>
      <c r="G38" s="42">
        <f>IF($C$24,[1]!obget([1]!obcall("",$C38,"get",[1]!obMake("","int",G$26))),"")</f>
        <v>1.8218362028013713</v>
      </c>
      <c r="H38" s="42">
        <f>IF($C$24,[1]!obget([1]!obcall("",$C38,"get",[1]!obMake("","int",H$26))),"")</f>
        <v>1.6132172436306862</v>
      </c>
      <c r="I38" s="42">
        <f>IF($C$24,[1]!obget([1]!obcall("",$C38,"get",[1]!obMake("","int",I$26))),"")</f>
        <v>1.6387537202094329</v>
      </c>
      <c r="J38" s="42">
        <f>IF($C$24,[1]!obget([1]!obcall("",$C38,"get",[1]!obMake("","int",J$26))),"")</f>
        <v>1.7502021087856485</v>
      </c>
      <c r="K38" s="42">
        <f>IF($C$24,[1]!obget([1]!obcall("",$C38,"get",[1]!obMake("","int",K$26))),"")</f>
        <v>1.7298154647161437</v>
      </c>
      <c r="L38" s="42">
        <f>IF($C$24,[1]!obget([1]!obcall("",$C38,"get",[1]!obMake("","int",L$26))),"")</f>
        <v>1.7426717338872546</v>
      </c>
      <c r="M38" s="42">
        <f>IF($C$24,[1]!obget([1]!obcall("",$C38,"get",[1]!obMake("","int",M$26))),"")</f>
        <v>1.763917952401004</v>
      </c>
      <c r="N38" s="42">
        <f>IF($C$24,[1]!obget([1]!obcall("",$C38,"getAverage")),"")</f>
        <v>1.6827725876366388</v>
      </c>
      <c r="IU38" s="25"/>
      <c r="IV38" s="25"/>
    </row>
    <row r="39" spans="1:256" ht="11.85" customHeight="1" x14ac:dyDescent="0.3">
      <c r="A39" s="28" t="str">
        <f t="shared" si="1"/>
        <v/>
      </c>
      <c r="B39" s="42">
        <f t="shared" si="0"/>
        <v>1.2000000000000002</v>
      </c>
      <c r="C39" s="45" t="str">
        <f>IF($C$24,[1]!obcall("IM_"&amp;B39,$B$24,"[]",[1]!obMake("","int",ROW(B39)-ROW($B$27))),"")</f>
        <v>IM_1.2 
[60961]</v>
      </c>
      <c r="D39" s="42">
        <f>IF($C$24,[1]!obget([1]!obcall("",$C39,"get",[1]!obMake("","int",D$26))),"")</f>
        <v>1.7698342688201576</v>
      </c>
      <c r="E39" s="42">
        <f>IF($C$24,[1]!obget([1]!obcall("",$C39,"get",[1]!obMake("","int",E$26))),"")</f>
        <v>1.7502553927087059</v>
      </c>
      <c r="F39" s="42">
        <f>IF($C$24,[1]!obget([1]!obcall("",$C39,"get",[1]!obMake("","int",F$26))),"")</f>
        <v>1.6411255583311171</v>
      </c>
      <c r="G39" s="42">
        <f>IF($C$24,[1]!obget([1]!obcall("",$C39,"get",[1]!obMake("","int",G$26))),"")</f>
        <v>1.6946092123178489</v>
      </c>
      <c r="H39" s="42">
        <f>IF($C$24,[1]!obget([1]!obcall("",$C39,"get",[1]!obMake("","int",H$26))),"")</f>
        <v>1.7414113685644563</v>
      </c>
      <c r="I39" s="42">
        <f>IF($C$24,[1]!obget([1]!obcall("",$C39,"get",[1]!obMake("","int",I$26))),"")</f>
        <v>1.6913769131739613</v>
      </c>
      <c r="J39" s="42">
        <f>IF($C$24,[1]!obget([1]!obcall("",$C39,"get",[1]!obMake("","int",J$26))),"")</f>
        <v>1.7426023421284509</v>
      </c>
      <c r="K39" s="42">
        <f>IF($C$24,[1]!obget([1]!obcall("",$C39,"get",[1]!obMake("","int",K$26))),"")</f>
        <v>1.6350298103227974</v>
      </c>
      <c r="L39" s="42">
        <f>IF($C$24,[1]!obget([1]!obcall("",$C39,"get",[1]!obMake("","int",L$26))),"")</f>
        <v>1.7433351131334631</v>
      </c>
      <c r="M39" s="42">
        <f>IF($C$24,[1]!obget([1]!obcall("",$C39,"get",[1]!obMake("","int",M$26))),"")</f>
        <v>1.7475850326221838</v>
      </c>
      <c r="N39" s="42">
        <f>IF($C$24,[1]!obget([1]!obcall("",$C39,"getAverage")),"")</f>
        <v>1.6790931946286554</v>
      </c>
      <c r="IU39" s="25"/>
      <c r="IV39" s="25"/>
    </row>
    <row r="40" spans="1:256" ht="11.85" customHeight="1" x14ac:dyDescent="0.3">
      <c r="A40" s="28" t="str">
        <f t="shared" si="1"/>
        <v/>
      </c>
      <c r="B40" s="42">
        <f t="shared" si="0"/>
        <v>1.3</v>
      </c>
      <c r="C40" s="45" t="str">
        <f>IF($C$24,[1]!obcall("IM_"&amp;B40,$B$24,"[]",[1]!obMake("","int",ROW(B40)-ROW($B$27))),"")</f>
        <v>IM_1.3 
[60964]</v>
      </c>
      <c r="D40" s="42">
        <f>IF($C$24,[1]!obget([1]!obcall("",$C40,"get",[1]!obMake("","int",D$26))),"")</f>
        <v>1.7285927282415541</v>
      </c>
      <c r="E40" s="42">
        <f>IF($C$24,[1]!obget([1]!obcall("",$C40,"get",[1]!obMake("","int",E$26))),"")</f>
        <v>1.7095139790478047</v>
      </c>
      <c r="F40" s="42">
        <f>IF($C$24,[1]!obget([1]!obcall("",$C40,"get",[1]!obMake("","int",F$26))),"")</f>
        <v>1.5743090388578056</v>
      </c>
      <c r="G40" s="42">
        <f>IF($C$24,[1]!obget([1]!obcall("",$C40,"get",[1]!obMake("","int",G$26))),"")</f>
        <v>1.6571647687655533</v>
      </c>
      <c r="H40" s="42">
        <f>IF($C$24,[1]!obget([1]!obcall("",$C40,"get",[1]!obMake("","int",H$26))),"")</f>
        <v>1.7042357233760734</v>
      </c>
      <c r="I40" s="42">
        <f>IF($C$24,[1]!obget([1]!obcall("",$C40,"get",[1]!obMake("","int",I$26))),"")</f>
        <v>1.641553275854351</v>
      </c>
      <c r="J40" s="42">
        <f>IF($C$24,[1]!obget([1]!obcall("",$C40,"get",[1]!obMake("","int",J$26))),"")</f>
        <v>1.7058584678155904</v>
      </c>
      <c r="K40" s="42">
        <f>IF($C$24,[1]!obget([1]!obcall("",$C40,"get",[1]!obMake("","int",K$26))),"")</f>
        <v>1.5948819210064624</v>
      </c>
      <c r="L40" s="42">
        <f>IF($C$24,[1]!obget([1]!obcall("",$C40,"get",[1]!obMake("","int",L$26))),"")</f>
        <v>1.700091295057663</v>
      </c>
      <c r="M40" s="42">
        <f>IF($C$24,[1]!obget([1]!obcall("",$C40,"get",[1]!obMake("","int",M$26))),"")</f>
        <v>1.6941348636027511</v>
      </c>
      <c r="N40" s="42">
        <f>IF($C$24,[1]!obget([1]!obcall("",$C40,"getAverage")),"")</f>
        <v>1.6327395602078654</v>
      </c>
      <c r="IU40" s="25"/>
      <c r="IV40" s="25"/>
    </row>
    <row r="41" spans="1:256" ht="11.85" customHeight="1" x14ac:dyDescent="0.3">
      <c r="A41" s="28" t="str">
        <f t="shared" si="1"/>
        <v/>
      </c>
      <c r="B41" s="42">
        <f t="shared" si="0"/>
        <v>1.4000000000000001</v>
      </c>
      <c r="C41" s="45" t="str">
        <f>IF($C$24,[1]!obcall("IM_"&amp;B41,$B$24,"[]",[1]!obMake("","int",ROW(B41)-ROW($B$27))),"")</f>
        <v>IM_1.4 
[60967]</v>
      </c>
      <c r="D41" s="42">
        <f>IF($C$24,[1]!obget([1]!obcall("",$C41,"get",[1]!obMake("","int",D$26))),"")</f>
        <v>1.6752938046929522</v>
      </c>
      <c r="E41" s="42">
        <f>IF($C$24,[1]!obget([1]!obcall("",$C41,"get",[1]!obMake("","int",E$26))),"")</f>
        <v>1.5692790480975092</v>
      </c>
      <c r="F41" s="42">
        <f>IF($C$24,[1]!obget([1]!obcall("",$C41,"get",[1]!obMake("","int",F$26))),"")</f>
        <v>1.2417717157075054</v>
      </c>
      <c r="G41" s="42">
        <f>IF($C$24,[1]!obget([1]!obcall("",$C41,"get",[1]!obMake("","int",G$26))),"")</f>
        <v>1.6912698981182641</v>
      </c>
      <c r="H41" s="42">
        <f>IF($C$24,[1]!obget([1]!obcall("",$C41,"get",[1]!obMake("","int",H$26))),"")</f>
        <v>1.6845781942841187</v>
      </c>
      <c r="I41" s="42">
        <f>IF($C$24,[1]!obget([1]!obcall("",$C41,"get",[1]!obMake("","int",I$26))),"")</f>
        <v>1.5328221221442582</v>
      </c>
      <c r="J41" s="42">
        <f>IF($C$24,[1]!obget([1]!obcall("",$C41,"get",[1]!obMake("","int",J$26))),"")</f>
        <v>1.6888034775619907</v>
      </c>
      <c r="K41" s="42">
        <f>IF($C$24,[1]!obget([1]!obcall("",$C41,"get",[1]!obMake("","int",K$26))),"")</f>
        <v>1.5475196674163443</v>
      </c>
      <c r="L41" s="42">
        <f>IF($C$24,[1]!obget([1]!obcall("",$C41,"get",[1]!obMake("","int",L$26))),"")</f>
        <v>1.6333023260215318</v>
      </c>
      <c r="M41" s="42">
        <f>IF($C$24,[1]!obget([1]!obcall("",$C41,"get",[1]!obMake("","int",M$26))),"")</f>
        <v>1.5419517717921889</v>
      </c>
      <c r="N41" s="42">
        <f>IF($C$24,[1]!obget([1]!obcall("",$C41,"getAverage")),"")</f>
        <v>1.5685548824789317</v>
      </c>
      <c r="IU41" s="25"/>
      <c r="IV41" s="25"/>
    </row>
    <row r="42" spans="1:256" ht="11.85" customHeight="1" x14ac:dyDescent="0.3">
      <c r="A42" s="28">
        <f t="shared" si="1"/>
        <v>1.5</v>
      </c>
      <c r="B42" s="42">
        <f t="shared" si="0"/>
        <v>1.5</v>
      </c>
      <c r="C42" s="45" t="str">
        <f>IF($C$24,[1]!obcall("IM_"&amp;B42,$B$24,"[]",[1]!obMake("","int",ROW(B42)-ROW($B$27))),"")</f>
        <v>IM_1.5 
[60970]</v>
      </c>
      <c r="D42" s="42">
        <f>IF($C$24,[1]!obget([1]!obcall("",$C42,"get",[1]!obMake("","int",D$26))),"")</f>
        <v>1.629735713787593</v>
      </c>
      <c r="E42" s="42">
        <f>IF($C$24,[1]!obget([1]!obcall("",$C42,"get",[1]!obMake("","int",E$26))),"")</f>
        <v>1.5703389791052067</v>
      </c>
      <c r="F42" s="42">
        <f>IF($C$24,[1]!obget([1]!obcall("",$C42,"get",[1]!obMake("","int",F$26))),"")</f>
        <v>1.3861569654001236</v>
      </c>
      <c r="G42" s="42">
        <f>IF($C$24,[1]!obget([1]!obcall("",$C42,"get",[1]!obMake("","int",G$26))),"")</f>
        <v>1.5115291098952015</v>
      </c>
      <c r="H42" s="42">
        <f>IF($C$24,[1]!obget([1]!obcall("",$C42,"get",[1]!obMake("","int",H$26))),"")</f>
        <v>1.5876315036087498</v>
      </c>
      <c r="I42" s="42">
        <f>IF($C$24,[1]!obget([1]!obcall("",$C42,"get",[1]!obMake("","int",I$26))),"")</f>
        <v>1.4601605320266151</v>
      </c>
      <c r="J42" s="42">
        <f>IF($C$24,[1]!obget([1]!obcall("",$C42,"get",[1]!obMake("","int",J$26))),"")</f>
        <v>1.5919137703041089</v>
      </c>
      <c r="K42" s="42">
        <f>IF($C$24,[1]!obget([1]!obcall("",$C42,"get",[1]!obMake("","int",K$26))),"")</f>
        <v>1.4345599830264439</v>
      </c>
      <c r="L42" s="42">
        <f>IF($C$24,[1]!obget([1]!obcall("",$C42,"get",[1]!obMake("","int",L$26))),"")</f>
        <v>1.5684511545159892</v>
      </c>
      <c r="M42" s="42">
        <f>IF($C$24,[1]!obget([1]!obcall("",$C42,"get",[1]!obMake("","int",M$26))),"")</f>
        <v>1.5302808683317017</v>
      </c>
      <c r="N42" s="42">
        <f>IF($C$24,[1]!obget([1]!obcall("",$C42,"getAverage")),"")</f>
        <v>1.4991143122699127</v>
      </c>
      <c r="IU42" s="25"/>
      <c r="IV42" s="25"/>
    </row>
    <row r="43" spans="1:256" ht="11.85" customHeight="1" x14ac:dyDescent="0.3">
      <c r="A43" s="28" t="str">
        <f t="shared" si="1"/>
        <v/>
      </c>
      <c r="B43" s="42">
        <f t="shared" si="0"/>
        <v>1.6</v>
      </c>
      <c r="C43" s="45" t="str">
        <f>IF($C$24,[1]!obcall("IM_"&amp;B43,$B$24,"[]",[1]!obMake("","int",ROW(B43)-ROW($B$27))),"")</f>
        <v>IM_1.6 
[60973]</v>
      </c>
      <c r="D43" s="42">
        <f>IF($C$24,[1]!obget([1]!obcall("",$C43,"get",[1]!obMake("","int",D$26))),"")</f>
        <v>1.6213588855431906</v>
      </c>
      <c r="E43" s="42">
        <f>IF($C$24,[1]!obget([1]!obcall("",$C43,"get",[1]!obMake("","int",E$26))),"")</f>
        <v>1.5665716724277996</v>
      </c>
      <c r="F43" s="42">
        <f>IF($C$24,[1]!obget([1]!obcall("",$C43,"get",[1]!obMake("","int",F$26))),"")</f>
        <v>1.3859144068295597</v>
      </c>
      <c r="G43" s="42">
        <f>IF($C$24,[1]!obget([1]!obcall("",$C43,"get",[1]!obMake("","int",G$26))),"")</f>
        <v>1.5074991689167658</v>
      </c>
      <c r="H43" s="42">
        <f>IF($C$24,[1]!obget([1]!obcall("",$C43,"get",[1]!obMake("","int",H$26))),"")</f>
        <v>1.5853636161263438</v>
      </c>
      <c r="I43" s="42">
        <f>IF($C$24,[1]!obget([1]!obcall("",$C43,"get",[1]!obMake("","int",I$26))),"")</f>
        <v>1.4616726767289328</v>
      </c>
      <c r="J43" s="42">
        <f>IF($C$24,[1]!obget([1]!obcall("",$C43,"get",[1]!obMake("","int",J$26))),"")</f>
        <v>1.5824854065183391</v>
      </c>
      <c r="K43" s="42">
        <f>IF($C$24,[1]!obget([1]!obcall("",$C43,"get",[1]!obMake("","int",K$26))),"")</f>
        <v>1.4265314842905776</v>
      </c>
      <c r="L43" s="42">
        <f>IF($C$24,[1]!obget([1]!obcall("",$C43,"get",[1]!obMake("","int",L$26))),"")</f>
        <v>1.5645945602289826</v>
      </c>
      <c r="M43" s="42">
        <f>IF($C$24,[1]!obget([1]!obcall("",$C43,"get",[1]!obMake("","int",M$26))),"")</f>
        <v>1.5271611536187251</v>
      </c>
      <c r="N43" s="42">
        <f>IF($C$24,[1]!obget([1]!obcall("",$C43,"getAverage")),"")</f>
        <v>1.4938859255448638</v>
      </c>
    </row>
    <row r="44" spans="1:256" ht="11.85" customHeight="1" x14ac:dyDescent="0.3">
      <c r="A44" s="28" t="str">
        <f t="shared" si="1"/>
        <v/>
      </c>
      <c r="B44" s="42">
        <f t="shared" si="0"/>
        <v>1.7000000000000002</v>
      </c>
      <c r="C44" s="45" t="str">
        <f>IF($C$24,[1]!obcall("IM_"&amp;B44,$B$24,"[]",[1]!obMake("","int",ROW(B44)-ROW($B$27))),"")</f>
        <v>IM_1.7 
[60976]</v>
      </c>
      <c r="D44" s="42">
        <f>IF($C$24,[1]!obget([1]!obcall("",$C44,"get",[1]!obMake("","int",D$26))),"")</f>
        <v>1.6276545199961809</v>
      </c>
      <c r="E44" s="42">
        <f>IF($C$24,[1]!obget([1]!obcall("",$C44,"get",[1]!obMake("","int",E$26))),"")</f>
        <v>1.5442049925681871</v>
      </c>
      <c r="F44" s="42">
        <f>IF($C$24,[1]!obget([1]!obcall("",$C44,"get",[1]!obMake("","int",F$26))),"")</f>
        <v>1.518818083217963</v>
      </c>
      <c r="G44" s="42">
        <f>IF($C$24,[1]!obget([1]!obcall("",$C44,"get",[1]!obMake("","int",G$26))),"")</f>
        <v>1.5120286143674708</v>
      </c>
      <c r="H44" s="42">
        <f>IF($C$24,[1]!obget([1]!obcall("",$C44,"get",[1]!obMake("","int",H$26))),"")</f>
        <v>1.5994891126764996</v>
      </c>
      <c r="I44" s="42">
        <f>IF($C$24,[1]!obget([1]!obcall("",$C44,"get",[1]!obMake("","int",I$26))),"")</f>
        <v>1.444124437185452</v>
      </c>
      <c r="J44" s="42">
        <f>IF($C$24,[1]!obget([1]!obcall("",$C44,"get",[1]!obMake("","int",J$26))),"")</f>
        <v>1.6251320273870897</v>
      </c>
      <c r="K44" s="42">
        <f>IF($C$24,[1]!obget([1]!obcall("",$C44,"get",[1]!obMake("","int",K$26))),"")</f>
        <v>1.4085062564321433</v>
      </c>
      <c r="L44" s="42">
        <f>IF($C$24,[1]!obget([1]!obcall("",$C44,"get",[1]!obMake("","int",L$26))),"")</f>
        <v>1.5769167880654107</v>
      </c>
      <c r="M44" s="42">
        <f>IF($C$24,[1]!obget([1]!obcall("",$C44,"get",[1]!obMake("","int",M$26))),"")</f>
        <v>1.5057556999753894</v>
      </c>
      <c r="N44" s="42">
        <f>IF($C$24,[1]!obget([1]!obcall("",$C44,"getAverage")),"")</f>
        <v>1.486606221639579</v>
      </c>
    </row>
    <row r="45" spans="1:256" ht="11.85" customHeight="1" x14ac:dyDescent="0.3">
      <c r="A45" s="28" t="str">
        <f t="shared" si="1"/>
        <v/>
      </c>
      <c r="B45" s="42">
        <f t="shared" si="0"/>
        <v>1.8</v>
      </c>
      <c r="C45" s="45" t="str">
        <f>IF($C$24,[1]!obcall("IM_"&amp;B45,$B$24,"[]",[1]!obMake("","int",ROW(B45)-ROW($B$27))),"")</f>
        <v>IM_1.8 
[60979]</v>
      </c>
      <c r="D45" s="42">
        <f>IF($C$24,[1]!obget([1]!obcall("",$C45,"get",[1]!obMake("","int",D$26))),"")</f>
        <v>1.5722367915898776</v>
      </c>
      <c r="E45" s="42">
        <f>IF($C$24,[1]!obget([1]!obcall("",$C45,"get",[1]!obMake("","int",E$26))),"")</f>
        <v>1.5241507936317931</v>
      </c>
      <c r="F45" s="42">
        <f>IF($C$24,[1]!obget([1]!obcall("",$C45,"get",[1]!obMake("","int",F$26))),"")</f>
        <v>1.4307072426959015</v>
      </c>
      <c r="G45" s="42">
        <f>IF($C$24,[1]!obget([1]!obcall("",$C45,"get",[1]!obMake("","int",G$26))),"")</f>
        <v>1.4613036546218703</v>
      </c>
      <c r="H45" s="42">
        <f>IF($C$24,[1]!obget([1]!obcall("",$C45,"get",[1]!obMake("","int",H$26))),"")</f>
        <v>1.5452530678216128</v>
      </c>
      <c r="I45" s="42">
        <f>IF($C$24,[1]!obget([1]!obcall("",$C45,"get",[1]!obMake("","int",I$26))),"")</f>
        <v>1.420416308341891</v>
      </c>
      <c r="J45" s="42">
        <f>IF($C$24,[1]!obget([1]!obcall("",$C45,"get",[1]!obMake("","int",J$26))),"")</f>
        <v>1.5390029617752807</v>
      </c>
      <c r="K45" s="42">
        <f>IF($C$24,[1]!obget([1]!obcall("",$C45,"get",[1]!obMake("","int",K$26))),"")</f>
        <v>1.3517549994107378</v>
      </c>
      <c r="L45" s="42">
        <f>IF($C$24,[1]!obget([1]!obcall("",$C45,"get",[1]!obMake("","int",L$26))),"")</f>
        <v>1.5232112019439055</v>
      </c>
      <c r="M45" s="42">
        <f>IF($C$24,[1]!obget([1]!obcall("",$C45,"get",[1]!obMake("","int",M$26))),"")</f>
        <v>1.4723448477243035</v>
      </c>
      <c r="N45" s="42">
        <f>IF($C$24,[1]!obget([1]!obcall("",$C45,"getAverage")),"")</f>
        <v>1.4583638893991064</v>
      </c>
    </row>
    <row r="46" spans="1:256" ht="11.85" customHeight="1" x14ac:dyDescent="0.3">
      <c r="A46" s="28" t="str">
        <f t="shared" si="1"/>
        <v/>
      </c>
      <c r="B46" s="42">
        <f t="shared" si="0"/>
        <v>1.9000000000000001</v>
      </c>
      <c r="C46" s="45" t="str">
        <f>IF($C$24,[1]!obcall("IM_"&amp;B46,$B$24,"[]",[1]!obMake("","int",ROW(B46)-ROW($B$27))),"")</f>
        <v>IM_1.9 
[60982]</v>
      </c>
      <c r="D46" s="42">
        <f>IF($C$24,[1]!obget([1]!obcall("",$C46,"get",[1]!obMake("","int",D$26))),"")</f>
        <v>1.487923558720172</v>
      </c>
      <c r="E46" s="42">
        <f>IF($C$24,[1]!obget([1]!obcall("",$C46,"get",[1]!obMake("","int",E$26))),"")</f>
        <v>1.4341453699207616</v>
      </c>
      <c r="F46" s="42">
        <f>IF($C$24,[1]!obget([1]!obcall("",$C46,"get",[1]!obMake("","int",F$26))),"")</f>
        <v>1.4239905060802982</v>
      </c>
      <c r="G46" s="42">
        <f>IF($C$24,[1]!obget([1]!obcall("",$C46,"get",[1]!obMake("","int",G$26))),"")</f>
        <v>1.373270404441099</v>
      </c>
      <c r="H46" s="42">
        <f>IF($C$24,[1]!obget([1]!obcall("",$C46,"get",[1]!obMake("","int",H$26))),"")</f>
        <v>1.4817555120541985</v>
      </c>
      <c r="I46" s="42">
        <f>IF($C$24,[1]!obget([1]!obcall("",$C46,"get",[1]!obMake("","int",I$26))),"")</f>
        <v>1.3241967185920982</v>
      </c>
      <c r="J46" s="42">
        <f>IF($C$24,[1]!obget([1]!obcall("",$C46,"get",[1]!obMake("","int",J$26))),"")</f>
        <v>1.4604801919917538</v>
      </c>
      <c r="K46" s="42">
        <f>IF($C$24,[1]!obget([1]!obcall("",$C46,"get",[1]!obMake("","int",K$26))),"")</f>
        <v>1.2566658350328039</v>
      </c>
      <c r="L46" s="42">
        <f>IF($C$24,[1]!obget([1]!obcall("",$C46,"get",[1]!obMake("","int",L$26))),"")</f>
        <v>1.4251638057891787</v>
      </c>
      <c r="M46" s="42">
        <f>IF($C$24,[1]!obget([1]!obcall("",$C46,"get",[1]!obMake("","int",M$26))),"")</f>
        <v>1.4495675299036943</v>
      </c>
      <c r="N46" s="42">
        <f>IF($C$24,[1]!obget([1]!obcall("",$C46,"getAverage")),"")</f>
        <v>1.3983883901813425</v>
      </c>
    </row>
    <row r="47" spans="1:256" ht="11.85" customHeight="1" x14ac:dyDescent="0.3">
      <c r="A47" s="28">
        <f t="shared" si="1"/>
        <v>2</v>
      </c>
      <c r="B47" s="42">
        <f t="shared" si="0"/>
        <v>2</v>
      </c>
      <c r="C47" s="45" t="str">
        <f>IF($C$24,[1]!obcall("IM_"&amp;B47,$B$24,"[]",[1]!obMake("","int",ROW(B47)-ROW($B$27))),"")</f>
        <v>IM_2 
[60985]</v>
      </c>
      <c r="D47" s="42">
        <f>IF($C$24,[1]!obget([1]!obcall("",$C47,"get",[1]!obMake("","int",D$26))),"")</f>
        <v>1.4200793668892036</v>
      </c>
      <c r="E47" s="42">
        <f>IF($C$24,[1]!obget([1]!obcall("",$C47,"get",[1]!obMake("","int",E$26))),"")</f>
        <v>1.3325595941454527</v>
      </c>
      <c r="F47" s="42">
        <f>IF($C$24,[1]!obget([1]!obcall("",$C47,"get",[1]!obMake("","int",F$26))),"")</f>
        <v>1.2339830366597477</v>
      </c>
      <c r="G47" s="42">
        <f>IF($C$24,[1]!obget([1]!obcall("",$C47,"get",[1]!obMake("","int",G$26))),"")</f>
        <v>1.2728654329228932</v>
      </c>
      <c r="H47" s="42">
        <f>IF($C$24,[1]!obget([1]!obcall("",$C47,"get",[1]!obMake("","int",H$26))),"")</f>
        <v>1.4275459888681139</v>
      </c>
      <c r="I47" s="42">
        <f>IF($C$24,[1]!obget([1]!obcall("",$C47,"get",[1]!obMake("","int",I$26))),"")</f>
        <v>1.2750682575181864</v>
      </c>
      <c r="J47" s="42">
        <f>IF($C$24,[1]!obget([1]!obcall("",$C47,"get",[1]!obMake("","int",J$26))),"")</f>
        <v>1.3512350198214071</v>
      </c>
      <c r="K47" s="42">
        <f>IF($C$24,[1]!obget([1]!obcall("",$C47,"get",[1]!obMake("","int",K$26))),"")</f>
        <v>1.2107304366840597</v>
      </c>
      <c r="L47" s="42">
        <f>IF($C$24,[1]!obget([1]!obcall("",$C47,"get",[1]!obMake("","int",L$26))),"")</f>
        <v>1.3864823050303687</v>
      </c>
      <c r="M47" s="42">
        <f>IF($C$24,[1]!obget([1]!obcall("",$C47,"get",[1]!obMake("","int",M$26))),"")</f>
        <v>1.347945867145286</v>
      </c>
      <c r="N47" s="42">
        <f>IF($C$24,[1]!obget([1]!obcall("",$C47,"getAverage")),"")</f>
        <v>1.3173325871908255</v>
      </c>
    </row>
    <row r="48" spans="1:256" ht="11.85" customHeight="1" x14ac:dyDescent="0.3">
      <c r="A48" s="28" t="str">
        <f t="shared" si="1"/>
        <v/>
      </c>
      <c r="B48" s="42">
        <f t="shared" si="0"/>
        <v>2.1</v>
      </c>
      <c r="C48" s="45" t="str">
        <f>IF($C$24,[1]!obcall("IM_"&amp;B48,$B$24,"[]",[1]!obMake("","int",ROW(B48)-ROW($B$27))),"")</f>
        <v>IM_2.1 
[60988]</v>
      </c>
      <c r="D48" s="42">
        <f>IF($C$24,[1]!obget([1]!obcall("",$C48,"get",[1]!obMake("","int",D$26))),"")</f>
        <v>1.4140846790662478</v>
      </c>
      <c r="E48" s="42">
        <f>IF($C$24,[1]!obget([1]!obcall("",$C48,"get",[1]!obMake("","int",E$26))),"")</f>
        <v>1.3347825477990716</v>
      </c>
      <c r="F48" s="42">
        <f>IF($C$24,[1]!obget([1]!obcall("",$C48,"get",[1]!obMake("","int",F$26))),"")</f>
        <v>1.22614928973129</v>
      </c>
      <c r="G48" s="42">
        <f>IF($C$24,[1]!obget([1]!obcall("",$C48,"get",[1]!obMake("","int",G$26))),"")</f>
        <v>1.275898994065858</v>
      </c>
      <c r="H48" s="42">
        <f>IF($C$24,[1]!obget([1]!obcall("",$C48,"get",[1]!obMake("","int",H$26))),"")</f>
        <v>1.4265557305392134</v>
      </c>
      <c r="I48" s="42">
        <f>IF($C$24,[1]!obget([1]!obcall("",$C48,"get",[1]!obMake("","int",I$26))),"")</f>
        <v>1.2808378760134618</v>
      </c>
      <c r="J48" s="42">
        <f>IF($C$24,[1]!obget([1]!obcall("",$C48,"get",[1]!obMake("","int",J$26))),"")</f>
        <v>1.3484574867919654</v>
      </c>
      <c r="K48" s="42">
        <f>IF($C$24,[1]!obget([1]!obcall("",$C48,"get",[1]!obMake("","int",K$26))),"")</f>
        <v>1.209886938597285</v>
      </c>
      <c r="L48" s="42">
        <f>IF($C$24,[1]!obget([1]!obcall("",$C48,"get",[1]!obMake("","int",L$26))),"")</f>
        <v>1.3845248008013431</v>
      </c>
      <c r="M48" s="42">
        <f>IF($C$24,[1]!obget([1]!obcall("",$C48,"get",[1]!obMake("","int",M$26))),"")</f>
        <v>1.3444363156628372</v>
      </c>
      <c r="N48" s="42">
        <f>IF($C$24,[1]!obget([1]!obcall("",$C48,"getAverage")),"")</f>
        <v>1.3143215297800508</v>
      </c>
    </row>
    <row r="49" spans="1:14" ht="11.85" customHeight="1" x14ac:dyDescent="0.3">
      <c r="A49" s="28" t="str">
        <f t="shared" si="1"/>
        <v/>
      </c>
      <c r="B49" s="42">
        <f t="shared" si="0"/>
        <v>2.2000000000000002</v>
      </c>
      <c r="C49" s="45" t="str">
        <f>IF($C$24,[1]!obcall("IM_"&amp;B49,$B$24,"[]",[1]!obMake("","int",ROW(B49)-ROW($B$27))),"")</f>
        <v>IM_2.2 
[60991]</v>
      </c>
      <c r="D49" s="42">
        <f>IF($C$24,[1]!obget([1]!obcall("",$C49,"get",[1]!obMake("","int",D$26))),"")</f>
        <v>1.4193293651468746</v>
      </c>
      <c r="E49" s="42">
        <f>IF($C$24,[1]!obget([1]!obcall("",$C49,"get",[1]!obMake("","int",E$26))),"")</f>
        <v>1.353976842500626</v>
      </c>
      <c r="F49" s="42">
        <f>IF($C$24,[1]!obget([1]!obcall("",$C49,"get",[1]!obMake("","int",F$26))),"")</f>
        <v>1.1890455305530847</v>
      </c>
      <c r="G49" s="42">
        <f>IF($C$24,[1]!obget([1]!obcall("",$C49,"get",[1]!obMake("","int",G$26))),"")</f>
        <v>1.3007234445255729</v>
      </c>
      <c r="H49" s="42">
        <f>IF($C$24,[1]!obget([1]!obcall("",$C49,"get",[1]!obMake("","int",H$26))),"")</f>
        <v>1.4200923031884627</v>
      </c>
      <c r="I49" s="42">
        <f>IF($C$24,[1]!obget([1]!obcall("",$C49,"get",[1]!obMake("","int",I$26))),"")</f>
        <v>1.2977684771533058</v>
      </c>
      <c r="J49" s="42">
        <f>IF($C$24,[1]!obget([1]!obcall("",$C49,"get",[1]!obMake("","int",J$26))),"")</f>
        <v>1.3645511073114456</v>
      </c>
      <c r="K49" s="42">
        <f>IF($C$24,[1]!obget([1]!obcall("",$C49,"get",[1]!obMake("","int",K$26))),"")</f>
        <v>1.2207093481000151</v>
      </c>
      <c r="L49" s="42">
        <f>IF($C$24,[1]!obget([1]!obcall("",$C49,"get",[1]!obMake("","int",L$26))),"")</f>
        <v>1.3834401112716934</v>
      </c>
      <c r="M49" s="42">
        <f>IF($C$24,[1]!obget([1]!obcall("",$C49,"get",[1]!obMake("","int",M$26))),"")</f>
        <v>1.3563517208824492</v>
      </c>
      <c r="N49" s="42">
        <f>IF($C$24,[1]!obget([1]!obcall("",$C49,"getAverage")),"")</f>
        <v>1.315283188660676</v>
      </c>
    </row>
    <row r="50" spans="1:14" ht="11.85" customHeight="1" x14ac:dyDescent="0.3">
      <c r="A50" s="28" t="str">
        <f t="shared" si="1"/>
        <v/>
      </c>
      <c r="B50" s="42">
        <f t="shared" si="0"/>
        <v>2.3000000000000003</v>
      </c>
      <c r="C50" s="45" t="str">
        <f>IF($C$24,[1]!obcall("IM_"&amp;B50,$B$24,"[]",[1]!obMake("","int",ROW(B50)-ROW($B$27))),"")</f>
        <v>IM_2.3 
[60994]</v>
      </c>
      <c r="D50" s="42">
        <f>IF($C$24,[1]!obget([1]!obcall("",$C50,"get",[1]!obMake("","int",D$26))),"")</f>
        <v>1.4015621502366213</v>
      </c>
      <c r="E50" s="42">
        <f>IF($C$24,[1]!obget([1]!obcall("",$C50,"get",[1]!obMake("","int",E$26))),"")</f>
        <v>1.3251406691667884</v>
      </c>
      <c r="F50" s="42">
        <f>IF($C$24,[1]!obget([1]!obcall("",$C50,"get",[1]!obMake("","int",F$26))),"")</f>
        <v>1.179839803999525</v>
      </c>
      <c r="G50" s="42">
        <f>IF($C$24,[1]!obget([1]!obcall("",$C50,"get",[1]!obMake("","int",G$26))),"")</f>
        <v>1.2567874401062702</v>
      </c>
      <c r="H50" s="42">
        <f>IF($C$24,[1]!obget([1]!obcall("",$C50,"get",[1]!obMake("","int",H$26))),"")</f>
        <v>1.3876422878528207</v>
      </c>
      <c r="I50" s="42">
        <f>IF($C$24,[1]!obget([1]!obcall("",$C50,"get",[1]!obMake("","int",I$26))),"")</f>
        <v>1.2434852876274591</v>
      </c>
      <c r="J50" s="42">
        <f>IF($C$24,[1]!obget([1]!obcall("",$C50,"get",[1]!obMake("","int",J$26))),"")</f>
        <v>1.3273497498272686</v>
      </c>
      <c r="K50" s="42">
        <f>IF($C$24,[1]!obget([1]!obcall("",$C50,"get",[1]!obMake("","int",K$26))),"")</f>
        <v>1.1715317580887481</v>
      </c>
      <c r="L50" s="42">
        <f>IF($C$24,[1]!obget([1]!obcall("",$C50,"get",[1]!obMake("","int",L$26))),"")</f>
        <v>1.3584012968555121</v>
      </c>
      <c r="M50" s="42">
        <f>IF($C$24,[1]!obget([1]!obcall("",$C50,"get",[1]!obMake("","int",M$26))),"")</f>
        <v>1.3255458723568354</v>
      </c>
      <c r="N50" s="42">
        <f>IF($C$24,[1]!obget([1]!obcall("",$C50,"getAverage")),"")</f>
        <v>1.2825556290373821</v>
      </c>
    </row>
    <row r="51" spans="1:14" ht="11.85" customHeight="1" x14ac:dyDescent="0.3">
      <c r="A51" s="28" t="str">
        <f t="shared" si="1"/>
        <v/>
      </c>
      <c r="B51" s="42">
        <f t="shared" si="0"/>
        <v>2.4000000000000004</v>
      </c>
      <c r="C51" s="45" t="str">
        <f>IF($C$24,[1]!obcall("IM_"&amp;B51,$B$24,"[]",[1]!obMake("","int",ROW(B51)-ROW($B$27))),"")</f>
        <v>IM_2.4 
[60997]</v>
      </c>
      <c r="D51" s="42">
        <f>IF($C$24,[1]!obget([1]!obcall("",$C51,"get",[1]!obMake("","int",D$26))),"")</f>
        <v>1.3294859165615647</v>
      </c>
      <c r="E51" s="42">
        <f>IF($C$24,[1]!obget([1]!obcall("",$C51,"get",[1]!obMake("","int",E$26))),"")</f>
        <v>1.2447823822036912</v>
      </c>
      <c r="F51" s="42">
        <f>IF($C$24,[1]!obget([1]!obcall("",$C51,"get",[1]!obMake("","int",F$26))),"")</f>
        <v>1.1007821594645888</v>
      </c>
      <c r="G51" s="42">
        <f>IF($C$24,[1]!obget([1]!obcall("",$C51,"get",[1]!obMake("","int",G$26))),"")</f>
        <v>1.1895832497856085</v>
      </c>
      <c r="H51" s="42">
        <f>IF($C$24,[1]!obget([1]!obcall("",$C51,"get",[1]!obMake("","int",H$26))),"")</f>
        <v>1.3249808906103728</v>
      </c>
      <c r="I51" s="42">
        <f>IF($C$24,[1]!obget([1]!obcall("",$C51,"get",[1]!obMake("","int",I$26))),"")</f>
        <v>1.1801816557262448</v>
      </c>
      <c r="J51" s="42">
        <f>IF($C$24,[1]!obget([1]!obcall("",$C51,"get",[1]!obMake("","int",J$26))),"")</f>
        <v>1.2525009959669584</v>
      </c>
      <c r="K51" s="42">
        <f>IF($C$24,[1]!obget([1]!obcall("",$C51,"get",[1]!obMake("","int",K$26))),"")</f>
        <v>1.1032686070082087</v>
      </c>
      <c r="L51" s="42">
        <f>IF($C$24,[1]!obget([1]!obcall("",$C51,"get",[1]!obMake("","int",L$26))),"")</f>
        <v>1.2851443018544926</v>
      </c>
      <c r="M51" s="42">
        <f>IF($C$24,[1]!obget([1]!obcall("",$C51,"get",[1]!obMake("","int",M$26))),"")</f>
        <v>1.2471903375243163</v>
      </c>
      <c r="N51" s="42">
        <f>IF($C$24,[1]!obget([1]!obcall("",$C51,"getAverage")),"")</f>
        <v>1.2118562408086979</v>
      </c>
    </row>
    <row r="52" spans="1:14" ht="11.85" customHeight="1" x14ac:dyDescent="0.3">
      <c r="A52" s="28">
        <f t="shared" si="1"/>
        <v>2.5</v>
      </c>
      <c r="B52" s="42">
        <f t="shared" si="0"/>
        <v>2.5</v>
      </c>
      <c r="C52" s="45" t="str">
        <f>IF($C$24,[1]!obcall("IM_"&amp;B52,$B$24,"[]",[1]!obMake("","int",ROW(B52)-ROW($B$27))),"")</f>
        <v>IM_2.5 
[61000]</v>
      </c>
      <c r="D52" s="42">
        <f>IF($C$24,[1]!obget([1]!obcall("",$C52,"get",[1]!obMake("","int",D$26))),"")</f>
        <v>1.2304136698510106</v>
      </c>
      <c r="E52" s="42">
        <f>IF($C$24,[1]!obget([1]!obcall("",$C52,"get",[1]!obMake("","int",E$26))),"")</f>
        <v>1.1888312604552034</v>
      </c>
      <c r="F52" s="42">
        <f>IF($C$24,[1]!obget([1]!obcall("",$C52,"get",[1]!obMake("","int",F$26))),"")</f>
        <v>1.0526965763958005</v>
      </c>
      <c r="G52" s="42">
        <f>IF($C$24,[1]!obget([1]!obcall("",$C52,"get",[1]!obMake("","int",G$26))),"")</f>
        <v>1.1281953044600501</v>
      </c>
      <c r="H52" s="42">
        <f>IF($C$24,[1]!obget([1]!obcall("",$C52,"get",[1]!obMake("","int",H$26))),"")</f>
        <v>1.26711386565864</v>
      </c>
      <c r="I52" s="42">
        <f>IF($C$24,[1]!obget([1]!obcall("",$C52,"get",[1]!obMake("","int",I$26))),"")</f>
        <v>1.1356760306633886</v>
      </c>
      <c r="J52" s="42">
        <f>IF($C$24,[1]!obget([1]!obcall("",$C52,"get",[1]!obMake("","int",J$26))),"")</f>
        <v>1.1580302217158231</v>
      </c>
      <c r="K52" s="42">
        <f>IF($C$24,[1]!obget([1]!obcall("",$C52,"get",[1]!obMake("","int",K$26))),"")</f>
        <v>1.01528011154869</v>
      </c>
      <c r="L52" s="42">
        <f>IF($C$24,[1]!obget([1]!obcall("",$C52,"get",[1]!obMake("","int",L$26))),"")</f>
        <v>1.2281263599968992</v>
      </c>
      <c r="M52" s="42">
        <f>IF($C$24,[1]!obget([1]!obcall("",$C52,"get",[1]!obMake("","int",M$26))),"")</f>
        <v>1.1546284937884606</v>
      </c>
      <c r="N52" s="42">
        <f>IF($C$24,[1]!obget([1]!obcall("",$C52,"getAverage")),"")</f>
        <v>1.132487027448924</v>
      </c>
    </row>
    <row r="53" spans="1:14" ht="11.85" customHeight="1" x14ac:dyDescent="0.3">
      <c r="A53" s="28" t="str">
        <f t="shared" si="1"/>
        <v/>
      </c>
      <c r="B53" s="42">
        <f t="shared" si="0"/>
        <v>2.6</v>
      </c>
      <c r="C53" s="45" t="str">
        <f>IF($C$24,[1]!obcall("IM_"&amp;B53,$B$24,"[]",[1]!obMake("","int",ROW(B53)-ROW($B$27))),"")</f>
        <v>IM_2.6 
[61003]</v>
      </c>
      <c r="D53" s="42">
        <f>IF($C$24,[1]!obget([1]!obcall("",$C53,"get",[1]!obMake("","int",D$26))),"")</f>
        <v>1.2305573635055593</v>
      </c>
      <c r="E53" s="42">
        <f>IF($C$24,[1]!obget([1]!obcall("",$C53,"get",[1]!obMake("","int",E$26))),"")</f>
        <v>1.1933471800511362</v>
      </c>
      <c r="F53" s="42">
        <f>IF($C$24,[1]!obget([1]!obcall("",$C53,"get",[1]!obMake("","int",F$26))),"")</f>
        <v>1.0465398501801328</v>
      </c>
      <c r="G53" s="42">
        <f>IF($C$24,[1]!obget([1]!obcall("",$C53,"get",[1]!obMake("","int",G$26))),"")</f>
        <v>1.1325742195765827</v>
      </c>
      <c r="H53" s="42">
        <f>IF($C$24,[1]!obget([1]!obcall("",$C53,"get",[1]!obMake("","int",H$26))),"")</f>
        <v>1.2695655388608547</v>
      </c>
      <c r="I53" s="42">
        <f>IF($C$24,[1]!obget([1]!obcall("",$C53,"get",[1]!obMake("","int",I$26))),"")</f>
        <v>1.1402345498230058</v>
      </c>
      <c r="J53" s="42">
        <f>IF($C$24,[1]!obget([1]!obcall("",$C53,"get",[1]!obMake("","int",J$26))),"")</f>
        <v>1.1616948930799504</v>
      </c>
      <c r="K53" s="42">
        <f>IF($C$24,[1]!obget([1]!obcall("",$C53,"get",[1]!obMake("","int",K$26))),"")</f>
        <v>1.0233394765315793</v>
      </c>
      <c r="L53" s="42">
        <f>IF($C$24,[1]!obget([1]!obcall("",$C53,"get",[1]!obMake("","int",L$26))),"")</f>
        <v>1.2290579178118541</v>
      </c>
      <c r="M53" s="42">
        <f>IF($C$24,[1]!obget([1]!obcall("",$C53,"get",[1]!obMake("","int",M$26))),"")</f>
        <v>1.1573448100781591</v>
      </c>
      <c r="N53" s="42">
        <f>IF($C$24,[1]!obget([1]!obcall("",$C53,"getAverage")),"")</f>
        <v>1.1346245228607759</v>
      </c>
    </row>
    <row r="54" spans="1:14" ht="11.85" customHeight="1" x14ac:dyDescent="0.3">
      <c r="A54" s="28" t="str">
        <f t="shared" si="1"/>
        <v/>
      </c>
      <c r="B54" s="42">
        <f t="shared" si="0"/>
        <v>2.7</v>
      </c>
      <c r="C54" s="45" t="str">
        <f>IF($C$24,[1]!obcall("IM_"&amp;B54,$B$24,"[]",[1]!obMake("","int",ROW(B54)-ROW($B$27))),"")</f>
        <v>IM_2.7 
[61006]</v>
      </c>
      <c r="D54" s="42">
        <f>IF($C$24,[1]!obget([1]!obcall("",$C54,"get",[1]!obMake("","int",D$26))),"")</f>
        <v>1.223131574531408</v>
      </c>
      <c r="E54" s="42">
        <f>IF($C$24,[1]!obget([1]!obcall("",$C54,"get",[1]!obMake("","int",E$26))),"")</f>
        <v>1.1996413741267935</v>
      </c>
      <c r="F54" s="42">
        <f>IF($C$24,[1]!obget([1]!obcall("",$C54,"get",[1]!obMake("","int",F$26))),"")</f>
        <v>1.0588098932637404</v>
      </c>
      <c r="G54" s="42">
        <f>IF($C$24,[1]!obget([1]!obcall("",$C54,"get",[1]!obMake("","int",G$26))),"")</f>
        <v>1.1450046125630566</v>
      </c>
      <c r="H54" s="42">
        <f>IF($C$24,[1]!obget([1]!obcall("",$C54,"get",[1]!obMake("","int",H$26))),"")</f>
        <v>1.2553398153400035</v>
      </c>
      <c r="I54" s="42">
        <f>IF($C$24,[1]!obget([1]!obcall("",$C54,"get",[1]!obMake("","int",I$26))),"")</f>
        <v>1.1465593520599604</v>
      </c>
      <c r="J54" s="42">
        <f>IF($C$24,[1]!obget([1]!obcall("",$C54,"get",[1]!obMake("","int",J$26))),"")</f>
        <v>1.1811981885069298</v>
      </c>
      <c r="K54" s="42">
        <f>IF($C$24,[1]!obget([1]!obcall("",$C54,"get",[1]!obMake("","int",K$26))),"")</f>
        <v>1.0374571067166436</v>
      </c>
      <c r="L54" s="42">
        <f>IF($C$24,[1]!obget([1]!obcall("",$C54,"get",[1]!obMake("","int",L$26))),"")</f>
        <v>1.2204224718258212</v>
      </c>
      <c r="M54" s="42">
        <f>IF($C$24,[1]!obget([1]!obcall("",$C54,"get",[1]!obMake("","int",M$26))),"")</f>
        <v>1.1616333807299364</v>
      </c>
      <c r="N54" s="42">
        <f>IF($C$24,[1]!obget([1]!obcall("",$C54,"getAverage")),"")</f>
        <v>1.1392418355914053</v>
      </c>
    </row>
    <row r="55" spans="1:14" ht="11.85" customHeight="1" x14ac:dyDescent="0.3">
      <c r="A55" s="28" t="str">
        <f t="shared" si="1"/>
        <v/>
      </c>
      <c r="B55" s="42">
        <f t="shared" si="0"/>
        <v>2.8000000000000003</v>
      </c>
      <c r="C55" s="45" t="str">
        <f>IF($C$24,[1]!obcall("IM_"&amp;B55,$B$24,"[]",[1]!obMake("","int",ROW(B55)-ROW($B$27))),"")</f>
        <v>IM_2.8 
[61009]</v>
      </c>
      <c r="D55" s="42">
        <f>IF($C$24,[1]!obget([1]!obcall("",$C55,"get",[1]!obMake("","int",D$26))),"")</f>
        <v>1.181012579777279</v>
      </c>
      <c r="E55" s="42">
        <f>IF($C$24,[1]!obget([1]!obcall("",$C55,"get",[1]!obMake("","int",E$26))),"")</f>
        <v>1.1739758479852389</v>
      </c>
      <c r="F55" s="42">
        <f>IF($C$24,[1]!obget([1]!obcall("",$C55,"get",[1]!obMake("","int",F$26))),"")</f>
        <v>1.0070409501628588</v>
      </c>
      <c r="G55" s="42">
        <f>IF($C$24,[1]!obget([1]!obcall("",$C55,"get",[1]!obMake("","int",G$26))),"")</f>
        <v>1.1329738769143496</v>
      </c>
      <c r="H55" s="42">
        <f>IF($C$24,[1]!obget([1]!obcall("",$C55,"get",[1]!obMake("","int",H$26))),"")</f>
        <v>1.2242845531713598</v>
      </c>
      <c r="I55" s="42">
        <f>IF($C$24,[1]!obget([1]!obcall("",$C55,"get",[1]!obMake("","int",I$26))),"")</f>
        <v>1.0966357940218159</v>
      </c>
      <c r="J55" s="42">
        <f>IF($C$24,[1]!obget([1]!obcall("",$C55,"get",[1]!obMake("","int",J$26))),"")</f>
        <v>1.1734775497035068</v>
      </c>
      <c r="K55" s="42">
        <f>IF($C$24,[1]!obget([1]!obcall("",$C55,"get",[1]!obMake("","int",K$26))),"")</f>
        <v>0.9893661206362212</v>
      </c>
      <c r="L55" s="42">
        <f>IF($C$24,[1]!obget([1]!obcall("",$C55,"get",[1]!obMake("","int",L$26))),"")</f>
        <v>1.1825918750530804</v>
      </c>
      <c r="M55" s="42">
        <f>IF($C$24,[1]!obget([1]!obcall("",$C55,"get",[1]!obMake("","int",M$26))),"")</f>
        <v>1.1055339438651568</v>
      </c>
      <c r="N55" s="42">
        <f>IF($C$24,[1]!obget([1]!obcall("",$C55,"getAverage")),"")</f>
        <v>1.1026767212445483</v>
      </c>
    </row>
    <row r="56" spans="1:14" ht="11.85" customHeight="1" x14ac:dyDescent="0.3">
      <c r="A56" s="28" t="str">
        <f t="shared" si="1"/>
        <v/>
      </c>
      <c r="B56" s="42">
        <f t="shared" si="0"/>
        <v>2.9000000000000004</v>
      </c>
      <c r="C56" s="45" t="str">
        <f>IF($C$24,[1]!obcall("IM_"&amp;B56,$B$24,"[]",[1]!obMake("","int",ROW(B56)-ROW($B$27))),"")</f>
        <v>IM_2.9 
[61012]</v>
      </c>
      <c r="D56" s="42">
        <f>IF($C$24,[1]!obget([1]!obcall("",$C56,"get",[1]!obMake("","int",D$26))),"")</f>
        <v>1.114126328644002</v>
      </c>
      <c r="E56" s="42">
        <f>IF($C$24,[1]!obget([1]!obcall("",$C56,"get",[1]!obMake("","int",E$26))),"")</f>
        <v>1.0835737809349717</v>
      </c>
      <c r="F56" s="42">
        <f>IF($C$24,[1]!obget([1]!obcall("",$C56,"get",[1]!obMake("","int",F$26))),"")</f>
        <v>0.9592413821629141</v>
      </c>
      <c r="G56" s="42">
        <f>IF($C$24,[1]!obget([1]!obcall("",$C56,"get",[1]!obMake("","int",G$26))),"")</f>
        <v>1.0461687356412099</v>
      </c>
      <c r="H56" s="42">
        <f>IF($C$24,[1]!obget([1]!obcall("",$C56,"get",[1]!obMake("","int",H$26))),"")</f>
        <v>1.1475323299917033</v>
      </c>
      <c r="I56" s="42">
        <f>IF($C$24,[1]!obget([1]!obcall("",$C56,"get",[1]!obMake("","int",I$26))),"")</f>
        <v>1.0276024486841135</v>
      </c>
      <c r="J56" s="42">
        <f>IF($C$24,[1]!obget([1]!obcall("",$C56,"get",[1]!obMake("","int",J$26))),"")</f>
        <v>1.0670915884885412</v>
      </c>
      <c r="K56" s="42">
        <f>IF($C$24,[1]!obget([1]!obcall("",$C56,"get",[1]!obMake("","int",K$26))),"")</f>
        <v>0.9488512304933191</v>
      </c>
      <c r="L56" s="42">
        <f>IF($C$24,[1]!obget([1]!obcall("",$C56,"get",[1]!obMake("","int",L$26))),"")</f>
        <v>1.1079251944099933</v>
      </c>
      <c r="M56" s="42">
        <f>IF($C$24,[1]!obget([1]!obcall("",$C56,"get",[1]!obMake("","int",M$26))),"")</f>
        <v>1.0492399394907592</v>
      </c>
      <c r="N56" s="42">
        <f>IF($C$24,[1]!obget([1]!obcall("",$C56,"getAverage")),"")</f>
        <v>1.0297725443054804</v>
      </c>
    </row>
    <row r="57" spans="1:14" ht="11.85" customHeight="1" x14ac:dyDescent="0.3">
      <c r="A57" s="28">
        <f t="shared" si="1"/>
        <v>3</v>
      </c>
      <c r="B57" s="42">
        <f t="shared" si="0"/>
        <v>3</v>
      </c>
      <c r="C57" s="45" t="str">
        <f>IF($C$24,[1]!obcall("IM_"&amp;B57,$B$24,"[]",[1]!obMake("","int",ROW(B57)-ROW($B$27))),"")</f>
        <v>IM_3 
[61015]</v>
      </c>
      <c r="D57" s="42">
        <f>IF($C$24,[1]!obget([1]!obcall("",$C57,"get",[1]!obMake("","int",D$26))),"")</f>
        <v>0.9885702780004143</v>
      </c>
      <c r="E57" s="42">
        <f>IF($C$24,[1]!obget([1]!obcall("",$C57,"get",[1]!obMake("","int",E$26))),"")</f>
        <v>1.0025007448029259</v>
      </c>
      <c r="F57" s="42">
        <f>IF($C$24,[1]!obget([1]!obcall("",$C57,"get",[1]!obMake("","int",F$26))),"")</f>
        <v>0.85963813912823928</v>
      </c>
      <c r="G57" s="42">
        <f>IF($C$24,[1]!obget([1]!obcall("",$C57,"get",[1]!obMake("","int",G$26))),"")</f>
        <v>0.98352289769209511</v>
      </c>
      <c r="H57" s="42">
        <f>IF($C$24,[1]!obget([1]!obcall("",$C57,"get",[1]!obMake("","int",H$26))),"")</f>
        <v>1.0363701306941779</v>
      </c>
      <c r="I57" s="42">
        <f>IF($C$24,[1]!obget([1]!obcall("",$C57,"get",[1]!obMake("","int",I$26))),"")</f>
        <v>0.95466396341920035</v>
      </c>
      <c r="J57" s="42">
        <f>IF($C$24,[1]!obget([1]!obcall("",$C57,"get",[1]!obMake("","int",J$26))),"")</f>
        <v>0.98846688179992581</v>
      </c>
      <c r="K57" s="42">
        <f>IF($C$24,[1]!obget([1]!obcall("",$C57,"get",[1]!obMake("","int",K$26))),"")</f>
        <v>0.87010444255783537</v>
      </c>
      <c r="L57" s="42">
        <f>IF($C$24,[1]!obget([1]!obcall("",$C57,"get",[1]!obMake("","int",L$26))),"")</f>
        <v>1.0011783369971403</v>
      </c>
      <c r="M57" s="42">
        <f>IF($C$24,[1]!obget([1]!obcall("",$C57,"get",[1]!obMake("","int",M$26))),"")</f>
        <v>0.95201654337982811</v>
      </c>
      <c r="N57" s="42">
        <f>IF($C$24,[1]!obget([1]!obcall("",$C57,"getAverage")),"")</f>
        <v>0.94171539631721191</v>
      </c>
    </row>
    <row r="58" spans="1:14" ht="11.85" customHeight="1" x14ac:dyDescent="0.3">
      <c r="A58" s="28" t="str">
        <f t="shared" si="1"/>
        <v/>
      </c>
      <c r="B58" s="42">
        <f t="shared" si="0"/>
        <v>3.1</v>
      </c>
      <c r="C58" s="45" t="str">
        <f>IF($C$24,[1]!obcall("IM_"&amp;B58,$B$24,"[]",[1]!obMake("","int",ROW(B58)-ROW($B$27))),"")</f>
        <v>IM_3.1 
[61018]</v>
      </c>
      <c r="D58" s="42">
        <f>IF($C$24,[1]!obget([1]!obcall("",$C58,"get",[1]!obMake("","int",D$26))),"")</f>
        <v>0.99287651026982671</v>
      </c>
      <c r="E58" s="42">
        <f>IF($C$24,[1]!obget([1]!obcall("",$C58,"get",[1]!obMake("","int",E$26))),"")</f>
        <v>1.007117267970822</v>
      </c>
      <c r="F58" s="42">
        <f>IF($C$24,[1]!obget([1]!obcall("",$C58,"get",[1]!obMake("","int",F$26))),"")</f>
        <v>0.86008466447051835</v>
      </c>
      <c r="G58" s="42">
        <f>IF($C$24,[1]!obget([1]!obcall("",$C58,"get",[1]!obMake("","int",G$26))),"")</f>
        <v>0.98497676328988559</v>
      </c>
      <c r="H58" s="42">
        <f>IF($C$24,[1]!obget([1]!obcall("",$C58,"get",[1]!obMake("","int",H$26))),"")</f>
        <v>1.0401150503690277</v>
      </c>
      <c r="I58" s="42">
        <f>IF($C$24,[1]!obget([1]!obcall("",$C58,"get",[1]!obMake("","int",I$26))),"")</f>
        <v>0.96077190436637661</v>
      </c>
      <c r="J58" s="42">
        <f>IF($C$24,[1]!obget([1]!obcall("",$C58,"get",[1]!obMake("","int",J$26))),"")</f>
        <v>0.991228387419824</v>
      </c>
      <c r="K58" s="42">
        <f>IF($C$24,[1]!obget([1]!obcall("",$C58,"get",[1]!obMake("","int",K$26))),"")</f>
        <v>0.87531303188014176</v>
      </c>
      <c r="L58" s="42">
        <f>IF($C$24,[1]!obget([1]!obcall("",$C58,"get",[1]!obMake("","int",L$26))),"")</f>
        <v>1.0047765105050133</v>
      </c>
      <c r="M58" s="42">
        <f>IF($C$24,[1]!obget([1]!obcall("",$C58,"get",[1]!obMake("","int",M$26))),"")</f>
        <v>0.95796133558952257</v>
      </c>
      <c r="N58" s="42">
        <f>IF($C$24,[1]!obget([1]!obcall("",$C58,"getAverage")),"")</f>
        <v>0.94593901074456244</v>
      </c>
    </row>
    <row r="59" spans="1:14" ht="11.85" customHeight="1" x14ac:dyDescent="0.3">
      <c r="A59" s="28" t="str">
        <f t="shared" si="1"/>
        <v/>
      </c>
      <c r="B59" s="42">
        <f t="shared" si="0"/>
        <v>3.2</v>
      </c>
      <c r="C59" s="45" t="str">
        <f>IF($C$24,[1]!obcall("IM_"&amp;B59,$B$24,"[]",[1]!obMake("","int",ROW(B59)-ROW($B$27))),"")</f>
        <v>IM_3.2 
[61021]</v>
      </c>
      <c r="D59" s="42">
        <f>IF($C$24,[1]!obget([1]!obcall("",$C59,"get",[1]!obMake("","int",D$26))),"")</f>
        <v>0.9840760940758001</v>
      </c>
      <c r="E59" s="42">
        <f>IF($C$24,[1]!obget([1]!obcall("",$C59,"get",[1]!obMake("","int",E$26))),"")</f>
        <v>0.99421930744933851</v>
      </c>
      <c r="F59" s="42">
        <f>IF($C$24,[1]!obget([1]!obcall("",$C59,"get",[1]!obMake("","int",F$26))),"")</f>
        <v>0.87714134267609745</v>
      </c>
      <c r="G59" s="42">
        <f>IF($C$24,[1]!obget([1]!obcall("",$C59,"get",[1]!obMake("","int",G$26))),"")</f>
        <v>0.97548526505636002</v>
      </c>
      <c r="H59" s="42">
        <f>IF($C$24,[1]!obget([1]!obcall("",$C59,"get",[1]!obMake("","int",H$26))),"")</f>
        <v>1.0179520802269726</v>
      </c>
      <c r="I59" s="42">
        <f>IF($C$24,[1]!obget([1]!obcall("",$C59,"get",[1]!obMake("","int",I$26))),"")</f>
        <v>0.95690372294805148</v>
      </c>
      <c r="J59" s="42">
        <f>IF($C$24,[1]!obget([1]!obcall("",$C59,"get",[1]!obMake("","int",J$26))),"")</f>
        <v>0.98355420938783245</v>
      </c>
      <c r="K59" s="42">
        <f>IF($C$24,[1]!obget([1]!obcall("",$C59,"get",[1]!obMake("","int",K$26))),"")</f>
        <v>0.89060706888111385</v>
      </c>
      <c r="L59" s="42">
        <f>IF($C$24,[1]!obget([1]!obcall("",$C59,"get",[1]!obMake("","int",L$26))),"")</f>
        <v>0.99107811304797855</v>
      </c>
      <c r="M59" s="42">
        <f>IF($C$24,[1]!obget([1]!obcall("",$C59,"get",[1]!obMake("","int",M$26))),"")</f>
        <v>0.95812108840982557</v>
      </c>
      <c r="N59" s="42">
        <f>IF($C$24,[1]!obget([1]!obcall("",$C59,"getAverage")),"")</f>
        <v>0.9455096596065975</v>
      </c>
    </row>
    <row r="60" spans="1:14" ht="11.85" customHeight="1" x14ac:dyDescent="0.3">
      <c r="A60" s="28" t="str">
        <f t="shared" si="1"/>
        <v/>
      </c>
      <c r="B60" s="42">
        <f t="shared" si="0"/>
        <v>3.3000000000000003</v>
      </c>
      <c r="C60" s="45" t="str">
        <f>IF($C$24,[1]!obcall("IM_"&amp;B60,$B$24,"[]",[1]!obMake("","int",ROW(B60)-ROW($B$27))),"")</f>
        <v>IM_3.3 
[61024]</v>
      </c>
      <c r="D60" s="42">
        <f>IF($C$24,[1]!obget([1]!obcall("",$C60,"get",[1]!obMake("","int",D$26))),"")</f>
        <v>0.96866703636120866</v>
      </c>
      <c r="E60" s="42">
        <f>IF($C$24,[1]!obget([1]!obcall("",$C60,"get",[1]!obMake("","int",E$26))),"")</f>
        <v>0.97334396754803676</v>
      </c>
      <c r="F60" s="42">
        <f>IF($C$24,[1]!obget([1]!obcall("",$C60,"get",[1]!obMake("","int",F$26))),"")</f>
        <v>0.88142318359315441</v>
      </c>
      <c r="G60" s="42">
        <f>IF($C$24,[1]!obget([1]!obcall("",$C60,"get",[1]!obMake("","int",G$26))),"")</f>
        <v>0.95827987024289163</v>
      </c>
      <c r="H60" s="42">
        <f>IF($C$24,[1]!obget([1]!obcall("",$C60,"get",[1]!obMake("","int",H$26))),"")</f>
        <v>0.99365125469005622</v>
      </c>
      <c r="I60" s="42">
        <f>IF($C$24,[1]!obget([1]!obcall("",$C60,"get",[1]!obMake("","int",I$26))),"")</f>
        <v>0.9522587111571984</v>
      </c>
      <c r="J60" s="42">
        <f>IF($C$24,[1]!obget([1]!obcall("",$C60,"get",[1]!obMake("","int",J$26))),"")</f>
        <v>0.96360788396565988</v>
      </c>
      <c r="K60" s="42">
        <f>IF($C$24,[1]!obget([1]!obcall("",$C60,"get",[1]!obMake("","int",K$26))),"")</f>
        <v>0.89152701506830623</v>
      </c>
      <c r="L60" s="42">
        <f>IF($C$24,[1]!obget([1]!obcall("",$C60,"get",[1]!obMake("","int",L$26))),"")</f>
        <v>0.97170246312603015</v>
      </c>
      <c r="M60" s="42">
        <f>IF($C$24,[1]!obget([1]!obcall("",$C60,"get",[1]!obMake("","int",M$26))),"")</f>
        <v>0.95461870289938866</v>
      </c>
      <c r="N60" s="42">
        <f>IF($C$24,[1]!obget([1]!obcall("",$C60,"getAverage")),"")</f>
        <v>0.93377425364145294</v>
      </c>
    </row>
    <row r="61" spans="1:14" ht="11.85" customHeight="1" x14ac:dyDescent="0.3">
      <c r="A61" s="28" t="str">
        <f t="shared" si="1"/>
        <v/>
      </c>
      <c r="B61" s="42">
        <f t="shared" si="0"/>
        <v>3.4000000000000004</v>
      </c>
      <c r="C61" s="45" t="str">
        <f>IF($C$24,[1]!obcall("IM_"&amp;B61,$B$24,"[]",[1]!obMake("","int",ROW(B61)-ROW($B$27))),"")</f>
        <v>IM_3.4 
[61027]</v>
      </c>
      <c r="D61" s="42">
        <f>IF($C$24,[1]!obget([1]!obcall("",$C61,"get",[1]!obMake("","int",D$26))),"")</f>
        <v>0.88557332503010266</v>
      </c>
      <c r="E61" s="42">
        <f>IF($C$24,[1]!obget([1]!obcall("",$C61,"get",[1]!obMake("","int",E$26))),"")</f>
        <v>0.89291035280707998</v>
      </c>
      <c r="F61" s="42">
        <f>IF($C$24,[1]!obget([1]!obcall("",$C61,"get",[1]!obMake("","int",F$26))),"")</f>
        <v>0.78702969926042787</v>
      </c>
      <c r="G61" s="42">
        <f>IF($C$24,[1]!obget([1]!obcall("",$C61,"get",[1]!obMake("","int",G$26))),"")</f>
        <v>0.87617686371050063</v>
      </c>
      <c r="H61" s="42">
        <f>IF($C$24,[1]!obget([1]!obcall("",$C61,"get",[1]!obMake("","int",H$26))),"")</f>
        <v>0.92141732669937226</v>
      </c>
      <c r="I61" s="42">
        <f>IF($C$24,[1]!obget([1]!obcall("",$C61,"get",[1]!obMake("","int",I$26))),"")</f>
        <v>0.85492701178600783</v>
      </c>
      <c r="J61" s="42">
        <f>IF($C$24,[1]!obget([1]!obcall("",$C61,"get",[1]!obMake("","int",J$26))),"")</f>
        <v>0.88238811383231885</v>
      </c>
      <c r="K61" s="42">
        <f>IF($C$24,[1]!obget([1]!obcall("",$C61,"get",[1]!obMake("","int",K$26))),"")</f>
        <v>0.79780641428674048</v>
      </c>
      <c r="L61" s="42">
        <f>IF($C$24,[1]!obget([1]!obcall("",$C61,"get",[1]!obMake("","int",L$26))),"")</f>
        <v>0.8927189648732109</v>
      </c>
      <c r="M61" s="42">
        <f>IF($C$24,[1]!obget([1]!obcall("",$C61,"get",[1]!obMake("","int",M$26))),"")</f>
        <v>0.85779514247578215</v>
      </c>
      <c r="N61" s="42">
        <f>IF($C$24,[1]!obget([1]!obcall("",$C61,"getAverage")),"")</f>
        <v>0.84661429827301315</v>
      </c>
    </row>
    <row r="62" spans="1:14" ht="11.85" customHeight="1" x14ac:dyDescent="0.3">
      <c r="A62" s="28">
        <f t="shared" si="1"/>
        <v>3.5</v>
      </c>
      <c r="B62" s="42">
        <f t="shared" si="0"/>
        <v>3.5</v>
      </c>
      <c r="C62" s="45" t="str">
        <f>IF($C$24,[1]!obcall("IM_"&amp;B62,$B$24,"[]",[1]!obMake("","int",ROW(B62)-ROW($B$27))),"")</f>
        <v>IM_3.5 
[61030]</v>
      </c>
      <c r="D62" s="42">
        <f>IF($C$24,[1]!obget([1]!obcall("",$C62,"get",[1]!obMake("","int",D$26))),"")</f>
        <v>0.78747613927110116</v>
      </c>
      <c r="E62" s="42">
        <f>IF($C$24,[1]!obget([1]!obcall("",$C62,"get",[1]!obMake("","int",E$26))),"")</f>
        <v>0.78968160299371937</v>
      </c>
      <c r="F62" s="42">
        <f>IF($C$24,[1]!obget([1]!obcall("",$C62,"get",[1]!obMake("","int",F$26))),"")</f>
        <v>0.72268929632438494</v>
      </c>
      <c r="G62" s="42">
        <f>IF($C$24,[1]!obget([1]!obcall("",$C62,"get",[1]!obMake("","int",G$26))),"")</f>
        <v>0.77186399576287756</v>
      </c>
      <c r="H62" s="42">
        <f>IF($C$24,[1]!obget([1]!obcall("",$C62,"get",[1]!obMake("","int",H$26))),"")</f>
        <v>0.80358854554967463</v>
      </c>
      <c r="I62" s="42">
        <f>IF($C$24,[1]!obget([1]!obcall("",$C62,"get",[1]!obMake("","int",I$26))),"")</f>
        <v>0.77315742172380175</v>
      </c>
      <c r="J62" s="42">
        <f>IF($C$24,[1]!obget([1]!obcall("",$C62,"get",[1]!obMake("","int",J$26))),"")</f>
        <v>0.77411764444658626</v>
      </c>
      <c r="K62" s="42">
        <f>IF($C$24,[1]!obget([1]!obcall("",$C62,"get",[1]!obMake("","int",K$26))),"")</f>
        <v>0.73629692535676061</v>
      </c>
      <c r="L62" s="42">
        <f>IF($C$24,[1]!obget([1]!obcall("",$C62,"get",[1]!obMake("","int",L$26))),"")</f>
        <v>0.78164275159322816</v>
      </c>
      <c r="M62" s="42">
        <f>IF($C$24,[1]!obget([1]!obcall("",$C62,"get",[1]!obMake("","int",M$26))),"")</f>
        <v>0.77497362465965358</v>
      </c>
      <c r="N62" s="42">
        <f>IF($C$24,[1]!obget([1]!obcall("",$C62,"getAverage")),"")</f>
        <v>0.75719676775060141</v>
      </c>
    </row>
    <row r="63" spans="1:14" ht="11.85" customHeight="1" x14ac:dyDescent="0.3">
      <c r="A63" s="28" t="str">
        <f t="shared" si="1"/>
        <v/>
      </c>
      <c r="B63" s="42">
        <f t="shared" si="0"/>
        <v>3.6</v>
      </c>
      <c r="C63" s="45" t="str">
        <f>IF($C$24,[1]!obcall("IM_"&amp;B63,$B$24,"[]",[1]!obMake("","int",ROW(B63)-ROW($B$27))),"")</f>
        <v>IM_3.6 
[61033]</v>
      </c>
      <c r="D63" s="42">
        <f>IF($C$24,[1]!obget([1]!obcall("",$C63,"get",[1]!obMake("","int",D$26))),"")</f>
        <v>0.80605496768227158</v>
      </c>
      <c r="E63" s="42">
        <f>IF($C$24,[1]!obget([1]!obcall("",$C63,"get",[1]!obMake("","int",E$26))),"")</f>
        <v>0.80910171957882315</v>
      </c>
      <c r="F63" s="42">
        <f>IF($C$24,[1]!obget([1]!obcall("",$C63,"get",[1]!obMake("","int",F$26))),"")</f>
        <v>0.73428929669497489</v>
      </c>
      <c r="G63" s="42">
        <f>IF($C$24,[1]!obget([1]!obcall("",$C63,"get",[1]!obMake("","int",G$26))),"")</f>
        <v>0.78985791948475481</v>
      </c>
      <c r="H63" s="42">
        <f>IF($C$24,[1]!obget([1]!obcall("",$C63,"get",[1]!obMake("","int",H$26))),"")</f>
        <v>0.82231180275806326</v>
      </c>
      <c r="I63" s="42">
        <f>IF($C$24,[1]!obget([1]!obcall("",$C63,"get",[1]!obMake("","int",I$26))),"")</f>
        <v>0.79250235061172059</v>
      </c>
      <c r="J63" s="42">
        <f>IF($C$24,[1]!obget([1]!obcall("",$C63,"get",[1]!obMake("","int",J$26))),"")</f>
        <v>0.79398961700757764</v>
      </c>
      <c r="K63" s="42">
        <f>IF($C$24,[1]!obget([1]!obcall("",$C63,"get",[1]!obMake("","int",K$26))),"")</f>
        <v>0.75141625579882498</v>
      </c>
      <c r="L63" s="42">
        <f>IF($C$24,[1]!obget([1]!obcall("",$C63,"get",[1]!obMake("","int",L$26))),"")</f>
        <v>0.80181553649395276</v>
      </c>
      <c r="M63" s="42">
        <f>IF($C$24,[1]!obget([1]!obcall("",$C63,"get",[1]!obMake("","int",M$26))),"")</f>
        <v>0.79403911219714696</v>
      </c>
      <c r="N63" s="42">
        <f>IF($C$24,[1]!obget([1]!obcall("",$C63,"getAverage")),"")</f>
        <v>0.77576440521735024</v>
      </c>
    </row>
    <row r="64" spans="1:14" ht="11.85" customHeight="1" x14ac:dyDescent="0.3">
      <c r="A64" s="28" t="str">
        <f t="shared" si="1"/>
        <v/>
      </c>
      <c r="B64" s="42">
        <f t="shared" si="0"/>
        <v>3.7</v>
      </c>
      <c r="C64" s="45" t="str">
        <f>IF($C$24,[1]!obcall("IM_"&amp;B64,$B$24,"[]",[1]!obMake("","int",ROW(B64)-ROW($B$27))),"")</f>
        <v>IM_3.7 
[61036]</v>
      </c>
      <c r="D64" s="42">
        <f>IF($C$24,[1]!obget([1]!obcall("",$C64,"get",[1]!obMake("","int",D$26))),"")</f>
        <v>0.85127740552630826</v>
      </c>
      <c r="E64" s="42">
        <f>IF($C$24,[1]!obget([1]!obcall("",$C64,"get",[1]!obMake("","int",E$26))),"")</f>
        <v>0.84376139156638386</v>
      </c>
      <c r="F64" s="42">
        <f>IF($C$24,[1]!obget([1]!obcall("",$C64,"get",[1]!obMake("","int",F$26))),"")</f>
        <v>0.74352365661426068</v>
      </c>
      <c r="G64" s="42">
        <f>IF($C$24,[1]!obget([1]!obcall("",$C64,"get",[1]!obMake("","int",G$26))),"")</f>
        <v>0.83611441361462391</v>
      </c>
      <c r="H64" s="42">
        <f>IF($C$24,[1]!obget([1]!obcall("",$C64,"get",[1]!obMake("","int",H$26))),"")</f>
        <v>0.85713346592420636</v>
      </c>
      <c r="I64" s="42">
        <f>IF($C$24,[1]!obget([1]!obcall("",$C64,"get",[1]!obMake("","int",I$26))),"")</f>
        <v>0.81940096957574127</v>
      </c>
      <c r="J64" s="42">
        <f>IF($C$24,[1]!obget([1]!obcall("",$C64,"get",[1]!obMake("","int",J$26))),"")</f>
        <v>0.83849130512414882</v>
      </c>
      <c r="K64" s="42">
        <f>IF($C$24,[1]!obget([1]!obcall("",$C64,"get",[1]!obMake("","int",K$26))),"")</f>
        <v>0.7567112488189649</v>
      </c>
      <c r="L64" s="42">
        <f>IF($C$24,[1]!obget([1]!obcall("",$C64,"get",[1]!obMake("","int",L$26))),"")</f>
        <v>0.84101619888439461</v>
      </c>
      <c r="M64" s="42">
        <f>IF($C$24,[1]!obget([1]!obcall("",$C64,"get",[1]!obMake("","int",M$26))),"")</f>
        <v>0.83204023957400597</v>
      </c>
      <c r="N64" s="42">
        <f>IF($C$24,[1]!obget([1]!obcall("",$C64,"getAverage")),"")</f>
        <v>0.81134241263184503</v>
      </c>
    </row>
    <row r="65" spans="1:14" ht="11.85" customHeight="1" x14ac:dyDescent="0.3">
      <c r="A65" s="28" t="str">
        <f t="shared" si="1"/>
        <v/>
      </c>
      <c r="B65" s="42">
        <f t="shared" si="0"/>
        <v>3.8000000000000003</v>
      </c>
      <c r="C65" s="45" t="str">
        <f>IF($C$24,[1]!obcall("IM_"&amp;B65,$B$24,"[]",[1]!obMake("","int",ROW(B65)-ROW($B$27))),"")</f>
        <v>IM_3.8 
[61039]</v>
      </c>
      <c r="D65" s="42">
        <f>IF($C$24,[1]!obget([1]!obcall("",$C65,"get",[1]!obMake("","int",D$26))),"")</f>
        <v>0.78615427818078987</v>
      </c>
      <c r="E65" s="42">
        <f>IF($C$24,[1]!obget([1]!obcall("",$C65,"get",[1]!obMake("","int",E$26))),"")</f>
        <v>0.78424428637267862</v>
      </c>
      <c r="F65" s="42">
        <f>IF($C$24,[1]!obget([1]!obcall("",$C65,"get",[1]!obMake("","int",F$26))),"")</f>
        <v>0.68756051207358537</v>
      </c>
      <c r="G65" s="42">
        <f>IF($C$24,[1]!obget([1]!obcall("",$C65,"get",[1]!obMake("","int",G$26))),"")</f>
        <v>0.77001776072243011</v>
      </c>
      <c r="H65" s="42">
        <f>IF($C$24,[1]!obget([1]!obcall("",$C65,"get",[1]!obMake("","int",H$26))),"")</f>
        <v>0.79726264682378911</v>
      </c>
      <c r="I65" s="42">
        <f>IF($C$24,[1]!obget([1]!obcall("",$C65,"get",[1]!obMake("","int",I$26))),"")</f>
        <v>0.76025073280809075</v>
      </c>
      <c r="J65" s="42">
        <f>IF($C$24,[1]!obget([1]!obcall("",$C65,"get",[1]!obMake("","int",J$26))),"")</f>
        <v>0.77472151050657445</v>
      </c>
      <c r="K65" s="42">
        <f>IF($C$24,[1]!obget([1]!obcall("",$C65,"get",[1]!obMake("","int",K$26))),"")</f>
        <v>0.7030664874627135</v>
      </c>
      <c r="L65" s="42">
        <f>IF($C$24,[1]!obget([1]!obcall("",$C65,"get",[1]!obMake("","int",L$26))),"")</f>
        <v>0.78006895466363968</v>
      </c>
      <c r="M65" s="42">
        <f>IF($C$24,[1]!obget([1]!obcall("",$C65,"get",[1]!obMake("","int",M$26))),"")</f>
        <v>0.77282915594434509</v>
      </c>
      <c r="N65" s="42">
        <f>IF($C$24,[1]!obget([1]!obcall("",$C65,"getAverage")),"")</f>
        <v>0.75336989586816494</v>
      </c>
    </row>
    <row r="66" spans="1:14" ht="11.85" customHeight="1" x14ac:dyDescent="0.3">
      <c r="A66" s="28" t="str">
        <f t="shared" si="1"/>
        <v/>
      </c>
      <c r="B66" s="42">
        <f t="shared" si="0"/>
        <v>3.9000000000000004</v>
      </c>
      <c r="C66" s="45" t="str">
        <f>IF($C$24,[1]!obcall("IM_"&amp;B66,$B$24,"[]",[1]!obMake("","int",ROW(B66)-ROW($B$27))),"")</f>
        <v>IM_3.9 
[61042]</v>
      </c>
      <c r="D66" s="42">
        <f>IF($C$24,[1]!obget([1]!obcall("",$C66,"get",[1]!obMake("","int",D$26))),"")</f>
        <v>0.68304507883267596</v>
      </c>
      <c r="E66" s="42">
        <f>IF($C$24,[1]!obget([1]!obcall("",$C66,"get",[1]!obMake("","int",E$26))),"")</f>
        <v>0.68488453478799871</v>
      </c>
      <c r="F66" s="42">
        <f>IF($C$24,[1]!obget([1]!obcall("",$C66,"get",[1]!obMake("","int",F$26))),"")</f>
        <v>0.61911685801090122</v>
      </c>
      <c r="G66" s="42">
        <f>IF($C$24,[1]!obget([1]!obcall("",$C66,"get",[1]!obMake("","int",G$26))),"")</f>
        <v>0.66854462133893711</v>
      </c>
      <c r="H66" s="42">
        <f>IF($C$24,[1]!obget([1]!obcall("",$C66,"get",[1]!obMake("","int",H$26))),"")</f>
        <v>0.69569696286286642</v>
      </c>
      <c r="I66" s="42">
        <f>IF($C$24,[1]!obget([1]!obcall("",$C66,"get",[1]!obMake("","int",I$26))),"")</f>
        <v>0.6697438250700557</v>
      </c>
      <c r="J66" s="42">
        <f>IF($C$24,[1]!obget([1]!obcall("",$C66,"get",[1]!obMake("","int",J$26))),"")</f>
        <v>0.67378757047156101</v>
      </c>
      <c r="K66" s="42">
        <f>IF($C$24,[1]!obget([1]!obcall("",$C66,"get",[1]!obMake("","int",K$26))),"")</f>
        <v>0.63095216114118757</v>
      </c>
      <c r="L66" s="42">
        <f>IF($C$24,[1]!obget([1]!obcall("",$C66,"get",[1]!obMake("","int",L$26))),"")</f>
        <v>0.6788777353144968</v>
      </c>
      <c r="M66" s="42">
        <f>IF($C$24,[1]!obget([1]!obcall("",$C66,"get",[1]!obMake("","int",M$26))),"")</f>
        <v>0.67401939278053458</v>
      </c>
      <c r="N66" s="42">
        <f>IF($C$24,[1]!obget([1]!obcall("",$C66,"getAverage")),"")</f>
        <v>0.66018331055116286</v>
      </c>
    </row>
    <row r="67" spans="1:14" ht="11.85" customHeight="1" x14ac:dyDescent="0.3">
      <c r="A67" s="28">
        <f t="shared" si="1"/>
        <v>4</v>
      </c>
      <c r="B67" s="42">
        <f t="shared" si="0"/>
        <v>4</v>
      </c>
      <c r="C67" s="45" t="str">
        <f>IF($C$24,[1]!obcall("IM_"&amp;B67,$B$24,"[]",[1]!obMake("","int",ROW(B67)-ROW($B$27))),"")</f>
        <v>IM_4 
[61045]</v>
      </c>
      <c r="D67" s="42">
        <f>IF($C$24,[1]!obget([1]!obcall("",$C67,"get",[1]!obMake("","int",D$26))),"")</f>
        <v>0.56642130355314879</v>
      </c>
      <c r="E67" s="42">
        <f>IF($C$24,[1]!obget([1]!obcall("",$C67,"get",[1]!obMake("","int",E$26))),"")</f>
        <v>0.56951725716912971</v>
      </c>
      <c r="F67" s="42">
        <f>IF($C$24,[1]!obget([1]!obcall("",$C67,"get",[1]!obMake("","int",F$26))),"")</f>
        <v>0.53877785578316095</v>
      </c>
      <c r="G67" s="42">
        <f>IF($C$24,[1]!obget([1]!obcall("",$C67,"get",[1]!obMake("","int",G$26))),"")</f>
        <v>0.55852593984783205</v>
      </c>
      <c r="H67" s="42">
        <f>IF($C$24,[1]!obget([1]!obcall("",$C67,"get",[1]!obMake("","int",H$26))),"")</f>
        <v>0.57154717396490717</v>
      </c>
      <c r="I67" s="42">
        <f>IF($C$24,[1]!obget([1]!obcall("",$C67,"get",[1]!obMake("","int",I$26))),"")</f>
        <v>0.56376499325365481</v>
      </c>
      <c r="J67" s="42">
        <f>IF($C$24,[1]!obget([1]!obcall("",$C67,"get",[1]!obMake("","int",J$26))),"")</f>
        <v>0.56521820062977146</v>
      </c>
      <c r="K67" s="42">
        <f>IF($C$24,[1]!obget([1]!obcall("",$C67,"get",[1]!obMake("","int",K$26))),"")</f>
        <v>0.54344262812968602</v>
      </c>
      <c r="L67" s="42">
        <f>IF($C$24,[1]!obget([1]!obcall("",$C67,"get",[1]!obMake("","int",L$26))),"")</f>
        <v>0.56840465393314199</v>
      </c>
      <c r="M67" s="42">
        <f>IF($C$24,[1]!obget([1]!obcall("",$C67,"get",[1]!obMake("","int",M$26))),"")</f>
        <v>0.56334576453552343</v>
      </c>
      <c r="N67" s="42">
        <f>IF($C$24,[1]!obget([1]!obcall("",$C67,"getAverage")),"")</f>
        <v>0.55568734680275944</v>
      </c>
    </row>
    <row r="68" spans="1:14" ht="11.85" customHeight="1" x14ac:dyDescent="0.3">
      <c r="A68" s="28" t="str">
        <f t="shared" si="1"/>
        <v/>
      </c>
      <c r="B68" s="42">
        <f t="shared" si="0"/>
        <v>4.1000000000000005</v>
      </c>
      <c r="C68" s="45" t="str">
        <f>IF($C$24,[1]!obcall("IM_"&amp;B68,$B$24,"[]",[1]!obMake("","int",ROW(B68)-ROW($B$27))),"")</f>
        <v>IM_4.1 
[61048]</v>
      </c>
      <c r="D68" s="42">
        <f>IF($C$24,[1]!obget([1]!obcall("",$C68,"get",[1]!obMake("","int",D$26))),"")</f>
        <v>0.57742740043397189</v>
      </c>
      <c r="E68" s="42">
        <f>IF($C$24,[1]!obget([1]!obcall("",$C68,"get",[1]!obMake("","int",E$26))),"")</f>
        <v>0.5799348723213319</v>
      </c>
      <c r="F68" s="42">
        <f>IF($C$24,[1]!obget([1]!obcall("",$C68,"get",[1]!obMake("","int",F$26))),"")</f>
        <v>0.54635070727628021</v>
      </c>
      <c r="G68" s="42">
        <f>IF($C$24,[1]!obget([1]!obcall("",$C68,"get",[1]!obMake("","int",G$26))),"")</f>
        <v>0.57157724583041758</v>
      </c>
      <c r="H68" s="42">
        <f>IF($C$24,[1]!obget([1]!obcall("",$C68,"get",[1]!obMake("","int",H$26))),"")</f>
        <v>0.58181433099957824</v>
      </c>
      <c r="I68" s="42">
        <f>IF($C$24,[1]!obget([1]!obcall("",$C68,"get",[1]!obMake("","int",I$26))),"")</f>
        <v>0.57540419176386637</v>
      </c>
      <c r="J68" s="42">
        <f>IF($C$24,[1]!obget([1]!obcall("",$C68,"get",[1]!obMake("","int",J$26))),"")</f>
        <v>0.57605107451392701</v>
      </c>
      <c r="K68" s="42">
        <f>IF($C$24,[1]!obget([1]!obcall("",$C68,"get",[1]!obMake("","int",K$26))),"")</f>
        <v>0.55551411798819683</v>
      </c>
      <c r="L68" s="42">
        <f>IF($C$24,[1]!obget([1]!obcall("",$C68,"get",[1]!obMake("","int",L$26))),"")</f>
        <v>0.57884377235947138</v>
      </c>
      <c r="M68" s="42">
        <f>IF($C$24,[1]!obget([1]!obcall("",$C68,"get",[1]!obMake("","int",M$26))),"")</f>
        <v>0.57491621433870932</v>
      </c>
      <c r="N68" s="42">
        <f>IF($C$24,[1]!obget([1]!obcall("",$C68,"getAverage")),"")</f>
        <v>0.56700681302524336</v>
      </c>
    </row>
    <row r="69" spans="1:14" ht="11.85" customHeight="1" x14ac:dyDescent="0.3">
      <c r="A69" s="28" t="str">
        <f t="shared" si="1"/>
        <v/>
      </c>
      <c r="B69" s="42">
        <f t="shared" si="0"/>
        <v>4.2</v>
      </c>
      <c r="C69" s="45" t="str">
        <f>IF($C$24,[1]!obcall("IM_"&amp;B69,$B$24,"[]",[1]!obMake("","int",ROW(B69)-ROW($B$27))),"")</f>
        <v>IM_4.2 
[61051]</v>
      </c>
      <c r="D69" s="42">
        <f>IF($C$24,[1]!obget([1]!obcall("",$C69,"get",[1]!obMake("","int",D$26))),"")</f>
        <v>0.58444805497657515</v>
      </c>
      <c r="E69" s="42">
        <f>IF($C$24,[1]!obget([1]!obcall("",$C69,"get",[1]!obMake("","int",E$26))),"")</f>
        <v>0.58780824234937412</v>
      </c>
      <c r="F69" s="42">
        <f>IF($C$24,[1]!obget([1]!obcall("",$C69,"get",[1]!obMake("","int",F$26))),"")</f>
        <v>0.54560645724929602</v>
      </c>
      <c r="G69" s="42">
        <f>IF($C$24,[1]!obget([1]!obcall("",$C69,"get",[1]!obMake("","int",G$26))),"")</f>
        <v>0.58102926587705139</v>
      </c>
      <c r="H69" s="42">
        <f>IF($C$24,[1]!obget([1]!obcall("",$C69,"get",[1]!obMake("","int",H$26))),"")</f>
        <v>0.59050267067573314</v>
      </c>
      <c r="I69" s="42">
        <f>IF($C$24,[1]!obget([1]!obcall("",$C69,"get",[1]!obMake("","int",I$26))),"")</f>
        <v>0.58355973391993077</v>
      </c>
      <c r="J69" s="42">
        <f>IF($C$24,[1]!obget([1]!obcall("",$C69,"get",[1]!obMake("","int",J$26))),"")</f>
        <v>0.58393362175963859</v>
      </c>
      <c r="K69" s="42">
        <f>IF($C$24,[1]!obget([1]!obcall("",$C69,"get",[1]!obMake("","int",K$26))),"")</f>
        <v>0.55752509764671743</v>
      </c>
      <c r="L69" s="42">
        <f>IF($C$24,[1]!obget([1]!obcall("",$C69,"get",[1]!obMake("","int",L$26))),"")</f>
        <v>0.58676520745586258</v>
      </c>
      <c r="M69" s="42">
        <f>IF($C$24,[1]!obget([1]!obcall("",$C69,"get",[1]!obMake("","int",M$26))),"")</f>
        <v>0.5809208636823836</v>
      </c>
      <c r="N69" s="42">
        <f>IF($C$24,[1]!obget([1]!obcall("",$C69,"getAverage")),"")</f>
        <v>0.5733666372666204</v>
      </c>
    </row>
    <row r="70" spans="1:14" ht="11.85" customHeight="1" x14ac:dyDescent="0.3">
      <c r="A70" s="28" t="str">
        <f t="shared" si="1"/>
        <v/>
      </c>
      <c r="B70" s="42">
        <f t="shared" si="0"/>
        <v>4.3</v>
      </c>
      <c r="C70" s="45" t="str">
        <f>IF($C$24,[1]!obcall("IM_"&amp;B70,$B$24,"[]",[1]!obMake("","int",ROW(B70)-ROW($B$27))),"")</f>
        <v>IM_4.3 
[61054]</v>
      </c>
      <c r="D70" s="42">
        <f>IF($C$24,[1]!obget([1]!obcall("",$C70,"get",[1]!obMake("","int",D$26))),"")</f>
        <v>0.61139297371079415</v>
      </c>
      <c r="E70" s="42">
        <f>IF($C$24,[1]!obget([1]!obcall("",$C70,"get",[1]!obMake("","int",E$26))),"")</f>
        <v>0.61323811946203244</v>
      </c>
      <c r="F70" s="42">
        <f>IF($C$24,[1]!obget([1]!obcall("",$C70,"get",[1]!obMake("","int",F$26))),"")</f>
        <v>0.58534188421592614</v>
      </c>
      <c r="G70" s="42">
        <f>IF($C$24,[1]!obget([1]!obcall("",$C70,"get",[1]!obMake("","int",G$26))),"")</f>
        <v>0.6107679941965235</v>
      </c>
      <c r="H70" s="42">
        <f>IF($C$24,[1]!obget([1]!obcall("",$C70,"get",[1]!obMake("","int",H$26))),"")</f>
        <v>0.61463943987661485</v>
      </c>
      <c r="I70" s="42">
        <f>IF($C$24,[1]!obget([1]!obcall("",$C70,"get",[1]!obMake("","int",I$26))),"")</f>
        <v>0.6123093836430521</v>
      </c>
      <c r="J70" s="42">
        <f>IF($C$24,[1]!obget([1]!obcall("",$C70,"get",[1]!obMake("","int",J$26))),"")</f>
        <v>0.61214447695380392</v>
      </c>
      <c r="K70" s="42">
        <f>IF($C$24,[1]!obget([1]!obcall("",$C70,"get",[1]!obMake("","int",K$26))),"")</f>
        <v>0.59674018612679058</v>
      </c>
      <c r="L70" s="42">
        <f>IF($C$24,[1]!obget([1]!obcall("",$C70,"get",[1]!obMake("","int",L$26))),"")</f>
        <v>0.61293299078548003</v>
      </c>
      <c r="M70" s="42">
        <f>IF($C$24,[1]!obget([1]!obcall("",$C70,"get",[1]!obMake("","int",M$26))),"")</f>
        <v>0.61035671630652488</v>
      </c>
      <c r="N70" s="42">
        <f>IF($C$24,[1]!obget([1]!obcall("",$C70,"getAverage")),"")</f>
        <v>0.60430475991635568</v>
      </c>
    </row>
    <row r="71" spans="1:14" ht="11.85" customHeight="1" x14ac:dyDescent="0.3">
      <c r="A71" s="28" t="str">
        <f t="shared" si="1"/>
        <v/>
      </c>
      <c r="B71" s="42">
        <f t="shared" si="0"/>
        <v>4.4000000000000004</v>
      </c>
      <c r="C71" s="45" t="str">
        <f>IF($C$24,[1]!obcall("IM_"&amp;B71,$B$24,"[]",[1]!obMake("","int",ROW(B71)-ROW($B$27))),"")</f>
        <v>IM_4.4 
[61057]</v>
      </c>
      <c r="D71" s="42">
        <f>IF($C$24,[1]!obget([1]!obcall("",$C71,"get",[1]!obMake("","int",D$26))),"")</f>
        <v>0.45066725435866067</v>
      </c>
      <c r="E71" s="42">
        <f>IF($C$24,[1]!obget([1]!obcall("",$C71,"get",[1]!obMake("","int",E$26))),"")</f>
        <v>0.45082975535028097</v>
      </c>
      <c r="F71" s="42">
        <f>IF($C$24,[1]!obget([1]!obcall("",$C71,"get",[1]!obMake("","int",F$26))),"")</f>
        <v>0.43414171117832456</v>
      </c>
      <c r="G71" s="42">
        <f>IF($C$24,[1]!obget([1]!obcall("",$C71,"get",[1]!obMake("","int",G$26))),"")</f>
        <v>0.45076462926408872</v>
      </c>
      <c r="H71" s="42">
        <f>IF($C$24,[1]!obget([1]!obcall("",$C71,"get",[1]!obMake("","int",H$26))),"")</f>
        <v>0.4513528999921006</v>
      </c>
      <c r="I71" s="42">
        <f>IF($C$24,[1]!obget([1]!obcall("",$C71,"get",[1]!obMake("","int",I$26))),"")</f>
        <v>0.44997756597646699</v>
      </c>
      <c r="J71" s="42">
        <f>IF($C$24,[1]!obget([1]!obcall("",$C71,"get",[1]!obMake("","int",J$26))),"")</f>
        <v>0.45101833355714482</v>
      </c>
      <c r="K71" s="42">
        <f>IF($C$24,[1]!obget([1]!obcall("",$C71,"get",[1]!obMake("","int",K$26))),"")</f>
        <v>0.44048991670066218</v>
      </c>
      <c r="L71" s="42">
        <f>IF($C$24,[1]!obget([1]!obcall("",$C71,"get",[1]!obMake("","int",L$26))),"")</f>
        <v>0.45042716692513851</v>
      </c>
      <c r="M71" s="42">
        <f>IF($C$24,[1]!obget([1]!obcall("",$C71,"get",[1]!obMake("","int",M$26))),"")</f>
        <v>0.45003698089359789</v>
      </c>
      <c r="N71" s="42">
        <f>IF($C$24,[1]!obget([1]!obcall("",$C71,"getAverage")),"")</f>
        <v>0.44605247492031896</v>
      </c>
    </row>
    <row r="72" spans="1:14" ht="11.85" customHeight="1" x14ac:dyDescent="0.3">
      <c r="A72" s="28">
        <f t="shared" si="1"/>
        <v>4.5</v>
      </c>
      <c r="B72" s="42">
        <f t="shared" si="0"/>
        <v>4.5</v>
      </c>
      <c r="C72" s="45" t="str">
        <f>IF($C$24,[1]!obcall("IM_"&amp;B72,$B$24,"[]",[1]!obMake("","int",ROW(B72)-ROW($B$27))),"")</f>
        <v>IM_4.5 
[61060]</v>
      </c>
      <c r="D72" s="42">
        <f>IF($C$24,[1]!obget([1]!obcall("",$C72,"get",[1]!obMake("","int",D$26))),"")</f>
        <v>0.31290464201383794</v>
      </c>
      <c r="E72" s="42">
        <f>IF($C$24,[1]!obget([1]!obcall("",$C72,"get",[1]!obMake("","int",E$26))),"")</f>
        <v>0.31439593237841229</v>
      </c>
      <c r="F72" s="42">
        <f>IF($C$24,[1]!obget([1]!obcall("",$C72,"get",[1]!obMake("","int",F$26))),"")</f>
        <v>0.28663683843338633</v>
      </c>
      <c r="G72" s="42">
        <f>IF($C$24,[1]!obget([1]!obcall("",$C72,"get",[1]!obMake("","int",G$26))),"")</f>
        <v>0.31148428168401204</v>
      </c>
      <c r="H72" s="42">
        <f>IF($C$24,[1]!obget([1]!obcall("",$C72,"get",[1]!obMake("","int",H$26))),"")</f>
        <v>0.31552996786478993</v>
      </c>
      <c r="I72" s="42">
        <f>IF($C$24,[1]!obget([1]!obcall("",$C72,"get",[1]!obMake("","int",I$26))),"")</f>
        <v>0.31278242862059313</v>
      </c>
      <c r="J72" s="42">
        <f>IF($C$24,[1]!obget([1]!obcall("",$C72,"get",[1]!obMake("","int",J$26))),"")</f>
        <v>0.31179180829256847</v>
      </c>
      <c r="K72" s="42">
        <f>IF($C$24,[1]!obget([1]!obcall("",$C72,"get",[1]!obMake("","int",K$26))),"")</f>
        <v>0.299656700325235</v>
      </c>
      <c r="L72" s="42">
        <f>IF($C$24,[1]!obget([1]!obcall("",$C72,"get",[1]!obMake("","int",L$26))),"")</f>
        <v>0.31353587002252609</v>
      </c>
      <c r="M72" s="42">
        <f>IF($C$24,[1]!obget([1]!obcall("",$C72,"get",[1]!obMake("","int",M$26))),"")</f>
        <v>0.31195088966548506</v>
      </c>
      <c r="N72" s="42">
        <f>IF($C$24,[1]!obget([1]!obcall("",$C72,"getAverage")),"")</f>
        <v>0.30687035575712701</v>
      </c>
    </row>
    <row r="73" spans="1:14" ht="11.85" customHeight="1" x14ac:dyDescent="0.3">
      <c r="A73" s="28" t="str">
        <f t="shared" si="1"/>
        <v/>
      </c>
      <c r="B73" s="42">
        <f t="shared" si="0"/>
        <v>4.6000000000000005</v>
      </c>
      <c r="C73" s="45" t="str">
        <f>IF($C$24,[1]!obcall("IM_"&amp;B73,$B$24,"[]",[1]!obMake("","int",ROW(B73)-ROW($B$27))),"")</f>
        <v>IM_4.6 
[61063]</v>
      </c>
      <c r="D73" s="42">
        <f>IF($C$24,[1]!obget([1]!obcall("",$C73,"get",[1]!obMake("","int",D$26))),"")</f>
        <v>0.35615247378022374</v>
      </c>
      <c r="E73" s="42">
        <f>IF($C$24,[1]!obget([1]!obcall("",$C73,"get",[1]!obMake("","int",E$26))),"")</f>
        <v>0.35763796696669731</v>
      </c>
      <c r="F73" s="42">
        <f>IF($C$24,[1]!obget([1]!obcall("",$C73,"get",[1]!obMake("","int",F$26))),"")</f>
        <v>0.33017382227908604</v>
      </c>
      <c r="G73" s="42">
        <f>IF($C$24,[1]!obget([1]!obcall("",$C73,"get",[1]!obMake("","int",G$26))),"")</f>
        <v>0.35468933868098795</v>
      </c>
      <c r="H73" s="42">
        <f>IF($C$24,[1]!obget([1]!obcall("",$C73,"get",[1]!obMake("","int",H$26))),"")</f>
        <v>0.35876088952194207</v>
      </c>
      <c r="I73" s="42">
        <f>IF($C$24,[1]!obget([1]!obcall("",$C73,"get",[1]!obMake("","int",I$26))),"")</f>
        <v>0.3560001745544577</v>
      </c>
      <c r="J73" s="42">
        <f>IF($C$24,[1]!obget([1]!obcall("",$C73,"get",[1]!obMake("","int",J$26))),"")</f>
        <v>0.35504824657009798</v>
      </c>
      <c r="K73" s="42">
        <f>IF($C$24,[1]!obget([1]!obcall("",$C73,"get",[1]!obMake("","int",K$26))),"")</f>
        <v>0.34302505031289715</v>
      </c>
      <c r="L73" s="42">
        <f>IF($C$24,[1]!obget([1]!obcall("",$C73,"get",[1]!obMake("","int",L$26))),"")</f>
        <v>0.35678207137489187</v>
      </c>
      <c r="M73" s="42">
        <f>IF($C$24,[1]!obget([1]!obcall("",$C73,"get",[1]!obMake("","int",M$26))),"")</f>
        <v>0.35518172097567019</v>
      </c>
      <c r="N73" s="42">
        <f>IF($C$24,[1]!obget([1]!obcall("",$C73,"getAverage")),"")</f>
        <v>0.35016338122675855</v>
      </c>
    </row>
    <row r="74" spans="1:14" ht="11.85" customHeight="1" x14ac:dyDescent="0.3">
      <c r="A74" s="28" t="str">
        <f t="shared" si="1"/>
        <v/>
      </c>
      <c r="B74" s="42">
        <f t="shared" si="0"/>
        <v>4.7</v>
      </c>
      <c r="C74" s="45" t="str">
        <f>IF($C$24,[1]!obcall("IM_"&amp;B74,$B$24,"[]",[1]!obMake("","int",ROW(B74)-ROW($B$27))),"")</f>
        <v>IM_4.7 
[61066]</v>
      </c>
      <c r="D74" s="42">
        <f>IF($C$24,[1]!obget([1]!obcall("",$C74,"get",[1]!obMake("","int",D$26))),"")</f>
        <v>0.50033178107539644</v>
      </c>
      <c r="E74" s="42">
        <f>IF($C$24,[1]!obget([1]!obcall("",$C74,"get",[1]!obMake("","int",E$26))),"")</f>
        <v>0.50191014306719262</v>
      </c>
      <c r="F74" s="42">
        <f>IF($C$24,[1]!obget([1]!obcall("",$C74,"get",[1]!obMake("","int",F$26))),"")</f>
        <v>0.47121516132737934</v>
      </c>
      <c r="G74" s="42">
        <f>IF($C$24,[1]!obget([1]!obcall("",$C74,"get",[1]!obMake("","int",G$26))),"")</f>
        <v>0.49876008903041436</v>
      </c>
      <c r="H74" s="42">
        <f>IF($C$24,[1]!obget([1]!obcall("",$C74,"get",[1]!obMake("","int",H$26))),"")</f>
        <v>0.50307871680151595</v>
      </c>
      <c r="I74" s="42">
        <f>IF($C$24,[1]!obget([1]!obcall("",$C74,"get",[1]!obMake("","int",I$26))),"")</f>
        <v>0.50026006492451303</v>
      </c>
      <c r="J74" s="42">
        <f>IF($C$24,[1]!obget([1]!obcall("",$C74,"get",[1]!obMake("","int",J$26))),"")</f>
        <v>0.49913946742281118</v>
      </c>
      <c r="K74" s="42">
        <f>IF($C$24,[1]!obget([1]!obcall("",$C74,"get",[1]!obMake("","int",K$26))),"")</f>
        <v>0.48620054423333542</v>
      </c>
      <c r="L74" s="42">
        <f>IF($C$24,[1]!obget([1]!obcall("",$C74,"get",[1]!obMake("","int",L$26))),"")</f>
        <v>0.50103855837600741</v>
      </c>
      <c r="M74" s="42">
        <f>IF($C$24,[1]!obget([1]!obcall("",$C74,"get",[1]!obMake("","int",M$26))),"")</f>
        <v>0.49931909520951157</v>
      </c>
      <c r="N74" s="42">
        <f>IF($C$24,[1]!obget([1]!obcall("",$C74,"getAverage")),"")</f>
        <v>0.49401200526589067</v>
      </c>
    </row>
    <row r="75" spans="1:14" ht="11.85" customHeight="1" x14ac:dyDescent="0.3">
      <c r="A75" s="28" t="str">
        <f t="shared" si="1"/>
        <v/>
      </c>
      <c r="B75" s="42">
        <f t="shared" si="0"/>
        <v>4.8000000000000007</v>
      </c>
      <c r="C75" s="45" t="str">
        <f>IF($C$24,[1]!obcall("IM_"&amp;B75,$B$24,"[]",[1]!obMake("","int",ROW(B75)-ROW($B$27))),"")</f>
        <v>IM_4.8 
[61069]</v>
      </c>
      <c r="D75" s="42">
        <f>IF($C$24,[1]!obget([1]!obcall("",$C75,"get",[1]!obMake("","int",D$26))),"")</f>
        <v>0.33306848335704636</v>
      </c>
      <c r="E75" s="42">
        <f>IF($C$24,[1]!obget([1]!obcall("",$C75,"get",[1]!obMake("","int",E$26))),"")</f>
        <v>0.33392706830911428</v>
      </c>
      <c r="F75" s="42">
        <f>IF($C$24,[1]!obget([1]!obcall("",$C75,"get",[1]!obMake("","int",F$26))),"")</f>
        <v>0.31589029800777918</v>
      </c>
      <c r="G75" s="42">
        <f>IF($C$24,[1]!obget([1]!obcall("",$C75,"get",[1]!obMake("","int",G$26))),"")</f>
        <v>0.33227117822559515</v>
      </c>
      <c r="H75" s="42">
        <f>IF($C$24,[1]!obget([1]!obcall("",$C75,"get",[1]!obMake("","int",H$26))),"")</f>
        <v>0.33454377670259489</v>
      </c>
      <c r="I75" s="42">
        <f>IF($C$24,[1]!obget([1]!obcall("",$C75,"get",[1]!obMake("","int",I$26))),"")</f>
        <v>0.33318609177326969</v>
      </c>
      <c r="J75" s="42">
        <f>IF($C$24,[1]!obget([1]!obcall("",$C75,"get",[1]!obMake("","int",J$26))),"")</f>
        <v>0.33246058738320949</v>
      </c>
      <c r="K75" s="42">
        <f>IF($C$24,[1]!obget([1]!obcall("",$C75,"get",[1]!obMake("","int",K$26))),"")</f>
        <v>0.32541223901206973</v>
      </c>
      <c r="L75" s="42">
        <f>IF($C$24,[1]!obget([1]!obcall("",$C75,"get",[1]!obMake("","int",L$26))),"")</f>
        <v>0.33349914032207578</v>
      </c>
      <c r="M75" s="42">
        <f>IF($C$24,[1]!obget([1]!obcall("",$C75,"get",[1]!obMake("","int",M$26))),"")</f>
        <v>0.33261976321866088</v>
      </c>
      <c r="N75" s="42">
        <f>IF($C$24,[1]!obget([1]!obcall("",$C75,"getAverage")),"")</f>
        <v>0.3295281612404245</v>
      </c>
    </row>
    <row r="76" spans="1:14" ht="11.85" customHeight="1" x14ac:dyDescent="0.3">
      <c r="A76" s="28" t="str">
        <f t="shared" si="1"/>
        <v/>
      </c>
      <c r="B76" s="42">
        <f t="shared" si="0"/>
        <v>4.9000000000000004</v>
      </c>
      <c r="C76" s="45" t="str">
        <f>IF($C$24,[1]!obcall("IM_"&amp;B76,$B$24,"[]",[1]!obMake("","int",ROW(B76)-ROW($B$27))),"")</f>
        <v>IM_4.9 
[61072]</v>
      </c>
      <c r="D76" s="42">
        <f>IF($C$24,[1]!obget([1]!obcall("",$C76,"get",[1]!obMake("","int",D$26))),"")</f>
        <v>8.8036914056525556E-2</v>
      </c>
      <c r="E76" s="42">
        <f>IF($C$24,[1]!obget([1]!obcall("",$C76,"get",[1]!obMake("","int",E$26))),"")</f>
        <v>8.8284532969051255E-2</v>
      </c>
      <c r="F76" s="42">
        <f>IF($C$24,[1]!obget([1]!obcall("",$C76,"get",[1]!obMake("","int",F$26))),"")</f>
        <v>8.3531698044638503E-2</v>
      </c>
      <c r="G76" s="42">
        <f>IF($C$24,[1]!obget([1]!obcall("",$C76,"get",[1]!obMake("","int",G$26))),"")</f>
        <v>8.7810444052273853E-2</v>
      </c>
      <c r="H76" s="42">
        <f>IF($C$24,[1]!obget([1]!obcall("",$C76,"get",[1]!obMake("","int",H$26))),"")</f>
        <v>8.8459022157509698E-2</v>
      </c>
      <c r="I76" s="42">
        <f>IF($C$24,[1]!obget([1]!obcall("",$C76,"get",[1]!obMake("","int",I$26))),"")</f>
        <v>8.8038117889044365E-2</v>
      </c>
      <c r="J76" s="42">
        <f>IF($C$24,[1]!obget([1]!obcall("",$C76,"get",[1]!obMake("","int",J$26))),"")</f>
        <v>8.7863736847236654E-2</v>
      </c>
      <c r="K76" s="42">
        <f>IF($C$24,[1]!obget([1]!obcall("",$C76,"get",[1]!obMake("","int",K$26))),"")</f>
        <v>8.5849437274578763E-2</v>
      </c>
      <c r="L76" s="42">
        <f>IF($C$24,[1]!obget([1]!obcall("",$C76,"get",[1]!obMake("","int",L$26))),"")</f>
        <v>8.8149846265019816E-2</v>
      </c>
      <c r="M76" s="42">
        <f>IF($C$24,[1]!obget([1]!obcall("",$C76,"get",[1]!obMake("","int",M$26))),"")</f>
        <v>8.7894668209750337E-2</v>
      </c>
      <c r="N76" s="42">
        <f>IF($C$24,[1]!obget([1]!obcall("",$C76,"getAverage")),"")</f>
        <v>8.7036974639595324E-2</v>
      </c>
    </row>
    <row r="77" spans="1:14" ht="11.85" customHeight="1" x14ac:dyDescent="0.3">
      <c r="A77" s="28">
        <f t="shared" si="1"/>
        <v>5</v>
      </c>
      <c r="B77" s="42">
        <f t="shared" si="0"/>
        <v>5</v>
      </c>
      <c r="C77" s="45" t="str">
        <f>IF($C$24,[1]!obcall("IM_"&amp;B77,$B$24,"[]",[1]!obMake("","int",ROW(B77)-ROW($B$27))),"")</f>
        <v>IM_5 
[61075]</v>
      </c>
      <c r="D77" s="42">
        <f>IF($C$24,[1]!obget([1]!obcall("",$C77,"get",[1]!obMake("","int",D$26))),"")</f>
        <v>5.7429649492753701E-6</v>
      </c>
      <c r="E77" s="42">
        <f>IF($C$24,[1]!obget([1]!obcall("",$C77,"get",[1]!obMake("","int",E$26))),"")</f>
        <v>1.6846436397865353E-6</v>
      </c>
      <c r="F77" s="42">
        <f>IF($C$24,[1]!obget([1]!obcall("",$C77,"get",[1]!obMake("","int",F$26))),"")</f>
        <v>5.4469275653110895E-5</v>
      </c>
      <c r="G77" s="42">
        <f>IF($C$24,[1]!obget([1]!obcall("",$C77,"get",[1]!obMake("","int",G$26))),"")</f>
        <v>1.4785700715572187E-5</v>
      </c>
      <c r="H77" s="42">
        <f>IF($C$24,[1]!obget([1]!obcall("",$C77,"get",[1]!obMake("","int",H$26))),"")</f>
        <v>4.1138543427821971E-6</v>
      </c>
      <c r="I77" s="42">
        <f>IF($C$24,[1]!obget([1]!obcall("",$C77,"get",[1]!obMake("","int",I$26))),"")</f>
        <v>1.6156386296918467E-5</v>
      </c>
      <c r="J77" s="42">
        <f>IF($C$24,[1]!obget([1]!obcall("",$C77,"get",[1]!obMake("","int",J$26))),"")</f>
        <v>1.514911856752451E-5</v>
      </c>
      <c r="K77" s="42">
        <f>IF($C$24,[1]!obget([1]!obcall("",$C77,"get",[1]!obMake("","int",K$26))),"")</f>
        <v>4.8865798038784436E-5</v>
      </c>
      <c r="L77" s="42">
        <f>IF($C$24,[1]!obget([1]!obcall("",$C77,"get",[1]!obMake("","int",L$26))),"")</f>
        <v>9.3094510336505019E-6</v>
      </c>
      <c r="M77" s="42">
        <f>IF($C$24,[1]!obget([1]!obcall("",$C77,"get",[1]!obMake("","int",M$26))),"")</f>
        <v>1.8079534833395505E-5</v>
      </c>
      <c r="N77" s="42">
        <f>IF($C$24,[1]!obget([1]!obcall("",$C77,"getAverage")),"")</f>
        <v>2.5644146490617448E-5</v>
      </c>
    </row>
    <row r="78" spans="1:14" ht="11.85" customHeight="1" x14ac:dyDescent="0.3">
      <c r="A78" s="28" t="str">
        <f t="shared" si="1"/>
        <v/>
      </c>
      <c r="B78" s="42">
        <f t="shared" si="0"/>
        <v>5.1000000000000005</v>
      </c>
      <c r="C78" s="45" t="e">
        <f>IF($C$24,[1]!obcall("IM_"&amp;B78,$B$24,"[]",[1]!obMake("","int",ROW(B78)-ROW($B$27))),"")</f>
        <v>#VALUE!</v>
      </c>
      <c r="D78" s="42" t="e">
        <f>IF($C$24,[1]!obget([1]!obcall("",$C78,"get",[1]!obMake("","int",D$26))),"")</f>
        <v>#VALUE!</v>
      </c>
      <c r="E78" s="42" t="e">
        <f>IF($C$24,[1]!obget([1]!obcall("",$C78,"get",[1]!obMake("","int",E$26))),"")</f>
        <v>#VALUE!</v>
      </c>
      <c r="F78" s="42" t="e">
        <f>IF($C$24,[1]!obget([1]!obcall("",$C78,"get",[1]!obMake("","int",F$26))),"")</f>
        <v>#VALUE!</v>
      </c>
      <c r="G78" s="42" t="e">
        <f>IF($C$24,[1]!obget([1]!obcall("",$C78,"get",[1]!obMake("","int",G$26))),"")</f>
        <v>#VALUE!</v>
      </c>
      <c r="H78" s="42" t="e">
        <f>IF($C$24,[1]!obget([1]!obcall("",$C78,"get",[1]!obMake("","int",H$26))),"")</f>
        <v>#VALUE!</v>
      </c>
      <c r="I78" s="42" t="e">
        <f>IF($C$24,[1]!obget([1]!obcall("",$C78,"get",[1]!obMake("","int",I$26))),"")</f>
        <v>#VALUE!</v>
      </c>
      <c r="J78" s="42" t="e">
        <f>IF($C$24,[1]!obget([1]!obcall("",$C78,"get",[1]!obMake("","int",J$26))),"")</f>
        <v>#VALUE!</v>
      </c>
      <c r="K78" s="42" t="e">
        <f>IF($C$24,[1]!obget([1]!obcall("",$C78,"get",[1]!obMake("","int",K$26))),"")</f>
        <v>#VALUE!</v>
      </c>
      <c r="L78" s="42" t="e">
        <f>IF($C$24,[1]!obget([1]!obcall("",$C78,"get",[1]!obMake("","int",L$26))),"")</f>
        <v>#VALUE!</v>
      </c>
      <c r="M78" s="42" t="e">
        <f>IF($C$24,[1]!obget([1]!obcall("",$C78,"get",[1]!obMake("","int",M$26))),"")</f>
        <v>#VALUE!</v>
      </c>
      <c r="N78" s="42" t="e">
        <f>IF($C$24,[1]!obget([1]!obcall("",$C78,"getAverage")),"")</f>
        <v>#VALUE!</v>
      </c>
    </row>
    <row r="79" spans="1:14" ht="11.85" customHeight="1" x14ac:dyDescent="0.3">
      <c r="A79" s="28" t="str">
        <f t="shared" si="1"/>
        <v/>
      </c>
      <c r="B79" s="42">
        <f t="shared" si="0"/>
        <v>5.2</v>
      </c>
      <c r="C79" s="45" t="e">
        <f>IF($C$24,[1]!obcall("IM_"&amp;B79,$B$24,"[]",[1]!obMake("","int",ROW(B79)-ROW($B$27))),"")</f>
        <v>#VALUE!</v>
      </c>
      <c r="D79" s="42" t="e">
        <f>IF($C$24,[1]!obget([1]!obcall("",$C79,"get",[1]!obMake("","int",D$26))),"")</f>
        <v>#VALUE!</v>
      </c>
      <c r="E79" s="42" t="e">
        <f>IF($C$24,[1]!obget([1]!obcall("",$C79,"get",[1]!obMake("","int",E$26))),"")</f>
        <v>#VALUE!</v>
      </c>
      <c r="F79" s="42" t="e">
        <f>IF($C$24,[1]!obget([1]!obcall("",$C79,"get",[1]!obMake("","int",F$26))),"")</f>
        <v>#VALUE!</v>
      </c>
      <c r="G79" s="42" t="e">
        <f>IF($C$24,[1]!obget([1]!obcall("",$C79,"get",[1]!obMake("","int",G$26))),"")</f>
        <v>#VALUE!</v>
      </c>
      <c r="H79" s="42" t="e">
        <f>IF($C$24,[1]!obget([1]!obcall("",$C79,"get",[1]!obMake("","int",H$26))),"")</f>
        <v>#VALUE!</v>
      </c>
      <c r="I79" s="42" t="e">
        <f>IF($C$24,[1]!obget([1]!obcall("",$C79,"get",[1]!obMake("","int",I$26))),"")</f>
        <v>#VALUE!</v>
      </c>
      <c r="J79" s="42" t="e">
        <f>IF($C$24,[1]!obget([1]!obcall("",$C79,"get",[1]!obMake("","int",J$26))),"")</f>
        <v>#VALUE!</v>
      </c>
      <c r="K79" s="42" t="e">
        <f>IF($C$24,[1]!obget([1]!obcall("",$C79,"get",[1]!obMake("","int",K$26))),"")</f>
        <v>#VALUE!</v>
      </c>
      <c r="L79" s="42" t="e">
        <f>IF($C$24,[1]!obget([1]!obcall("",$C79,"get",[1]!obMake("","int",L$26))),"")</f>
        <v>#VALUE!</v>
      </c>
      <c r="M79" s="42" t="e">
        <f>IF($C$24,[1]!obget([1]!obcall("",$C79,"get",[1]!obMake("","int",M$26))),"")</f>
        <v>#VALUE!</v>
      </c>
      <c r="N79" s="42" t="e">
        <f>IF($C$24,[1]!obget([1]!obcall("",$C79,"getAverage")),"")</f>
        <v>#VALUE!</v>
      </c>
    </row>
    <row r="80" spans="1:14" ht="11.85" customHeight="1" x14ac:dyDescent="0.3">
      <c r="A80" s="28" t="str">
        <f t="shared" si="1"/>
        <v/>
      </c>
      <c r="B80" s="42">
        <f t="shared" si="0"/>
        <v>5.3000000000000007</v>
      </c>
      <c r="C80" s="45" t="e">
        <f>IF($C$24,[1]!obcall("IM_"&amp;B80,$B$24,"[]",[1]!obMake("","int",ROW(B80)-ROW($B$27))),"")</f>
        <v>#VALUE!</v>
      </c>
      <c r="D80" s="42" t="e">
        <f>IF($C$24,[1]!obget([1]!obcall("",$C80,"get",[1]!obMake("","int",D$26))),"")</f>
        <v>#VALUE!</v>
      </c>
      <c r="E80" s="42" t="e">
        <f>IF($C$24,[1]!obget([1]!obcall("",$C80,"get",[1]!obMake("","int",E$26))),"")</f>
        <v>#VALUE!</v>
      </c>
      <c r="F80" s="42" t="e">
        <f>IF($C$24,[1]!obget([1]!obcall("",$C80,"get",[1]!obMake("","int",F$26))),"")</f>
        <v>#VALUE!</v>
      </c>
      <c r="G80" s="42" t="e">
        <f>IF($C$24,[1]!obget([1]!obcall("",$C80,"get",[1]!obMake("","int",G$26))),"")</f>
        <v>#VALUE!</v>
      </c>
      <c r="H80" s="42" t="e">
        <f>IF($C$24,[1]!obget([1]!obcall("",$C80,"get",[1]!obMake("","int",H$26))),"")</f>
        <v>#VALUE!</v>
      </c>
      <c r="I80" s="42" t="e">
        <f>IF($C$24,[1]!obget([1]!obcall("",$C80,"get",[1]!obMake("","int",I$26))),"")</f>
        <v>#VALUE!</v>
      </c>
      <c r="J80" s="42" t="e">
        <f>IF($C$24,[1]!obget([1]!obcall("",$C80,"get",[1]!obMake("","int",J$26))),"")</f>
        <v>#VALUE!</v>
      </c>
      <c r="K80" s="42" t="e">
        <f>IF($C$24,[1]!obget([1]!obcall("",$C80,"get",[1]!obMake("","int",K$26))),"")</f>
        <v>#VALUE!</v>
      </c>
      <c r="L80" s="42" t="e">
        <f>IF($C$24,[1]!obget([1]!obcall("",$C80,"get",[1]!obMake("","int",L$26))),"")</f>
        <v>#VALUE!</v>
      </c>
      <c r="M80" s="42" t="e">
        <f>IF($C$24,[1]!obget([1]!obcall("",$C80,"get",[1]!obMake("","int",M$26))),"")</f>
        <v>#VALUE!</v>
      </c>
      <c r="N80" s="42" t="e">
        <f>IF($C$24,[1]!obget([1]!obcall("",$C80,"getAverage")),"")</f>
        <v>#VALUE!</v>
      </c>
    </row>
    <row r="81" spans="1:14" ht="11.85" customHeight="1" x14ac:dyDescent="0.3">
      <c r="A81" s="28" t="str">
        <f t="shared" si="1"/>
        <v/>
      </c>
      <c r="B81" s="42">
        <f t="shared" si="0"/>
        <v>5.4</v>
      </c>
      <c r="C81" s="45" t="e">
        <f>IF($C$24,[1]!obcall("IM_"&amp;B81,$B$24,"[]",[1]!obMake("","int",ROW(B81)-ROW($B$27))),"")</f>
        <v>#VALUE!</v>
      </c>
      <c r="D81" s="42" t="e">
        <f>IF($C$24,[1]!obget([1]!obcall("",$C81,"get",[1]!obMake("","int",D$26))),"")</f>
        <v>#VALUE!</v>
      </c>
      <c r="E81" s="42" t="e">
        <f>IF($C$24,[1]!obget([1]!obcall("",$C81,"get",[1]!obMake("","int",E$26))),"")</f>
        <v>#VALUE!</v>
      </c>
      <c r="F81" s="42" t="e">
        <f>IF($C$24,[1]!obget([1]!obcall("",$C81,"get",[1]!obMake("","int",F$26))),"")</f>
        <v>#VALUE!</v>
      </c>
      <c r="G81" s="42" t="e">
        <f>IF($C$24,[1]!obget([1]!obcall("",$C81,"get",[1]!obMake("","int",G$26))),"")</f>
        <v>#VALUE!</v>
      </c>
      <c r="H81" s="42" t="e">
        <f>IF($C$24,[1]!obget([1]!obcall("",$C81,"get",[1]!obMake("","int",H$26))),"")</f>
        <v>#VALUE!</v>
      </c>
      <c r="I81" s="42" t="e">
        <f>IF($C$24,[1]!obget([1]!obcall("",$C81,"get",[1]!obMake("","int",I$26))),"")</f>
        <v>#VALUE!</v>
      </c>
      <c r="J81" s="42" t="e">
        <f>IF($C$24,[1]!obget([1]!obcall("",$C81,"get",[1]!obMake("","int",J$26))),"")</f>
        <v>#VALUE!</v>
      </c>
      <c r="K81" s="42" t="e">
        <f>IF($C$24,[1]!obget([1]!obcall("",$C81,"get",[1]!obMake("","int",K$26))),"")</f>
        <v>#VALUE!</v>
      </c>
      <c r="L81" s="42" t="e">
        <f>IF($C$24,[1]!obget([1]!obcall("",$C81,"get",[1]!obMake("","int",L$26))),"")</f>
        <v>#VALUE!</v>
      </c>
      <c r="M81" s="42" t="e">
        <f>IF($C$24,[1]!obget([1]!obcall("",$C81,"get",[1]!obMake("","int",M$26))),"")</f>
        <v>#VALUE!</v>
      </c>
      <c r="N81" s="42" t="e">
        <f>IF($C$24,[1]!obget([1]!obcall("",$C81,"getAverage")),"")</f>
        <v>#VALUE!</v>
      </c>
    </row>
    <row r="82" spans="1:14" ht="11.85" customHeight="1" x14ac:dyDescent="0.3">
      <c r="A82" s="28">
        <f t="shared" si="1"/>
        <v>5.5</v>
      </c>
      <c r="B82" s="42">
        <f t="shared" si="0"/>
        <v>5.5</v>
      </c>
      <c r="C82" s="45" t="e">
        <f>IF($C$24,[1]!obcall("IM_"&amp;B82,$B$24,"[]",[1]!obMake("","int",ROW(B82)-ROW($B$27))),"")</f>
        <v>#VALUE!</v>
      </c>
      <c r="D82" s="42" t="e">
        <f>IF($C$24,[1]!obget([1]!obcall("",$C82,"get",[1]!obMake("","int",D$26))),"")</f>
        <v>#VALUE!</v>
      </c>
      <c r="E82" s="42" t="e">
        <f>IF($C$24,[1]!obget([1]!obcall("",$C82,"get",[1]!obMake("","int",E$26))),"")</f>
        <v>#VALUE!</v>
      </c>
      <c r="F82" s="42" t="e">
        <f>IF($C$24,[1]!obget([1]!obcall("",$C82,"get",[1]!obMake("","int",F$26))),"")</f>
        <v>#VALUE!</v>
      </c>
      <c r="G82" s="42" t="e">
        <f>IF($C$24,[1]!obget([1]!obcall("",$C82,"get",[1]!obMake("","int",G$26))),"")</f>
        <v>#VALUE!</v>
      </c>
      <c r="H82" s="42" t="e">
        <f>IF($C$24,[1]!obget([1]!obcall("",$C82,"get",[1]!obMake("","int",H$26))),"")</f>
        <v>#VALUE!</v>
      </c>
      <c r="I82" s="42" t="e">
        <f>IF($C$24,[1]!obget([1]!obcall("",$C82,"get",[1]!obMake("","int",I$26))),"")</f>
        <v>#VALUE!</v>
      </c>
      <c r="J82" s="42" t="e">
        <f>IF($C$24,[1]!obget([1]!obcall("",$C82,"get",[1]!obMake("","int",J$26))),"")</f>
        <v>#VALUE!</v>
      </c>
      <c r="K82" s="42" t="e">
        <f>IF($C$24,[1]!obget([1]!obcall("",$C82,"get",[1]!obMake("","int",K$26))),"")</f>
        <v>#VALUE!</v>
      </c>
      <c r="L82" s="42" t="e">
        <f>IF($C$24,[1]!obget([1]!obcall("",$C82,"get",[1]!obMake("","int",L$26))),"")</f>
        <v>#VALUE!</v>
      </c>
      <c r="M82" s="42" t="e">
        <f>IF($C$24,[1]!obget([1]!obcall("",$C82,"get",[1]!obMake("","int",M$26))),"")</f>
        <v>#VALUE!</v>
      </c>
      <c r="N82" s="42" t="e">
        <f>IF($C$24,[1]!obget([1]!obcall("",$C82,"getAverage")),"")</f>
        <v>#VALUE!</v>
      </c>
    </row>
    <row r="83" spans="1:14" ht="11.85" customHeight="1" x14ac:dyDescent="0.3">
      <c r="A83" s="28" t="str">
        <f t="shared" si="1"/>
        <v/>
      </c>
      <c r="B83" s="42">
        <f t="shared" si="0"/>
        <v>5.6000000000000005</v>
      </c>
      <c r="C83" s="45" t="e">
        <f>IF($C$24,[1]!obcall("IM_"&amp;B83,$B$24,"[]",[1]!obMake("","int",ROW(B83)-ROW($B$27))),"")</f>
        <v>#VALUE!</v>
      </c>
      <c r="D83" s="42" t="e">
        <f>IF($C$24,[1]!obget([1]!obcall("",$C83,"get",[1]!obMake("","int",D$26))),"")</f>
        <v>#VALUE!</v>
      </c>
      <c r="E83" s="42" t="e">
        <f>IF($C$24,[1]!obget([1]!obcall("",$C83,"get",[1]!obMake("","int",E$26))),"")</f>
        <v>#VALUE!</v>
      </c>
      <c r="F83" s="42" t="e">
        <f>IF($C$24,[1]!obget([1]!obcall("",$C83,"get",[1]!obMake("","int",F$26))),"")</f>
        <v>#VALUE!</v>
      </c>
      <c r="G83" s="42" t="e">
        <f>IF($C$24,[1]!obget([1]!obcall("",$C83,"get",[1]!obMake("","int",G$26))),"")</f>
        <v>#VALUE!</v>
      </c>
      <c r="H83" s="42" t="e">
        <f>IF($C$24,[1]!obget([1]!obcall("",$C83,"get",[1]!obMake("","int",H$26))),"")</f>
        <v>#VALUE!</v>
      </c>
      <c r="I83" s="42" t="e">
        <f>IF($C$24,[1]!obget([1]!obcall("",$C83,"get",[1]!obMake("","int",I$26))),"")</f>
        <v>#VALUE!</v>
      </c>
      <c r="J83" s="42" t="e">
        <f>IF($C$24,[1]!obget([1]!obcall("",$C83,"get",[1]!obMake("","int",J$26))),"")</f>
        <v>#VALUE!</v>
      </c>
      <c r="K83" s="42" t="e">
        <f>IF($C$24,[1]!obget([1]!obcall("",$C83,"get",[1]!obMake("","int",K$26))),"")</f>
        <v>#VALUE!</v>
      </c>
      <c r="L83" s="42" t="e">
        <f>IF($C$24,[1]!obget([1]!obcall("",$C83,"get",[1]!obMake("","int",L$26))),"")</f>
        <v>#VALUE!</v>
      </c>
      <c r="M83" s="42" t="e">
        <f>IF($C$24,[1]!obget([1]!obcall("",$C83,"get",[1]!obMake("","int",M$26))),"")</f>
        <v>#VALUE!</v>
      </c>
      <c r="N83" s="42" t="e">
        <f>IF($C$24,[1]!obget([1]!obcall("",$C83,"getAverage")),"")</f>
        <v>#VALUE!</v>
      </c>
    </row>
    <row r="84" spans="1:14" ht="11.85" customHeight="1" x14ac:dyDescent="0.3">
      <c r="A84" s="28" t="str">
        <f t="shared" si="1"/>
        <v/>
      </c>
      <c r="B84" s="42">
        <f t="shared" si="0"/>
        <v>5.7</v>
      </c>
      <c r="C84" s="45" t="e">
        <f>IF($C$24,[1]!obcall("IM_"&amp;B84,$B$24,"[]",[1]!obMake("","int",ROW(B84)-ROW($B$27))),"")</f>
        <v>#VALUE!</v>
      </c>
      <c r="D84" s="42" t="e">
        <f>IF($C$24,[1]!obget([1]!obcall("",$C84,"get",[1]!obMake("","int",D$26))),"")</f>
        <v>#VALUE!</v>
      </c>
      <c r="E84" s="42" t="e">
        <f>IF($C$24,[1]!obget([1]!obcall("",$C84,"get",[1]!obMake("","int",E$26))),"")</f>
        <v>#VALUE!</v>
      </c>
      <c r="F84" s="42" t="e">
        <f>IF($C$24,[1]!obget([1]!obcall("",$C84,"get",[1]!obMake("","int",F$26))),"")</f>
        <v>#VALUE!</v>
      </c>
      <c r="G84" s="42" t="e">
        <f>IF($C$24,[1]!obget([1]!obcall("",$C84,"get",[1]!obMake("","int",G$26))),"")</f>
        <v>#VALUE!</v>
      </c>
      <c r="H84" s="42" t="e">
        <f>IF($C$24,[1]!obget([1]!obcall("",$C84,"get",[1]!obMake("","int",H$26))),"")</f>
        <v>#VALUE!</v>
      </c>
      <c r="I84" s="42" t="e">
        <f>IF($C$24,[1]!obget([1]!obcall("",$C84,"get",[1]!obMake("","int",I$26))),"")</f>
        <v>#VALUE!</v>
      </c>
      <c r="J84" s="42" t="e">
        <f>IF($C$24,[1]!obget([1]!obcall("",$C84,"get",[1]!obMake("","int",J$26))),"")</f>
        <v>#VALUE!</v>
      </c>
      <c r="K84" s="42" t="e">
        <f>IF($C$24,[1]!obget([1]!obcall("",$C84,"get",[1]!obMake("","int",K$26))),"")</f>
        <v>#VALUE!</v>
      </c>
      <c r="L84" s="42" t="e">
        <f>IF($C$24,[1]!obget([1]!obcall("",$C84,"get",[1]!obMake("","int",L$26))),"")</f>
        <v>#VALUE!</v>
      </c>
      <c r="M84" s="42" t="e">
        <f>IF($C$24,[1]!obget([1]!obcall("",$C84,"get",[1]!obMake("","int",M$26))),"")</f>
        <v>#VALUE!</v>
      </c>
      <c r="N84" s="42" t="e">
        <f>IF($C$24,[1]!obget([1]!obcall("",$C84,"getAverage")),"")</f>
        <v>#VALUE!</v>
      </c>
    </row>
    <row r="85" spans="1:14" ht="11.85" customHeight="1" x14ac:dyDescent="0.3">
      <c r="A85" s="28" t="str">
        <f t="shared" si="1"/>
        <v/>
      </c>
      <c r="B85" s="42">
        <f t="shared" si="0"/>
        <v>5.8000000000000007</v>
      </c>
      <c r="C85" s="45" t="e">
        <f>IF($C$24,[1]!obcall("IM_"&amp;B85,$B$24,"[]",[1]!obMake("","int",ROW(B85)-ROW($B$27))),"")</f>
        <v>#VALUE!</v>
      </c>
      <c r="D85" s="42" t="e">
        <f>IF($C$24,[1]!obget([1]!obcall("",$C85,"get",[1]!obMake("","int",D$26))),"")</f>
        <v>#VALUE!</v>
      </c>
      <c r="E85" s="42" t="e">
        <f>IF($C$24,[1]!obget([1]!obcall("",$C85,"get",[1]!obMake("","int",E$26))),"")</f>
        <v>#VALUE!</v>
      </c>
      <c r="F85" s="42" t="e">
        <f>IF($C$24,[1]!obget([1]!obcall("",$C85,"get",[1]!obMake("","int",F$26))),"")</f>
        <v>#VALUE!</v>
      </c>
      <c r="G85" s="42" t="e">
        <f>IF($C$24,[1]!obget([1]!obcall("",$C85,"get",[1]!obMake("","int",G$26))),"")</f>
        <v>#VALUE!</v>
      </c>
      <c r="H85" s="42" t="e">
        <f>IF($C$24,[1]!obget([1]!obcall("",$C85,"get",[1]!obMake("","int",H$26))),"")</f>
        <v>#VALUE!</v>
      </c>
      <c r="I85" s="42" t="e">
        <f>IF($C$24,[1]!obget([1]!obcall("",$C85,"get",[1]!obMake("","int",I$26))),"")</f>
        <v>#VALUE!</v>
      </c>
      <c r="J85" s="42" t="e">
        <f>IF($C$24,[1]!obget([1]!obcall("",$C85,"get",[1]!obMake("","int",J$26))),"")</f>
        <v>#VALUE!</v>
      </c>
      <c r="K85" s="42" t="e">
        <f>IF($C$24,[1]!obget([1]!obcall("",$C85,"get",[1]!obMake("","int",K$26))),"")</f>
        <v>#VALUE!</v>
      </c>
      <c r="L85" s="42" t="e">
        <f>IF($C$24,[1]!obget([1]!obcall("",$C85,"get",[1]!obMake("","int",L$26))),"")</f>
        <v>#VALUE!</v>
      </c>
      <c r="M85" s="42" t="e">
        <f>IF($C$24,[1]!obget([1]!obcall("",$C85,"get",[1]!obMake("","int",M$26))),"")</f>
        <v>#VALUE!</v>
      </c>
      <c r="N85" s="42" t="e">
        <f>IF($C$24,[1]!obget([1]!obcall("",$C85,"getAverage")),"")</f>
        <v>#VALUE!</v>
      </c>
    </row>
    <row r="86" spans="1:14" ht="11.85" customHeight="1" x14ac:dyDescent="0.3">
      <c r="A86" s="28" t="str">
        <f t="shared" si="1"/>
        <v/>
      </c>
      <c r="B86" s="42">
        <f t="shared" si="0"/>
        <v>5.9</v>
      </c>
      <c r="C86" s="45" t="e">
        <f>IF($C$24,[1]!obcall("IM_"&amp;B86,$B$24,"[]",[1]!obMake("","int",ROW(B86)-ROW($B$27))),"")</f>
        <v>#VALUE!</v>
      </c>
      <c r="D86" s="42" t="e">
        <f>IF($C$24,[1]!obget([1]!obcall("",$C86,"get",[1]!obMake("","int",D$26))),"")</f>
        <v>#VALUE!</v>
      </c>
      <c r="E86" s="42" t="e">
        <f>IF($C$24,[1]!obget([1]!obcall("",$C86,"get",[1]!obMake("","int",E$26))),"")</f>
        <v>#VALUE!</v>
      </c>
      <c r="F86" s="42" t="e">
        <f>IF($C$24,[1]!obget([1]!obcall("",$C86,"get",[1]!obMake("","int",F$26))),"")</f>
        <v>#VALUE!</v>
      </c>
      <c r="G86" s="42" t="e">
        <f>IF($C$24,[1]!obget([1]!obcall("",$C86,"get",[1]!obMake("","int",G$26))),"")</f>
        <v>#VALUE!</v>
      </c>
      <c r="H86" s="42" t="e">
        <f>IF($C$24,[1]!obget([1]!obcall("",$C86,"get",[1]!obMake("","int",H$26))),"")</f>
        <v>#VALUE!</v>
      </c>
      <c r="I86" s="42" t="e">
        <f>IF($C$24,[1]!obget([1]!obcall("",$C86,"get",[1]!obMake("","int",I$26))),"")</f>
        <v>#VALUE!</v>
      </c>
      <c r="J86" s="42" t="e">
        <f>IF($C$24,[1]!obget([1]!obcall("",$C86,"get",[1]!obMake("","int",J$26))),"")</f>
        <v>#VALUE!</v>
      </c>
      <c r="K86" s="42" t="e">
        <f>IF($C$24,[1]!obget([1]!obcall("",$C86,"get",[1]!obMake("","int",K$26))),"")</f>
        <v>#VALUE!</v>
      </c>
      <c r="L86" s="42" t="e">
        <f>IF($C$24,[1]!obget([1]!obcall("",$C86,"get",[1]!obMake("","int",L$26))),"")</f>
        <v>#VALUE!</v>
      </c>
      <c r="M86" s="42" t="e">
        <f>IF($C$24,[1]!obget([1]!obcall("",$C86,"get",[1]!obMake("","int",M$26))),"")</f>
        <v>#VALUE!</v>
      </c>
      <c r="N86" s="42" t="e">
        <f>IF($C$24,[1]!obget([1]!obcall("",$C86,"getAverage")),"")</f>
        <v>#VALUE!</v>
      </c>
    </row>
    <row r="87" spans="1:14" ht="11.85" customHeight="1" x14ac:dyDescent="0.3">
      <c r="A87" s="28">
        <f t="shared" si="1"/>
        <v>6</v>
      </c>
      <c r="B87" s="42">
        <f t="shared" si="0"/>
        <v>6</v>
      </c>
      <c r="C87" s="45" t="e">
        <f>IF($C$24,[1]!obcall("IM_"&amp;B87,$B$24,"[]",[1]!obMake("","int",ROW(B87)-ROW($B$27))),"")</f>
        <v>#VALUE!</v>
      </c>
      <c r="D87" s="42" t="e">
        <f>IF($C$24,[1]!obget([1]!obcall("",$C87,"get",[1]!obMake("","int",D$26))),"")</f>
        <v>#VALUE!</v>
      </c>
      <c r="E87" s="42" t="e">
        <f>IF($C$24,[1]!obget([1]!obcall("",$C87,"get",[1]!obMake("","int",E$26))),"")</f>
        <v>#VALUE!</v>
      </c>
      <c r="F87" s="42" t="e">
        <f>IF($C$24,[1]!obget([1]!obcall("",$C87,"get",[1]!obMake("","int",F$26))),"")</f>
        <v>#VALUE!</v>
      </c>
      <c r="G87" s="42" t="e">
        <f>IF($C$24,[1]!obget([1]!obcall("",$C87,"get",[1]!obMake("","int",G$26))),"")</f>
        <v>#VALUE!</v>
      </c>
      <c r="H87" s="42" t="e">
        <f>IF($C$24,[1]!obget([1]!obcall("",$C87,"get",[1]!obMake("","int",H$26))),"")</f>
        <v>#VALUE!</v>
      </c>
      <c r="I87" s="42" t="e">
        <f>IF($C$24,[1]!obget([1]!obcall("",$C87,"get",[1]!obMake("","int",I$26))),"")</f>
        <v>#VALUE!</v>
      </c>
      <c r="J87" s="42" t="e">
        <f>IF($C$24,[1]!obget([1]!obcall("",$C87,"get",[1]!obMake("","int",J$26))),"")</f>
        <v>#VALUE!</v>
      </c>
      <c r="K87" s="42" t="e">
        <f>IF($C$24,[1]!obget([1]!obcall("",$C87,"get",[1]!obMake("","int",K$26))),"")</f>
        <v>#VALUE!</v>
      </c>
      <c r="L87" s="42" t="e">
        <f>IF($C$24,[1]!obget([1]!obcall("",$C87,"get",[1]!obMake("","int",L$26))),"")</f>
        <v>#VALUE!</v>
      </c>
      <c r="M87" s="42" t="e">
        <f>IF($C$24,[1]!obget([1]!obcall("",$C87,"get",[1]!obMake("","int",M$26))),"")</f>
        <v>#VALUE!</v>
      </c>
      <c r="N87" s="42" t="e">
        <f>IF($C$24,[1]!obget([1]!obcall("",$C87,"getAverage")),"")</f>
        <v>#VALUE!</v>
      </c>
    </row>
    <row r="88" spans="1:14" ht="11.85" customHeight="1" x14ac:dyDescent="0.3">
      <c r="A88" s="28" t="str">
        <f t="shared" si="1"/>
        <v/>
      </c>
      <c r="B88" s="46"/>
      <c r="C88" s="45" t="e">
        <f>IF($C$24,[1]!obcall("IM_"&amp;B88,$B$24,"[]",[1]!obMake("","int",ROW(B88)-ROW($B$27))),"")</f>
        <v>#VALUE!</v>
      </c>
      <c r="D88" s="42" t="e">
        <f>IF($C$24,[1]!obget([1]!obcall("",$C88,"get",[1]!obMake("","int",D$26))),"")</f>
        <v>#VALUE!</v>
      </c>
      <c r="E88" s="42" t="e">
        <f>IF($C$24,[1]!obget([1]!obcall("",$C88,"get",[1]!obMake("","int",E$26))),"")</f>
        <v>#VALUE!</v>
      </c>
      <c r="F88" s="42" t="e">
        <f>IF($C$24,[1]!obget([1]!obcall("",$C88,"get",[1]!obMake("","int",F$26))),"")</f>
        <v>#VALUE!</v>
      </c>
      <c r="G88" s="42" t="e">
        <f>IF($C$24,[1]!obget([1]!obcall("",$C88,"get",[1]!obMake("","int",G$26))),"")</f>
        <v>#VALUE!</v>
      </c>
      <c r="H88" s="42" t="e">
        <f>IF($C$24,[1]!obget([1]!obcall("",$C88,"get",[1]!obMake("","int",H$26))),"")</f>
        <v>#VALUE!</v>
      </c>
      <c r="I88" s="42" t="e">
        <f>IF($C$24,[1]!obget([1]!obcall("",$C88,"get",[1]!obMake("","int",I$26))),"")</f>
        <v>#VALUE!</v>
      </c>
      <c r="J88" s="42" t="e">
        <f>IF($C$24,[1]!obget([1]!obcall("",$C88,"get",[1]!obMake("","int",J$26))),"")</f>
        <v>#VALUE!</v>
      </c>
      <c r="K88" s="42" t="e">
        <f>IF($C$24,[1]!obget([1]!obcall("",$C88,"get",[1]!obMake("","int",K$26))),"")</f>
        <v>#VALUE!</v>
      </c>
      <c r="L88" s="42" t="e">
        <f>IF($C$24,[1]!obget([1]!obcall("",$C88,"get",[1]!obMake("","int",L$26))),"")</f>
        <v>#VALUE!</v>
      </c>
      <c r="M88" s="42" t="e">
        <f>IF($C$24,[1]!obget([1]!obcall("",$C88,"get",[1]!obMake("","int",M$26))),"")</f>
        <v>#VALUE!</v>
      </c>
      <c r="N88" s="42" t="e">
        <f>IF($C$24,[1]!obget([1]!obcall("",$C88,"getAverage")),"")</f>
        <v>#VALUE!</v>
      </c>
    </row>
    <row r="89" spans="1:14" ht="11.85" customHeight="1" x14ac:dyDescent="0.3">
      <c r="A89" s="28" t="str">
        <f t="shared" si="1"/>
        <v/>
      </c>
      <c r="B89" s="46"/>
      <c r="C89" s="45" t="e">
        <f>IF($C$24,[1]!obcall("IM_"&amp;B89,$B$24,"[]",[1]!obMake("","int",ROW(B89)-ROW($B$27))),"")</f>
        <v>#VALUE!</v>
      </c>
      <c r="D89" s="42" t="e">
        <f>IF($C$24,[1]!obget([1]!obcall("",$C89,"get",[1]!obMake("","int",D$26))),"")</f>
        <v>#VALUE!</v>
      </c>
      <c r="E89" s="42" t="e">
        <f>IF($C$24,[1]!obget([1]!obcall("",$C89,"get",[1]!obMake("","int",E$26))),"")</f>
        <v>#VALUE!</v>
      </c>
      <c r="F89" s="42" t="e">
        <f>IF($C$24,[1]!obget([1]!obcall("",$C89,"get",[1]!obMake("","int",F$26))),"")</f>
        <v>#VALUE!</v>
      </c>
      <c r="G89" s="42" t="e">
        <f>IF($C$24,[1]!obget([1]!obcall("",$C89,"get",[1]!obMake("","int",G$26))),"")</f>
        <v>#VALUE!</v>
      </c>
      <c r="H89" s="42" t="e">
        <f>IF($C$24,[1]!obget([1]!obcall("",$C89,"get",[1]!obMake("","int",H$26))),"")</f>
        <v>#VALUE!</v>
      </c>
      <c r="I89" s="42" t="e">
        <f>IF($C$24,[1]!obget([1]!obcall("",$C89,"get",[1]!obMake("","int",I$26))),"")</f>
        <v>#VALUE!</v>
      </c>
      <c r="J89" s="42" t="e">
        <f>IF($C$24,[1]!obget([1]!obcall("",$C89,"get",[1]!obMake("","int",J$26))),"")</f>
        <v>#VALUE!</v>
      </c>
      <c r="K89" s="42" t="e">
        <f>IF($C$24,[1]!obget([1]!obcall("",$C89,"get",[1]!obMake("","int",K$26))),"")</f>
        <v>#VALUE!</v>
      </c>
      <c r="L89" s="42" t="e">
        <f>IF($C$24,[1]!obget([1]!obcall("",$C89,"get",[1]!obMake("","int",L$26))),"")</f>
        <v>#VALUE!</v>
      </c>
      <c r="M89" s="42" t="e">
        <f>IF($C$24,[1]!obget([1]!obcall("",$C89,"get",[1]!obMake("","int",M$26))),"")</f>
        <v>#VALUE!</v>
      </c>
      <c r="N89" s="42" t="e">
        <f>IF($C$24,[1]!obget([1]!obcall("",$C89,"getAverage")),"")</f>
        <v>#VALUE!</v>
      </c>
    </row>
    <row r="90" spans="1:14" ht="11.85" customHeight="1" x14ac:dyDescent="0.3">
      <c r="A90" s="28" t="str">
        <f t="shared" si="1"/>
        <v/>
      </c>
      <c r="B90" s="46"/>
      <c r="C90" s="45" t="e">
        <f>IF($C$24,[1]!obcall("IM_"&amp;B90,$B$24,"[]",[1]!obMake("","int",ROW(B90)-ROW($B$27))),"")</f>
        <v>#VALUE!</v>
      </c>
      <c r="D90" s="42" t="e">
        <f>IF($C$24,[1]!obget([1]!obcall("",$C90,"get",[1]!obMake("","int",D$26))),"")</f>
        <v>#VALUE!</v>
      </c>
      <c r="E90" s="42" t="e">
        <f>IF($C$24,[1]!obget([1]!obcall("",$C90,"get",[1]!obMake("","int",E$26))),"")</f>
        <v>#VALUE!</v>
      </c>
      <c r="F90" s="42" t="e">
        <f>IF($C$24,[1]!obget([1]!obcall("",$C90,"get",[1]!obMake("","int",F$26))),"")</f>
        <v>#VALUE!</v>
      </c>
      <c r="G90" s="42" t="e">
        <f>IF($C$24,[1]!obget([1]!obcall("",$C90,"get",[1]!obMake("","int",G$26))),"")</f>
        <v>#VALUE!</v>
      </c>
      <c r="H90" s="42" t="e">
        <f>IF($C$24,[1]!obget([1]!obcall("",$C90,"get",[1]!obMake("","int",H$26))),"")</f>
        <v>#VALUE!</v>
      </c>
      <c r="I90" s="42" t="e">
        <f>IF($C$24,[1]!obget([1]!obcall("",$C90,"get",[1]!obMake("","int",I$26))),"")</f>
        <v>#VALUE!</v>
      </c>
      <c r="J90" s="42" t="e">
        <f>IF($C$24,[1]!obget([1]!obcall("",$C90,"get",[1]!obMake("","int",J$26))),"")</f>
        <v>#VALUE!</v>
      </c>
      <c r="K90" s="42" t="e">
        <f>IF($C$24,[1]!obget([1]!obcall("",$C90,"get",[1]!obMake("","int",K$26))),"")</f>
        <v>#VALUE!</v>
      </c>
      <c r="L90" s="42" t="e">
        <f>IF($C$24,[1]!obget([1]!obcall("",$C90,"get",[1]!obMake("","int",L$26))),"")</f>
        <v>#VALUE!</v>
      </c>
      <c r="M90" s="42" t="e">
        <f>IF($C$24,[1]!obget([1]!obcall("",$C90,"get",[1]!obMake("","int",M$26))),"")</f>
        <v>#VALUE!</v>
      </c>
      <c r="N90" s="42" t="e">
        <f>IF($C$24,[1]!obget([1]!obcall("",$C90,"getAverage")),"")</f>
        <v>#VALUE!</v>
      </c>
    </row>
    <row r="91" spans="1:14" ht="11.85" customHeight="1" x14ac:dyDescent="0.3">
      <c r="A91" s="28" t="str">
        <f t="shared" si="1"/>
        <v/>
      </c>
      <c r="B91" s="46"/>
      <c r="C91" s="45" t="e">
        <f>IF($C$24,[1]!obcall("IM_"&amp;B91,$B$24,"[]",[1]!obMake("","int",ROW(B91)-ROW($B$27))),"")</f>
        <v>#VALUE!</v>
      </c>
      <c r="D91" s="42" t="e">
        <f>IF($C$24,[1]!obget([1]!obcall("",$C91,"get",[1]!obMake("","int",D$26))),"")</f>
        <v>#VALUE!</v>
      </c>
      <c r="E91" s="42" t="e">
        <f>IF($C$24,[1]!obget([1]!obcall("",$C91,"get",[1]!obMake("","int",E$26))),"")</f>
        <v>#VALUE!</v>
      </c>
      <c r="F91" s="42" t="e">
        <f>IF($C$24,[1]!obget([1]!obcall("",$C91,"get",[1]!obMake("","int",F$26))),"")</f>
        <v>#VALUE!</v>
      </c>
      <c r="G91" s="42" t="e">
        <f>IF($C$24,[1]!obget([1]!obcall("",$C91,"get",[1]!obMake("","int",G$26))),"")</f>
        <v>#VALUE!</v>
      </c>
      <c r="H91" s="42" t="e">
        <f>IF($C$24,[1]!obget([1]!obcall("",$C91,"get",[1]!obMake("","int",H$26))),"")</f>
        <v>#VALUE!</v>
      </c>
      <c r="I91" s="42" t="e">
        <f>IF($C$24,[1]!obget([1]!obcall("",$C91,"get",[1]!obMake("","int",I$26))),"")</f>
        <v>#VALUE!</v>
      </c>
      <c r="J91" s="42" t="e">
        <f>IF($C$24,[1]!obget([1]!obcall("",$C91,"get",[1]!obMake("","int",J$26))),"")</f>
        <v>#VALUE!</v>
      </c>
      <c r="K91" s="42" t="e">
        <f>IF($C$24,[1]!obget([1]!obcall("",$C91,"get",[1]!obMake("","int",K$26))),"")</f>
        <v>#VALUE!</v>
      </c>
      <c r="L91" s="42" t="e">
        <f>IF($C$24,[1]!obget([1]!obcall("",$C91,"get",[1]!obMake("","int",L$26))),"")</f>
        <v>#VALUE!</v>
      </c>
      <c r="M91" s="42" t="e">
        <f>IF($C$24,[1]!obget([1]!obcall("",$C91,"get",[1]!obMake("","int",M$26))),"")</f>
        <v>#VALUE!</v>
      </c>
      <c r="N91" s="42" t="e">
        <f>IF($C$24,[1]!obget([1]!obcall("",$C91,"getAverage")),"")</f>
        <v>#VALUE!</v>
      </c>
    </row>
    <row r="92" spans="1:14" ht="11.85" customHeight="1" x14ac:dyDescent="0.3">
      <c r="A92" s="28">
        <f t="shared" si="1"/>
        <v>6.5</v>
      </c>
      <c r="B92" s="46"/>
      <c r="C92" s="45" t="e">
        <f>IF($C$24,[1]!obcall("IM_"&amp;B92,$B$24,"[]",[1]!obMake("","int",ROW(B92)-ROW($B$27))),"")</f>
        <v>#VALUE!</v>
      </c>
      <c r="D92" s="42" t="e">
        <f>IF($C$24,[1]!obget([1]!obcall("",$C92,"get",[1]!obMake("","int",D$26))),"")</f>
        <v>#VALUE!</v>
      </c>
      <c r="E92" s="42" t="e">
        <f>IF($C$24,[1]!obget([1]!obcall("",$C92,"get",[1]!obMake("","int",E$26))),"")</f>
        <v>#VALUE!</v>
      </c>
      <c r="F92" s="42" t="e">
        <f>IF($C$24,[1]!obget([1]!obcall("",$C92,"get",[1]!obMake("","int",F$26))),"")</f>
        <v>#VALUE!</v>
      </c>
      <c r="G92" s="42" t="e">
        <f>IF($C$24,[1]!obget([1]!obcall("",$C92,"get",[1]!obMake("","int",G$26))),"")</f>
        <v>#VALUE!</v>
      </c>
      <c r="H92" s="42" t="e">
        <f>IF($C$24,[1]!obget([1]!obcall("",$C92,"get",[1]!obMake("","int",H$26))),"")</f>
        <v>#VALUE!</v>
      </c>
      <c r="I92" s="42" t="e">
        <f>IF($C$24,[1]!obget([1]!obcall("",$C92,"get",[1]!obMake("","int",I$26))),"")</f>
        <v>#VALUE!</v>
      </c>
      <c r="J92" s="42" t="e">
        <f>IF($C$24,[1]!obget([1]!obcall("",$C92,"get",[1]!obMake("","int",J$26))),"")</f>
        <v>#VALUE!</v>
      </c>
      <c r="K92" s="42" t="e">
        <f>IF($C$24,[1]!obget([1]!obcall("",$C92,"get",[1]!obMake("","int",K$26))),"")</f>
        <v>#VALUE!</v>
      </c>
      <c r="L92" s="42" t="e">
        <f>IF($C$24,[1]!obget([1]!obcall("",$C92,"get",[1]!obMake("","int",L$26))),"")</f>
        <v>#VALUE!</v>
      </c>
      <c r="M92" s="42" t="e">
        <f>IF($C$24,[1]!obget([1]!obcall("",$C92,"get",[1]!obMake("","int",M$26))),"")</f>
        <v>#VALUE!</v>
      </c>
      <c r="N92" s="42" t="e">
        <f>IF($C$24,[1]!obget([1]!obcall("",$C92,"getAverage")),"")</f>
        <v>#VALUE!</v>
      </c>
    </row>
    <row r="93" spans="1:14" ht="11.85" customHeight="1" x14ac:dyDescent="0.3">
      <c r="A93" s="28" t="str">
        <f t="shared" ref="A93:A156" si="2">IF($C$24,IF(MOD((ROW(A93)-ROW($A$27))*$C$20,$C$21/10)&lt;0.0001,(ROW(A93)-ROW($A$27))*$C$20,""),"")</f>
        <v/>
      </c>
      <c r="B93" s="46"/>
      <c r="C93" s="45" t="e">
        <f>IF($C$24,[1]!obcall("IM_"&amp;B93,$B$24,"[]",[1]!obMake("","int",ROW(B93)-ROW($B$27))),"")</f>
        <v>#VALUE!</v>
      </c>
      <c r="D93" s="42" t="e">
        <f>IF($C$24,[1]!obget([1]!obcall("",$C93,"get",[1]!obMake("","int",D$26))),"")</f>
        <v>#VALUE!</v>
      </c>
      <c r="E93" s="42" t="e">
        <f>IF($C$24,[1]!obget([1]!obcall("",$C93,"get",[1]!obMake("","int",E$26))),"")</f>
        <v>#VALUE!</v>
      </c>
      <c r="F93" s="42" t="e">
        <f>IF($C$24,[1]!obget([1]!obcall("",$C93,"get",[1]!obMake("","int",F$26))),"")</f>
        <v>#VALUE!</v>
      </c>
      <c r="G93" s="42" t="e">
        <f>IF($C$24,[1]!obget([1]!obcall("",$C93,"get",[1]!obMake("","int",G$26))),"")</f>
        <v>#VALUE!</v>
      </c>
      <c r="H93" s="42" t="e">
        <f>IF($C$24,[1]!obget([1]!obcall("",$C93,"get",[1]!obMake("","int",H$26))),"")</f>
        <v>#VALUE!</v>
      </c>
      <c r="I93" s="42" t="e">
        <f>IF($C$24,[1]!obget([1]!obcall("",$C93,"get",[1]!obMake("","int",I$26))),"")</f>
        <v>#VALUE!</v>
      </c>
      <c r="J93" s="42" t="e">
        <f>IF($C$24,[1]!obget([1]!obcall("",$C93,"get",[1]!obMake("","int",J$26))),"")</f>
        <v>#VALUE!</v>
      </c>
      <c r="K93" s="42" t="e">
        <f>IF($C$24,[1]!obget([1]!obcall("",$C93,"get",[1]!obMake("","int",K$26))),"")</f>
        <v>#VALUE!</v>
      </c>
      <c r="L93" s="42" t="e">
        <f>IF($C$24,[1]!obget([1]!obcall("",$C93,"get",[1]!obMake("","int",L$26))),"")</f>
        <v>#VALUE!</v>
      </c>
      <c r="M93" s="42" t="e">
        <f>IF($C$24,[1]!obget([1]!obcall("",$C93,"get",[1]!obMake("","int",M$26))),"")</f>
        <v>#VALUE!</v>
      </c>
      <c r="N93" s="42" t="e">
        <f>IF($C$24,[1]!obget([1]!obcall("",$C93,"getAverage")),"")</f>
        <v>#VALUE!</v>
      </c>
    </row>
    <row r="94" spans="1:14" ht="11.85" customHeight="1" x14ac:dyDescent="0.3">
      <c r="A94" s="28" t="str">
        <f t="shared" si="2"/>
        <v/>
      </c>
      <c r="B94" s="46"/>
      <c r="C94" s="45" t="e">
        <f>IF($C$24,[1]!obcall("IM_"&amp;B94,$B$24,"[]",[1]!obMake("","int",ROW(B94)-ROW($B$27))),"")</f>
        <v>#VALUE!</v>
      </c>
      <c r="D94" s="42" t="e">
        <f>IF($C$24,[1]!obget([1]!obcall("",$C94,"get",[1]!obMake("","int",D$26))),"")</f>
        <v>#VALUE!</v>
      </c>
      <c r="E94" s="42" t="e">
        <f>IF($C$24,[1]!obget([1]!obcall("",$C94,"get",[1]!obMake("","int",E$26))),"")</f>
        <v>#VALUE!</v>
      </c>
      <c r="F94" s="42" t="e">
        <f>IF($C$24,[1]!obget([1]!obcall("",$C94,"get",[1]!obMake("","int",F$26))),"")</f>
        <v>#VALUE!</v>
      </c>
      <c r="G94" s="42" t="e">
        <f>IF($C$24,[1]!obget([1]!obcall("",$C94,"get",[1]!obMake("","int",G$26))),"")</f>
        <v>#VALUE!</v>
      </c>
      <c r="H94" s="42" t="e">
        <f>IF($C$24,[1]!obget([1]!obcall("",$C94,"get",[1]!obMake("","int",H$26))),"")</f>
        <v>#VALUE!</v>
      </c>
      <c r="I94" s="42" t="e">
        <f>IF($C$24,[1]!obget([1]!obcall("",$C94,"get",[1]!obMake("","int",I$26))),"")</f>
        <v>#VALUE!</v>
      </c>
      <c r="J94" s="42" t="e">
        <f>IF($C$24,[1]!obget([1]!obcall("",$C94,"get",[1]!obMake("","int",J$26))),"")</f>
        <v>#VALUE!</v>
      </c>
      <c r="K94" s="42" t="e">
        <f>IF($C$24,[1]!obget([1]!obcall("",$C94,"get",[1]!obMake("","int",K$26))),"")</f>
        <v>#VALUE!</v>
      </c>
      <c r="L94" s="42" t="e">
        <f>IF($C$24,[1]!obget([1]!obcall("",$C94,"get",[1]!obMake("","int",L$26))),"")</f>
        <v>#VALUE!</v>
      </c>
      <c r="M94" s="42" t="e">
        <f>IF($C$24,[1]!obget([1]!obcall("",$C94,"get",[1]!obMake("","int",M$26))),"")</f>
        <v>#VALUE!</v>
      </c>
      <c r="N94" s="42" t="e">
        <f>IF($C$24,[1]!obget([1]!obcall("",$C94,"getAverage")),"")</f>
        <v>#VALUE!</v>
      </c>
    </row>
    <row r="95" spans="1:14" ht="11.85" customHeight="1" x14ac:dyDescent="0.3">
      <c r="A95" s="28" t="str">
        <f t="shared" si="2"/>
        <v/>
      </c>
      <c r="B95" s="46"/>
      <c r="C95" s="45" t="e">
        <f>IF($C$24,[1]!obcall("IM_"&amp;B95,$B$24,"[]",[1]!obMake("","int",ROW(B95)-ROW($B$27))),"")</f>
        <v>#VALUE!</v>
      </c>
      <c r="D95" s="42" t="e">
        <f>IF($C$24,[1]!obget([1]!obcall("",$C95,"get",[1]!obMake("","int",D$26))),"")</f>
        <v>#VALUE!</v>
      </c>
      <c r="E95" s="42" t="e">
        <f>IF($C$24,[1]!obget([1]!obcall("",$C95,"get",[1]!obMake("","int",E$26))),"")</f>
        <v>#VALUE!</v>
      </c>
      <c r="F95" s="42" t="e">
        <f>IF($C$24,[1]!obget([1]!obcall("",$C95,"get",[1]!obMake("","int",F$26))),"")</f>
        <v>#VALUE!</v>
      </c>
      <c r="G95" s="42" t="e">
        <f>IF($C$24,[1]!obget([1]!obcall("",$C95,"get",[1]!obMake("","int",G$26))),"")</f>
        <v>#VALUE!</v>
      </c>
      <c r="H95" s="42" t="e">
        <f>IF($C$24,[1]!obget([1]!obcall("",$C95,"get",[1]!obMake("","int",H$26))),"")</f>
        <v>#VALUE!</v>
      </c>
      <c r="I95" s="42" t="e">
        <f>IF($C$24,[1]!obget([1]!obcall("",$C95,"get",[1]!obMake("","int",I$26))),"")</f>
        <v>#VALUE!</v>
      </c>
      <c r="J95" s="42" t="e">
        <f>IF($C$24,[1]!obget([1]!obcall("",$C95,"get",[1]!obMake("","int",J$26))),"")</f>
        <v>#VALUE!</v>
      </c>
      <c r="K95" s="42" t="e">
        <f>IF($C$24,[1]!obget([1]!obcall("",$C95,"get",[1]!obMake("","int",K$26))),"")</f>
        <v>#VALUE!</v>
      </c>
      <c r="L95" s="42" t="e">
        <f>IF($C$24,[1]!obget([1]!obcall("",$C95,"get",[1]!obMake("","int",L$26))),"")</f>
        <v>#VALUE!</v>
      </c>
      <c r="M95" s="42" t="e">
        <f>IF($C$24,[1]!obget([1]!obcall("",$C95,"get",[1]!obMake("","int",M$26))),"")</f>
        <v>#VALUE!</v>
      </c>
      <c r="N95" s="42" t="e">
        <f>IF($C$24,[1]!obget([1]!obcall("",$C95,"getAverage")),"")</f>
        <v>#VALUE!</v>
      </c>
    </row>
    <row r="96" spans="1:14" ht="11.85" customHeight="1" x14ac:dyDescent="0.3">
      <c r="A96" s="28" t="str">
        <f t="shared" si="2"/>
        <v/>
      </c>
      <c r="B96" s="46"/>
      <c r="C96" s="45" t="e">
        <f>IF($C$24,[1]!obcall("IM_"&amp;B96,$B$24,"[]",[1]!obMake("","int",ROW(B96)-ROW($B$27))),"")</f>
        <v>#VALUE!</v>
      </c>
      <c r="D96" s="42" t="e">
        <f>IF($C$24,[1]!obget([1]!obcall("",$C96,"get",[1]!obMake("","int",D$26))),"")</f>
        <v>#VALUE!</v>
      </c>
      <c r="E96" s="42" t="e">
        <f>IF($C$24,[1]!obget([1]!obcall("",$C96,"get",[1]!obMake("","int",E$26))),"")</f>
        <v>#VALUE!</v>
      </c>
      <c r="F96" s="42" t="e">
        <f>IF($C$24,[1]!obget([1]!obcall("",$C96,"get",[1]!obMake("","int",F$26))),"")</f>
        <v>#VALUE!</v>
      </c>
      <c r="G96" s="42" t="e">
        <f>IF($C$24,[1]!obget([1]!obcall("",$C96,"get",[1]!obMake("","int",G$26))),"")</f>
        <v>#VALUE!</v>
      </c>
      <c r="H96" s="42" t="e">
        <f>IF($C$24,[1]!obget([1]!obcall("",$C96,"get",[1]!obMake("","int",H$26))),"")</f>
        <v>#VALUE!</v>
      </c>
      <c r="I96" s="42" t="e">
        <f>IF($C$24,[1]!obget([1]!obcall("",$C96,"get",[1]!obMake("","int",I$26))),"")</f>
        <v>#VALUE!</v>
      </c>
      <c r="J96" s="42" t="e">
        <f>IF($C$24,[1]!obget([1]!obcall("",$C96,"get",[1]!obMake("","int",J$26))),"")</f>
        <v>#VALUE!</v>
      </c>
      <c r="K96" s="42" t="e">
        <f>IF($C$24,[1]!obget([1]!obcall("",$C96,"get",[1]!obMake("","int",K$26))),"")</f>
        <v>#VALUE!</v>
      </c>
      <c r="L96" s="42" t="e">
        <f>IF($C$24,[1]!obget([1]!obcall("",$C96,"get",[1]!obMake("","int",L$26))),"")</f>
        <v>#VALUE!</v>
      </c>
      <c r="M96" s="42" t="e">
        <f>IF($C$24,[1]!obget([1]!obcall("",$C96,"get",[1]!obMake("","int",M$26))),"")</f>
        <v>#VALUE!</v>
      </c>
      <c r="N96" s="42" t="e">
        <f>IF($C$24,[1]!obget([1]!obcall("",$C96,"getAverage")),"")</f>
        <v>#VALUE!</v>
      </c>
    </row>
    <row r="97" spans="1:14" ht="11.85" customHeight="1" x14ac:dyDescent="0.3">
      <c r="A97" s="28">
        <f t="shared" si="2"/>
        <v>7</v>
      </c>
      <c r="B97" s="46"/>
      <c r="C97" s="45" t="e">
        <f>IF($C$24,[1]!obcall("IM_"&amp;B97,$B$24,"[]",[1]!obMake("","int",ROW(B97)-ROW($B$27))),"")</f>
        <v>#VALUE!</v>
      </c>
      <c r="D97" s="42" t="e">
        <f>IF($C$24,[1]!obget([1]!obcall("",$C97,"get",[1]!obMake("","int",D$26))),"")</f>
        <v>#VALUE!</v>
      </c>
      <c r="E97" s="42" t="e">
        <f>IF($C$24,[1]!obget([1]!obcall("",$C97,"get",[1]!obMake("","int",E$26))),"")</f>
        <v>#VALUE!</v>
      </c>
      <c r="F97" s="42" t="e">
        <f>IF($C$24,[1]!obget([1]!obcall("",$C97,"get",[1]!obMake("","int",F$26))),"")</f>
        <v>#VALUE!</v>
      </c>
      <c r="G97" s="42" t="e">
        <f>IF($C$24,[1]!obget([1]!obcall("",$C97,"get",[1]!obMake("","int",G$26))),"")</f>
        <v>#VALUE!</v>
      </c>
      <c r="H97" s="42" t="e">
        <f>IF($C$24,[1]!obget([1]!obcall("",$C97,"get",[1]!obMake("","int",H$26))),"")</f>
        <v>#VALUE!</v>
      </c>
      <c r="I97" s="42" t="e">
        <f>IF($C$24,[1]!obget([1]!obcall("",$C97,"get",[1]!obMake("","int",I$26))),"")</f>
        <v>#VALUE!</v>
      </c>
      <c r="J97" s="42" t="e">
        <f>IF($C$24,[1]!obget([1]!obcall("",$C97,"get",[1]!obMake("","int",J$26))),"")</f>
        <v>#VALUE!</v>
      </c>
      <c r="K97" s="42" t="e">
        <f>IF($C$24,[1]!obget([1]!obcall("",$C97,"get",[1]!obMake("","int",K$26))),"")</f>
        <v>#VALUE!</v>
      </c>
      <c r="L97" s="42" t="e">
        <f>IF($C$24,[1]!obget([1]!obcall("",$C97,"get",[1]!obMake("","int",L$26))),"")</f>
        <v>#VALUE!</v>
      </c>
      <c r="M97" s="42" t="e">
        <f>IF($C$24,[1]!obget([1]!obcall("",$C97,"get",[1]!obMake("","int",M$26))),"")</f>
        <v>#VALUE!</v>
      </c>
      <c r="N97" s="42" t="e">
        <f>IF($C$24,[1]!obget([1]!obcall("",$C97,"getAverage")),"")</f>
        <v>#VALUE!</v>
      </c>
    </row>
    <row r="98" spans="1:14" ht="11.85" customHeight="1" x14ac:dyDescent="0.3">
      <c r="A98" s="28" t="str">
        <f t="shared" si="2"/>
        <v/>
      </c>
      <c r="B98" s="46"/>
      <c r="C98" s="45" t="e">
        <f>IF($C$24,[1]!obcall("IM_"&amp;B98,$B$24,"[]",[1]!obMake("","int",ROW(B98)-ROW($B$27))),"")</f>
        <v>#VALUE!</v>
      </c>
      <c r="D98" s="42" t="e">
        <f>IF($C$24,[1]!obget([1]!obcall("",$C98,"get",[1]!obMake("","int",D$26))),"")</f>
        <v>#VALUE!</v>
      </c>
      <c r="E98" s="42" t="e">
        <f>IF($C$24,[1]!obget([1]!obcall("",$C98,"get",[1]!obMake("","int",E$26))),"")</f>
        <v>#VALUE!</v>
      </c>
      <c r="F98" s="42" t="e">
        <f>IF($C$24,[1]!obget([1]!obcall("",$C98,"get",[1]!obMake("","int",F$26))),"")</f>
        <v>#VALUE!</v>
      </c>
      <c r="G98" s="42" t="e">
        <f>IF($C$24,[1]!obget([1]!obcall("",$C98,"get",[1]!obMake("","int",G$26))),"")</f>
        <v>#VALUE!</v>
      </c>
      <c r="H98" s="42" t="e">
        <f>IF($C$24,[1]!obget([1]!obcall("",$C98,"get",[1]!obMake("","int",H$26))),"")</f>
        <v>#VALUE!</v>
      </c>
      <c r="I98" s="42" t="e">
        <f>IF($C$24,[1]!obget([1]!obcall("",$C98,"get",[1]!obMake("","int",I$26))),"")</f>
        <v>#VALUE!</v>
      </c>
      <c r="J98" s="42" t="e">
        <f>IF($C$24,[1]!obget([1]!obcall("",$C98,"get",[1]!obMake("","int",J$26))),"")</f>
        <v>#VALUE!</v>
      </c>
      <c r="K98" s="42" t="e">
        <f>IF($C$24,[1]!obget([1]!obcall("",$C98,"get",[1]!obMake("","int",K$26))),"")</f>
        <v>#VALUE!</v>
      </c>
      <c r="L98" s="42" t="e">
        <f>IF($C$24,[1]!obget([1]!obcall("",$C98,"get",[1]!obMake("","int",L$26))),"")</f>
        <v>#VALUE!</v>
      </c>
      <c r="M98" s="42" t="e">
        <f>IF($C$24,[1]!obget([1]!obcall("",$C98,"get",[1]!obMake("","int",M$26))),"")</f>
        <v>#VALUE!</v>
      </c>
      <c r="N98" s="42" t="e">
        <f>IF($C$24,[1]!obget([1]!obcall("",$C98,"getAverage")),"")</f>
        <v>#VALUE!</v>
      </c>
    </row>
    <row r="99" spans="1:14" ht="11.85" customHeight="1" x14ac:dyDescent="0.3">
      <c r="A99" s="28" t="str">
        <f t="shared" si="2"/>
        <v/>
      </c>
      <c r="B99" s="46"/>
      <c r="C99" s="45" t="e">
        <f>IF($C$24,[1]!obcall("IM_"&amp;B99,$B$24,"[]",[1]!obMake("","int",ROW(B99)-ROW($B$27))),"")</f>
        <v>#VALUE!</v>
      </c>
      <c r="D99" s="42" t="e">
        <f>IF($C$24,[1]!obget([1]!obcall("",$C99,"get",[1]!obMake("","int",D$26))),"")</f>
        <v>#VALUE!</v>
      </c>
      <c r="E99" s="42" t="e">
        <f>IF($C$24,[1]!obget([1]!obcall("",$C99,"get",[1]!obMake("","int",E$26))),"")</f>
        <v>#VALUE!</v>
      </c>
      <c r="F99" s="42" t="e">
        <f>IF($C$24,[1]!obget([1]!obcall("",$C99,"get",[1]!obMake("","int",F$26))),"")</f>
        <v>#VALUE!</v>
      </c>
      <c r="G99" s="42" t="e">
        <f>IF($C$24,[1]!obget([1]!obcall("",$C99,"get",[1]!obMake("","int",G$26))),"")</f>
        <v>#VALUE!</v>
      </c>
      <c r="H99" s="42" t="e">
        <f>IF($C$24,[1]!obget([1]!obcall("",$C99,"get",[1]!obMake("","int",H$26))),"")</f>
        <v>#VALUE!</v>
      </c>
      <c r="I99" s="42" t="e">
        <f>IF($C$24,[1]!obget([1]!obcall("",$C99,"get",[1]!obMake("","int",I$26))),"")</f>
        <v>#VALUE!</v>
      </c>
      <c r="J99" s="42" t="e">
        <f>IF($C$24,[1]!obget([1]!obcall("",$C99,"get",[1]!obMake("","int",J$26))),"")</f>
        <v>#VALUE!</v>
      </c>
      <c r="K99" s="42" t="e">
        <f>IF($C$24,[1]!obget([1]!obcall("",$C99,"get",[1]!obMake("","int",K$26))),"")</f>
        <v>#VALUE!</v>
      </c>
      <c r="L99" s="42" t="e">
        <f>IF($C$24,[1]!obget([1]!obcall("",$C99,"get",[1]!obMake("","int",L$26))),"")</f>
        <v>#VALUE!</v>
      </c>
      <c r="M99" s="42" t="e">
        <f>IF($C$24,[1]!obget([1]!obcall("",$C99,"get",[1]!obMake("","int",M$26))),"")</f>
        <v>#VALUE!</v>
      </c>
      <c r="N99" s="42" t="e">
        <f>IF($C$24,[1]!obget([1]!obcall("",$C99,"getAverage")),"")</f>
        <v>#VALUE!</v>
      </c>
    </row>
    <row r="100" spans="1:14" ht="11.85" customHeight="1" x14ac:dyDescent="0.3">
      <c r="A100" s="28" t="str">
        <f t="shared" si="2"/>
        <v/>
      </c>
      <c r="B100" s="46"/>
      <c r="C100" s="45" t="e">
        <f>IF($C$24,[1]!obcall("IM_"&amp;B100,$B$24,"[]",[1]!obMake("","int",ROW(B100)-ROW($B$27))),"")</f>
        <v>#VALUE!</v>
      </c>
      <c r="D100" s="42" t="e">
        <f>IF($C$24,[1]!obget([1]!obcall("",$C100,"get",[1]!obMake("","int",D$26))),"")</f>
        <v>#VALUE!</v>
      </c>
      <c r="E100" s="42" t="e">
        <f>IF($C$24,[1]!obget([1]!obcall("",$C100,"get",[1]!obMake("","int",E$26))),"")</f>
        <v>#VALUE!</v>
      </c>
      <c r="F100" s="42" t="e">
        <f>IF($C$24,[1]!obget([1]!obcall("",$C100,"get",[1]!obMake("","int",F$26))),"")</f>
        <v>#VALUE!</v>
      </c>
      <c r="G100" s="42" t="e">
        <f>IF($C$24,[1]!obget([1]!obcall("",$C100,"get",[1]!obMake("","int",G$26))),"")</f>
        <v>#VALUE!</v>
      </c>
      <c r="H100" s="42" t="e">
        <f>IF($C$24,[1]!obget([1]!obcall("",$C100,"get",[1]!obMake("","int",H$26))),"")</f>
        <v>#VALUE!</v>
      </c>
      <c r="I100" s="42" t="e">
        <f>IF($C$24,[1]!obget([1]!obcall("",$C100,"get",[1]!obMake("","int",I$26))),"")</f>
        <v>#VALUE!</v>
      </c>
      <c r="J100" s="42" t="e">
        <f>IF($C$24,[1]!obget([1]!obcall("",$C100,"get",[1]!obMake("","int",J$26))),"")</f>
        <v>#VALUE!</v>
      </c>
      <c r="K100" s="42" t="e">
        <f>IF($C$24,[1]!obget([1]!obcall("",$C100,"get",[1]!obMake("","int",K$26))),"")</f>
        <v>#VALUE!</v>
      </c>
      <c r="L100" s="42" t="e">
        <f>IF($C$24,[1]!obget([1]!obcall("",$C100,"get",[1]!obMake("","int",L$26))),"")</f>
        <v>#VALUE!</v>
      </c>
      <c r="M100" s="42" t="e">
        <f>IF($C$24,[1]!obget([1]!obcall("",$C100,"get",[1]!obMake("","int",M$26))),"")</f>
        <v>#VALUE!</v>
      </c>
      <c r="N100" s="42" t="e">
        <f>IF($C$24,[1]!obget([1]!obcall("",$C100,"getAverage")),"")</f>
        <v>#VALUE!</v>
      </c>
    </row>
    <row r="101" spans="1:14" ht="11.85" customHeight="1" x14ac:dyDescent="0.3">
      <c r="A101" s="28" t="str">
        <f t="shared" si="2"/>
        <v/>
      </c>
      <c r="B101" s="46"/>
      <c r="C101" s="45" t="e">
        <f>IF($C$24,[1]!obcall("IM_"&amp;B101,$B$24,"[]",[1]!obMake("","int",ROW(B101)-ROW($B$27))),"")</f>
        <v>#VALUE!</v>
      </c>
      <c r="D101" s="42" t="e">
        <f>IF($C$24,[1]!obget([1]!obcall("",$C101,"get",[1]!obMake("","int",D$26))),"")</f>
        <v>#VALUE!</v>
      </c>
      <c r="E101" s="42" t="e">
        <f>IF($C$24,[1]!obget([1]!obcall("",$C101,"get",[1]!obMake("","int",E$26))),"")</f>
        <v>#VALUE!</v>
      </c>
      <c r="F101" s="42" t="e">
        <f>IF($C$24,[1]!obget([1]!obcall("",$C101,"get",[1]!obMake("","int",F$26))),"")</f>
        <v>#VALUE!</v>
      </c>
      <c r="G101" s="42" t="e">
        <f>IF($C$24,[1]!obget([1]!obcall("",$C101,"get",[1]!obMake("","int",G$26))),"")</f>
        <v>#VALUE!</v>
      </c>
      <c r="H101" s="42" t="e">
        <f>IF($C$24,[1]!obget([1]!obcall("",$C101,"get",[1]!obMake("","int",H$26))),"")</f>
        <v>#VALUE!</v>
      </c>
      <c r="I101" s="42" t="e">
        <f>IF($C$24,[1]!obget([1]!obcall("",$C101,"get",[1]!obMake("","int",I$26))),"")</f>
        <v>#VALUE!</v>
      </c>
      <c r="J101" s="42" t="e">
        <f>IF($C$24,[1]!obget([1]!obcall("",$C101,"get",[1]!obMake("","int",J$26))),"")</f>
        <v>#VALUE!</v>
      </c>
      <c r="K101" s="42" t="e">
        <f>IF($C$24,[1]!obget([1]!obcall("",$C101,"get",[1]!obMake("","int",K$26))),"")</f>
        <v>#VALUE!</v>
      </c>
      <c r="L101" s="42" t="e">
        <f>IF($C$24,[1]!obget([1]!obcall("",$C101,"get",[1]!obMake("","int",L$26))),"")</f>
        <v>#VALUE!</v>
      </c>
      <c r="M101" s="42" t="e">
        <f>IF($C$24,[1]!obget([1]!obcall("",$C101,"get",[1]!obMake("","int",M$26))),"")</f>
        <v>#VALUE!</v>
      </c>
      <c r="N101" s="42" t="e">
        <f>IF($C$24,[1]!obget([1]!obcall("",$C101,"getAverage")),"")</f>
        <v>#VALUE!</v>
      </c>
    </row>
    <row r="102" spans="1:14" ht="11.85" customHeight="1" x14ac:dyDescent="0.3">
      <c r="A102" s="28">
        <f t="shared" si="2"/>
        <v>7.5</v>
      </c>
      <c r="B102" s="46"/>
      <c r="C102" s="45" t="e">
        <f>IF($C$24,[1]!obcall("IM_"&amp;B102,$B$24,"[]",[1]!obMake("","int",ROW(B102)-ROW($B$27))),"")</f>
        <v>#VALUE!</v>
      </c>
      <c r="D102" s="42" t="e">
        <f>IF($C$24,[1]!obget([1]!obcall("",$C102,"get",[1]!obMake("","int",D$26))),"")</f>
        <v>#VALUE!</v>
      </c>
      <c r="E102" s="42" t="e">
        <f>IF($C$24,[1]!obget([1]!obcall("",$C102,"get",[1]!obMake("","int",E$26))),"")</f>
        <v>#VALUE!</v>
      </c>
      <c r="F102" s="42" t="e">
        <f>IF($C$24,[1]!obget([1]!obcall("",$C102,"get",[1]!obMake("","int",F$26))),"")</f>
        <v>#VALUE!</v>
      </c>
      <c r="G102" s="42" t="e">
        <f>IF($C$24,[1]!obget([1]!obcall("",$C102,"get",[1]!obMake("","int",G$26))),"")</f>
        <v>#VALUE!</v>
      </c>
      <c r="H102" s="42" t="e">
        <f>IF($C$24,[1]!obget([1]!obcall("",$C102,"get",[1]!obMake("","int",H$26))),"")</f>
        <v>#VALUE!</v>
      </c>
      <c r="I102" s="42" t="e">
        <f>IF($C$24,[1]!obget([1]!obcall("",$C102,"get",[1]!obMake("","int",I$26))),"")</f>
        <v>#VALUE!</v>
      </c>
      <c r="J102" s="42" t="e">
        <f>IF($C$24,[1]!obget([1]!obcall("",$C102,"get",[1]!obMake("","int",J$26))),"")</f>
        <v>#VALUE!</v>
      </c>
      <c r="K102" s="42" t="e">
        <f>IF($C$24,[1]!obget([1]!obcall("",$C102,"get",[1]!obMake("","int",K$26))),"")</f>
        <v>#VALUE!</v>
      </c>
      <c r="L102" s="42" t="e">
        <f>IF($C$24,[1]!obget([1]!obcall("",$C102,"get",[1]!obMake("","int",L$26))),"")</f>
        <v>#VALUE!</v>
      </c>
      <c r="M102" s="42" t="e">
        <f>IF($C$24,[1]!obget([1]!obcall("",$C102,"get",[1]!obMake("","int",M$26))),"")</f>
        <v>#VALUE!</v>
      </c>
      <c r="N102" s="42" t="e">
        <f>IF($C$24,[1]!obget([1]!obcall("",$C102,"getAverage")),"")</f>
        <v>#VALUE!</v>
      </c>
    </row>
    <row r="103" spans="1:14" ht="11.85" customHeight="1" x14ac:dyDescent="0.3">
      <c r="A103" s="28" t="str">
        <f t="shared" si="2"/>
        <v/>
      </c>
      <c r="B103" s="46"/>
      <c r="C103" s="45" t="e">
        <f>IF($C$24,[1]!obcall("IM_"&amp;B103,$B$24,"[]",[1]!obMake("","int",ROW(B103)-ROW($B$27))),"")</f>
        <v>#VALUE!</v>
      </c>
      <c r="D103" s="42" t="e">
        <f>IF($C$24,[1]!obget([1]!obcall("",$C103,"get",[1]!obMake("","int",D$26))),"")</f>
        <v>#VALUE!</v>
      </c>
      <c r="E103" s="42" t="e">
        <f>IF($C$24,[1]!obget([1]!obcall("",$C103,"get",[1]!obMake("","int",E$26))),"")</f>
        <v>#VALUE!</v>
      </c>
      <c r="F103" s="42" t="e">
        <f>IF($C$24,[1]!obget([1]!obcall("",$C103,"get",[1]!obMake("","int",F$26))),"")</f>
        <v>#VALUE!</v>
      </c>
      <c r="G103" s="42" t="e">
        <f>IF($C$24,[1]!obget([1]!obcall("",$C103,"get",[1]!obMake("","int",G$26))),"")</f>
        <v>#VALUE!</v>
      </c>
      <c r="H103" s="42" t="e">
        <f>IF($C$24,[1]!obget([1]!obcall("",$C103,"get",[1]!obMake("","int",H$26))),"")</f>
        <v>#VALUE!</v>
      </c>
      <c r="I103" s="42" t="e">
        <f>IF($C$24,[1]!obget([1]!obcall("",$C103,"get",[1]!obMake("","int",I$26))),"")</f>
        <v>#VALUE!</v>
      </c>
      <c r="J103" s="42" t="e">
        <f>IF($C$24,[1]!obget([1]!obcall("",$C103,"get",[1]!obMake("","int",J$26))),"")</f>
        <v>#VALUE!</v>
      </c>
      <c r="K103" s="42" t="e">
        <f>IF($C$24,[1]!obget([1]!obcall("",$C103,"get",[1]!obMake("","int",K$26))),"")</f>
        <v>#VALUE!</v>
      </c>
      <c r="L103" s="42" t="e">
        <f>IF($C$24,[1]!obget([1]!obcall("",$C103,"get",[1]!obMake("","int",L$26))),"")</f>
        <v>#VALUE!</v>
      </c>
      <c r="M103" s="42" t="e">
        <f>IF($C$24,[1]!obget([1]!obcall("",$C103,"get",[1]!obMake("","int",M$26))),"")</f>
        <v>#VALUE!</v>
      </c>
      <c r="N103" s="42" t="e">
        <f>IF($C$24,[1]!obget([1]!obcall("",$C103,"getAverage")),"")</f>
        <v>#VALUE!</v>
      </c>
    </row>
    <row r="104" spans="1:14" ht="11.85" customHeight="1" x14ac:dyDescent="0.3">
      <c r="A104" s="28" t="str">
        <f t="shared" si="2"/>
        <v/>
      </c>
      <c r="B104" s="46"/>
      <c r="C104" s="45" t="e">
        <f>IF($C$24,[1]!obcall("IM_"&amp;B104,$B$24,"[]",[1]!obMake("","int",ROW(B104)-ROW($B$27))),"")</f>
        <v>#VALUE!</v>
      </c>
      <c r="D104" s="42" t="e">
        <f>IF($C$24,[1]!obget([1]!obcall("",$C104,"get",[1]!obMake("","int",D$26))),"")</f>
        <v>#VALUE!</v>
      </c>
      <c r="E104" s="42" t="e">
        <f>IF($C$24,[1]!obget([1]!obcall("",$C104,"get",[1]!obMake("","int",E$26))),"")</f>
        <v>#VALUE!</v>
      </c>
      <c r="F104" s="42" t="e">
        <f>IF($C$24,[1]!obget([1]!obcall("",$C104,"get",[1]!obMake("","int",F$26))),"")</f>
        <v>#VALUE!</v>
      </c>
      <c r="G104" s="42" t="e">
        <f>IF($C$24,[1]!obget([1]!obcall("",$C104,"get",[1]!obMake("","int",G$26))),"")</f>
        <v>#VALUE!</v>
      </c>
      <c r="H104" s="42" t="e">
        <f>IF($C$24,[1]!obget([1]!obcall("",$C104,"get",[1]!obMake("","int",H$26))),"")</f>
        <v>#VALUE!</v>
      </c>
      <c r="I104" s="42" t="e">
        <f>IF($C$24,[1]!obget([1]!obcall("",$C104,"get",[1]!obMake("","int",I$26))),"")</f>
        <v>#VALUE!</v>
      </c>
      <c r="J104" s="42" t="e">
        <f>IF($C$24,[1]!obget([1]!obcall("",$C104,"get",[1]!obMake("","int",J$26))),"")</f>
        <v>#VALUE!</v>
      </c>
      <c r="K104" s="42" t="e">
        <f>IF($C$24,[1]!obget([1]!obcall("",$C104,"get",[1]!obMake("","int",K$26))),"")</f>
        <v>#VALUE!</v>
      </c>
      <c r="L104" s="42" t="e">
        <f>IF($C$24,[1]!obget([1]!obcall("",$C104,"get",[1]!obMake("","int",L$26))),"")</f>
        <v>#VALUE!</v>
      </c>
      <c r="M104" s="42" t="e">
        <f>IF($C$24,[1]!obget([1]!obcall("",$C104,"get",[1]!obMake("","int",M$26))),"")</f>
        <v>#VALUE!</v>
      </c>
      <c r="N104" s="42" t="e">
        <f>IF($C$24,[1]!obget([1]!obcall("",$C104,"getAverage")),"")</f>
        <v>#VALUE!</v>
      </c>
    </row>
    <row r="105" spans="1:14" ht="11.85" customHeight="1" x14ac:dyDescent="0.3">
      <c r="A105" s="28" t="str">
        <f t="shared" si="2"/>
        <v/>
      </c>
      <c r="B105" s="46"/>
      <c r="C105" s="45" t="e">
        <f>IF($C$24,[1]!obcall("IM_"&amp;B105,$B$24,"[]",[1]!obMake("","int",ROW(B105)-ROW($B$27))),"")</f>
        <v>#VALUE!</v>
      </c>
      <c r="D105" s="42" t="e">
        <f>IF($C$24,[1]!obget([1]!obcall("",$C105,"get",[1]!obMake("","int",D$26))),"")</f>
        <v>#VALUE!</v>
      </c>
      <c r="E105" s="42" t="e">
        <f>IF($C$24,[1]!obget([1]!obcall("",$C105,"get",[1]!obMake("","int",E$26))),"")</f>
        <v>#VALUE!</v>
      </c>
      <c r="F105" s="42" t="e">
        <f>IF($C$24,[1]!obget([1]!obcall("",$C105,"get",[1]!obMake("","int",F$26))),"")</f>
        <v>#VALUE!</v>
      </c>
      <c r="G105" s="42" t="e">
        <f>IF($C$24,[1]!obget([1]!obcall("",$C105,"get",[1]!obMake("","int",G$26))),"")</f>
        <v>#VALUE!</v>
      </c>
      <c r="H105" s="42" t="e">
        <f>IF($C$24,[1]!obget([1]!obcall("",$C105,"get",[1]!obMake("","int",H$26))),"")</f>
        <v>#VALUE!</v>
      </c>
      <c r="I105" s="42" t="e">
        <f>IF($C$24,[1]!obget([1]!obcall("",$C105,"get",[1]!obMake("","int",I$26))),"")</f>
        <v>#VALUE!</v>
      </c>
      <c r="J105" s="42" t="e">
        <f>IF($C$24,[1]!obget([1]!obcall("",$C105,"get",[1]!obMake("","int",J$26))),"")</f>
        <v>#VALUE!</v>
      </c>
      <c r="K105" s="42" t="e">
        <f>IF($C$24,[1]!obget([1]!obcall("",$C105,"get",[1]!obMake("","int",K$26))),"")</f>
        <v>#VALUE!</v>
      </c>
      <c r="L105" s="42" t="e">
        <f>IF($C$24,[1]!obget([1]!obcall("",$C105,"get",[1]!obMake("","int",L$26))),"")</f>
        <v>#VALUE!</v>
      </c>
      <c r="M105" s="42" t="e">
        <f>IF($C$24,[1]!obget([1]!obcall("",$C105,"get",[1]!obMake("","int",M$26))),"")</f>
        <v>#VALUE!</v>
      </c>
      <c r="N105" s="42" t="e">
        <f>IF($C$24,[1]!obget([1]!obcall("",$C105,"getAverage")),"")</f>
        <v>#VALUE!</v>
      </c>
    </row>
    <row r="106" spans="1:14" ht="11.85" customHeight="1" x14ac:dyDescent="0.3">
      <c r="A106" s="28" t="str">
        <f t="shared" si="2"/>
        <v/>
      </c>
      <c r="B106" s="46"/>
      <c r="C106" s="45" t="e">
        <f>IF($C$24,[1]!obcall("IM_"&amp;B106,$B$24,"[]",[1]!obMake("","int",ROW(B106)-ROW($B$27))),"")</f>
        <v>#VALUE!</v>
      </c>
      <c r="D106" s="42" t="e">
        <f>IF($C$24,[1]!obget([1]!obcall("",$C106,"get",[1]!obMake("","int",D$26))),"")</f>
        <v>#VALUE!</v>
      </c>
      <c r="E106" s="42" t="e">
        <f>IF($C$24,[1]!obget([1]!obcall("",$C106,"get",[1]!obMake("","int",E$26))),"")</f>
        <v>#VALUE!</v>
      </c>
      <c r="F106" s="42" t="e">
        <f>IF($C$24,[1]!obget([1]!obcall("",$C106,"get",[1]!obMake("","int",F$26))),"")</f>
        <v>#VALUE!</v>
      </c>
      <c r="G106" s="42" t="e">
        <f>IF($C$24,[1]!obget([1]!obcall("",$C106,"get",[1]!obMake("","int",G$26))),"")</f>
        <v>#VALUE!</v>
      </c>
      <c r="H106" s="42" t="e">
        <f>IF($C$24,[1]!obget([1]!obcall("",$C106,"get",[1]!obMake("","int",H$26))),"")</f>
        <v>#VALUE!</v>
      </c>
      <c r="I106" s="42" t="e">
        <f>IF($C$24,[1]!obget([1]!obcall("",$C106,"get",[1]!obMake("","int",I$26))),"")</f>
        <v>#VALUE!</v>
      </c>
      <c r="J106" s="42" t="e">
        <f>IF($C$24,[1]!obget([1]!obcall("",$C106,"get",[1]!obMake("","int",J$26))),"")</f>
        <v>#VALUE!</v>
      </c>
      <c r="K106" s="42" t="e">
        <f>IF($C$24,[1]!obget([1]!obcall("",$C106,"get",[1]!obMake("","int",K$26))),"")</f>
        <v>#VALUE!</v>
      </c>
      <c r="L106" s="42" t="e">
        <f>IF($C$24,[1]!obget([1]!obcall("",$C106,"get",[1]!obMake("","int",L$26))),"")</f>
        <v>#VALUE!</v>
      </c>
      <c r="M106" s="42" t="e">
        <f>IF($C$24,[1]!obget([1]!obcall("",$C106,"get",[1]!obMake("","int",M$26))),"")</f>
        <v>#VALUE!</v>
      </c>
      <c r="N106" s="42" t="e">
        <f>IF($C$24,[1]!obget([1]!obcall("",$C106,"getAverage")),"")</f>
        <v>#VALUE!</v>
      </c>
    </row>
    <row r="107" spans="1:14" ht="11.85" customHeight="1" x14ac:dyDescent="0.3">
      <c r="A107" s="28">
        <f t="shared" si="2"/>
        <v>8</v>
      </c>
      <c r="B107" s="46"/>
      <c r="C107" s="45" t="e">
        <f>IF($C$24,[1]!obcall("IM_"&amp;B107,$B$24,"[]",[1]!obMake("","int",ROW(B107)-ROW($B$27))),"")</f>
        <v>#VALUE!</v>
      </c>
      <c r="D107" s="42" t="e">
        <f>IF($C$24,[1]!obget([1]!obcall("",$C107,"get",[1]!obMake("","int",D$26))),"")</f>
        <v>#VALUE!</v>
      </c>
      <c r="E107" s="42" t="e">
        <f>IF($C$24,[1]!obget([1]!obcall("",$C107,"get",[1]!obMake("","int",E$26))),"")</f>
        <v>#VALUE!</v>
      </c>
      <c r="F107" s="42" t="e">
        <f>IF($C$24,[1]!obget([1]!obcall("",$C107,"get",[1]!obMake("","int",F$26))),"")</f>
        <v>#VALUE!</v>
      </c>
      <c r="G107" s="42" t="e">
        <f>IF($C$24,[1]!obget([1]!obcall("",$C107,"get",[1]!obMake("","int",G$26))),"")</f>
        <v>#VALUE!</v>
      </c>
      <c r="H107" s="42" t="e">
        <f>IF($C$24,[1]!obget([1]!obcall("",$C107,"get",[1]!obMake("","int",H$26))),"")</f>
        <v>#VALUE!</v>
      </c>
      <c r="I107" s="42" t="e">
        <f>IF($C$24,[1]!obget([1]!obcall("",$C107,"get",[1]!obMake("","int",I$26))),"")</f>
        <v>#VALUE!</v>
      </c>
      <c r="J107" s="42" t="e">
        <f>IF($C$24,[1]!obget([1]!obcall("",$C107,"get",[1]!obMake("","int",J$26))),"")</f>
        <v>#VALUE!</v>
      </c>
      <c r="K107" s="42" t="e">
        <f>IF($C$24,[1]!obget([1]!obcall("",$C107,"get",[1]!obMake("","int",K$26))),"")</f>
        <v>#VALUE!</v>
      </c>
      <c r="L107" s="42" t="e">
        <f>IF($C$24,[1]!obget([1]!obcall("",$C107,"get",[1]!obMake("","int",L$26))),"")</f>
        <v>#VALUE!</v>
      </c>
      <c r="M107" s="42" t="e">
        <f>IF($C$24,[1]!obget([1]!obcall("",$C107,"get",[1]!obMake("","int",M$26))),"")</f>
        <v>#VALUE!</v>
      </c>
      <c r="N107" s="42" t="e">
        <f>IF($C$24,[1]!obget([1]!obcall("",$C107,"getAverage")),"")</f>
        <v>#VALUE!</v>
      </c>
    </row>
    <row r="108" spans="1:14" ht="11.85" customHeight="1" x14ac:dyDescent="0.3">
      <c r="A108" s="28" t="str">
        <f t="shared" si="2"/>
        <v/>
      </c>
      <c r="B108" s="46"/>
      <c r="C108" s="45" t="e">
        <f>IF($C$24,[1]!obcall("IM_"&amp;B108,$B$24,"[]",[1]!obMake("","int",ROW(B108)-ROW($B$27))),"")</f>
        <v>#VALUE!</v>
      </c>
      <c r="D108" s="42" t="e">
        <f>IF($C$24,[1]!obget([1]!obcall("",$C108,"get",[1]!obMake("","int",D$26))),"")</f>
        <v>#VALUE!</v>
      </c>
      <c r="E108" s="42" t="e">
        <f>IF($C$24,[1]!obget([1]!obcall("",$C108,"get",[1]!obMake("","int",E$26))),"")</f>
        <v>#VALUE!</v>
      </c>
      <c r="F108" s="42" t="e">
        <f>IF($C$24,[1]!obget([1]!obcall("",$C108,"get",[1]!obMake("","int",F$26))),"")</f>
        <v>#VALUE!</v>
      </c>
      <c r="G108" s="42" t="e">
        <f>IF($C$24,[1]!obget([1]!obcall("",$C108,"get",[1]!obMake("","int",G$26))),"")</f>
        <v>#VALUE!</v>
      </c>
      <c r="H108" s="42" t="e">
        <f>IF($C$24,[1]!obget([1]!obcall("",$C108,"get",[1]!obMake("","int",H$26))),"")</f>
        <v>#VALUE!</v>
      </c>
      <c r="I108" s="42" t="e">
        <f>IF($C$24,[1]!obget([1]!obcall("",$C108,"get",[1]!obMake("","int",I$26))),"")</f>
        <v>#VALUE!</v>
      </c>
      <c r="J108" s="42" t="e">
        <f>IF($C$24,[1]!obget([1]!obcall("",$C108,"get",[1]!obMake("","int",J$26))),"")</f>
        <v>#VALUE!</v>
      </c>
      <c r="K108" s="42" t="e">
        <f>IF($C$24,[1]!obget([1]!obcall("",$C108,"get",[1]!obMake("","int",K$26))),"")</f>
        <v>#VALUE!</v>
      </c>
      <c r="L108" s="42" t="e">
        <f>IF($C$24,[1]!obget([1]!obcall("",$C108,"get",[1]!obMake("","int",L$26))),"")</f>
        <v>#VALUE!</v>
      </c>
      <c r="M108" s="42" t="e">
        <f>IF($C$24,[1]!obget([1]!obcall("",$C108,"get",[1]!obMake("","int",M$26))),"")</f>
        <v>#VALUE!</v>
      </c>
      <c r="N108" s="42" t="e">
        <f>IF($C$24,[1]!obget([1]!obcall("",$C108,"getAverage")),"")</f>
        <v>#VALUE!</v>
      </c>
    </row>
    <row r="109" spans="1:14" ht="11.85" customHeight="1" x14ac:dyDescent="0.3">
      <c r="A109" s="28" t="str">
        <f t="shared" si="2"/>
        <v/>
      </c>
      <c r="B109" s="46"/>
      <c r="C109" s="45" t="e">
        <f>IF($C$24,[1]!obcall("IM_"&amp;B109,$B$24,"[]",[1]!obMake("","int",ROW(B109)-ROW($B$27))),"")</f>
        <v>#VALUE!</v>
      </c>
      <c r="D109" s="42" t="e">
        <f>IF($C$24,[1]!obget([1]!obcall("",$C109,"get",[1]!obMake("","int",D$26))),"")</f>
        <v>#VALUE!</v>
      </c>
      <c r="E109" s="42" t="e">
        <f>IF($C$24,[1]!obget([1]!obcall("",$C109,"get",[1]!obMake("","int",E$26))),"")</f>
        <v>#VALUE!</v>
      </c>
      <c r="F109" s="42" t="e">
        <f>IF($C$24,[1]!obget([1]!obcall("",$C109,"get",[1]!obMake("","int",F$26))),"")</f>
        <v>#VALUE!</v>
      </c>
      <c r="G109" s="42" t="e">
        <f>IF($C$24,[1]!obget([1]!obcall("",$C109,"get",[1]!obMake("","int",G$26))),"")</f>
        <v>#VALUE!</v>
      </c>
      <c r="H109" s="42" t="e">
        <f>IF($C$24,[1]!obget([1]!obcall("",$C109,"get",[1]!obMake("","int",H$26))),"")</f>
        <v>#VALUE!</v>
      </c>
      <c r="I109" s="42" t="e">
        <f>IF($C$24,[1]!obget([1]!obcall("",$C109,"get",[1]!obMake("","int",I$26))),"")</f>
        <v>#VALUE!</v>
      </c>
      <c r="J109" s="42" t="e">
        <f>IF($C$24,[1]!obget([1]!obcall("",$C109,"get",[1]!obMake("","int",J$26))),"")</f>
        <v>#VALUE!</v>
      </c>
      <c r="K109" s="42" t="e">
        <f>IF($C$24,[1]!obget([1]!obcall("",$C109,"get",[1]!obMake("","int",K$26))),"")</f>
        <v>#VALUE!</v>
      </c>
      <c r="L109" s="42" t="e">
        <f>IF($C$24,[1]!obget([1]!obcall("",$C109,"get",[1]!obMake("","int",L$26))),"")</f>
        <v>#VALUE!</v>
      </c>
      <c r="M109" s="42" t="e">
        <f>IF($C$24,[1]!obget([1]!obcall("",$C109,"get",[1]!obMake("","int",M$26))),"")</f>
        <v>#VALUE!</v>
      </c>
      <c r="N109" s="42" t="e">
        <f>IF($C$24,[1]!obget([1]!obcall("",$C109,"getAverage")),"")</f>
        <v>#VALUE!</v>
      </c>
    </row>
    <row r="110" spans="1:14" ht="11.85" customHeight="1" x14ac:dyDescent="0.3">
      <c r="A110" s="28" t="str">
        <f t="shared" si="2"/>
        <v/>
      </c>
      <c r="B110" s="46"/>
      <c r="C110" s="45" t="e">
        <f>IF($C$24,[1]!obcall("IM_"&amp;B110,$B$24,"[]",[1]!obMake("","int",ROW(B110)-ROW($B$27))),"")</f>
        <v>#VALUE!</v>
      </c>
      <c r="D110" s="42" t="e">
        <f>IF($C$24,[1]!obget([1]!obcall("",$C110,"get",[1]!obMake("","int",D$26))),"")</f>
        <v>#VALUE!</v>
      </c>
      <c r="E110" s="42" t="e">
        <f>IF($C$24,[1]!obget([1]!obcall("",$C110,"get",[1]!obMake("","int",E$26))),"")</f>
        <v>#VALUE!</v>
      </c>
      <c r="F110" s="42" t="e">
        <f>IF($C$24,[1]!obget([1]!obcall("",$C110,"get",[1]!obMake("","int",F$26))),"")</f>
        <v>#VALUE!</v>
      </c>
      <c r="G110" s="42" t="e">
        <f>IF($C$24,[1]!obget([1]!obcall("",$C110,"get",[1]!obMake("","int",G$26))),"")</f>
        <v>#VALUE!</v>
      </c>
      <c r="H110" s="42" t="e">
        <f>IF($C$24,[1]!obget([1]!obcall("",$C110,"get",[1]!obMake("","int",H$26))),"")</f>
        <v>#VALUE!</v>
      </c>
      <c r="I110" s="42" t="e">
        <f>IF($C$24,[1]!obget([1]!obcall("",$C110,"get",[1]!obMake("","int",I$26))),"")</f>
        <v>#VALUE!</v>
      </c>
      <c r="J110" s="42" t="e">
        <f>IF($C$24,[1]!obget([1]!obcall("",$C110,"get",[1]!obMake("","int",J$26))),"")</f>
        <v>#VALUE!</v>
      </c>
      <c r="K110" s="42" t="e">
        <f>IF($C$24,[1]!obget([1]!obcall("",$C110,"get",[1]!obMake("","int",K$26))),"")</f>
        <v>#VALUE!</v>
      </c>
      <c r="L110" s="42" t="e">
        <f>IF($C$24,[1]!obget([1]!obcall("",$C110,"get",[1]!obMake("","int",L$26))),"")</f>
        <v>#VALUE!</v>
      </c>
      <c r="M110" s="42" t="e">
        <f>IF($C$24,[1]!obget([1]!obcall("",$C110,"get",[1]!obMake("","int",M$26))),"")</f>
        <v>#VALUE!</v>
      </c>
      <c r="N110" s="42" t="e">
        <f>IF($C$24,[1]!obget([1]!obcall("",$C110,"getAverage")),"")</f>
        <v>#VALUE!</v>
      </c>
    </row>
    <row r="111" spans="1:14" ht="11.85" customHeight="1" x14ac:dyDescent="0.3">
      <c r="A111" s="28" t="str">
        <f t="shared" si="2"/>
        <v/>
      </c>
      <c r="B111" s="46"/>
      <c r="C111" s="45" t="e">
        <f>IF($C$24,[1]!obcall("IM_"&amp;B111,$B$24,"[]",[1]!obMake("","int",ROW(B111)-ROW($B$27))),"")</f>
        <v>#VALUE!</v>
      </c>
      <c r="D111" s="42" t="e">
        <f>IF($C$24,[1]!obget([1]!obcall("",$C111,"get",[1]!obMake("","int",D$26))),"")</f>
        <v>#VALUE!</v>
      </c>
      <c r="E111" s="42" t="e">
        <f>IF($C$24,[1]!obget([1]!obcall("",$C111,"get",[1]!obMake("","int",E$26))),"")</f>
        <v>#VALUE!</v>
      </c>
      <c r="F111" s="42" t="e">
        <f>IF($C$24,[1]!obget([1]!obcall("",$C111,"get",[1]!obMake("","int",F$26))),"")</f>
        <v>#VALUE!</v>
      </c>
      <c r="G111" s="42" t="e">
        <f>IF($C$24,[1]!obget([1]!obcall("",$C111,"get",[1]!obMake("","int",G$26))),"")</f>
        <v>#VALUE!</v>
      </c>
      <c r="H111" s="42" t="e">
        <f>IF($C$24,[1]!obget([1]!obcall("",$C111,"get",[1]!obMake("","int",H$26))),"")</f>
        <v>#VALUE!</v>
      </c>
      <c r="I111" s="42" t="e">
        <f>IF($C$24,[1]!obget([1]!obcall("",$C111,"get",[1]!obMake("","int",I$26))),"")</f>
        <v>#VALUE!</v>
      </c>
      <c r="J111" s="42" t="e">
        <f>IF($C$24,[1]!obget([1]!obcall("",$C111,"get",[1]!obMake("","int",J$26))),"")</f>
        <v>#VALUE!</v>
      </c>
      <c r="K111" s="42" t="e">
        <f>IF($C$24,[1]!obget([1]!obcall("",$C111,"get",[1]!obMake("","int",K$26))),"")</f>
        <v>#VALUE!</v>
      </c>
      <c r="L111" s="42" t="e">
        <f>IF($C$24,[1]!obget([1]!obcall("",$C111,"get",[1]!obMake("","int",L$26))),"")</f>
        <v>#VALUE!</v>
      </c>
      <c r="M111" s="42" t="e">
        <f>IF($C$24,[1]!obget([1]!obcall("",$C111,"get",[1]!obMake("","int",M$26))),"")</f>
        <v>#VALUE!</v>
      </c>
      <c r="N111" s="42" t="e">
        <f>IF($C$24,[1]!obget([1]!obcall("",$C111,"getAverage")),"")</f>
        <v>#VALUE!</v>
      </c>
    </row>
    <row r="112" spans="1:14" ht="11.85" customHeight="1" x14ac:dyDescent="0.3">
      <c r="A112" s="28">
        <f t="shared" si="2"/>
        <v>8.5</v>
      </c>
      <c r="B112" s="46"/>
      <c r="C112" s="45" t="e">
        <f>IF($C$24,[1]!obcall("IM_"&amp;B112,$B$24,"[]",[1]!obMake("","int",ROW(B112)-ROW($B$27))),"")</f>
        <v>#VALUE!</v>
      </c>
      <c r="D112" s="42" t="e">
        <f>IF($C$24,[1]!obget([1]!obcall("",$C112,"get",[1]!obMake("","int",D$26))),"")</f>
        <v>#VALUE!</v>
      </c>
      <c r="E112" s="42" t="e">
        <f>IF($C$24,[1]!obget([1]!obcall("",$C112,"get",[1]!obMake("","int",E$26))),"")</f>
        <v>#VALUE!</v>
      </c>
      <c r="F112" s="42" t="e">
        <f>IF($C$24,[1]!obget([1]!obcall("",$C112,"get",[1]!obMake("","int",F$26))),"")</f>
        <v>#VALUE!</v>
      </c>
      <c r="G112" s="42" t="e">
        <f>IF($C$24,[1]!obget([1]!obcall("",$C112,"get",[1]!obMake("","int",G$26))),"")</f>
        <v>#VALUE!</v>
      </c>
      <c r="H112" s="42" t="e">
        <f>IF($C$24,[1]!obget([1]!obcall("",$C112,"get",[1]!obMake("","int",H$26))),"")</f>
        <v>#VALUE!</v>
      </c>
      <c r="I112" s="42" t="e">
        <f>IF($C$24,[1]!obget([1]!obcall("",$C112,"get",[1]!obMake("","int",I$26))),"")</f>
        <v>#VALUE!</v>
      </c>
      <c r="J112" s="42" t="e">
        <f>IF($C$24,[1]!obget([1]!obcall("",$C112,"get",[1]!obMake("","int",J$26))),"")</f>
        <v>#VALUE!</v>
      </c>
      <c r="K112" s="42" t="e">
        <f>IF($C$24,[1]!obget([1]!obcall("",$C112,"get",[1]!obMake("","int",K$26))),"")</f>
        <v>#VALUE!</v>
      </c>
      <c r="L112" s="42" t="e">
        <f>IF($C$24,[1]!obget([1]!obcall("",$C112,"get",[1]!obMake("","int",L$26))),"")</f>
        <v>#VALUE!</v>
      </c>
      <c r="M112" s="42" t="e">
        <f>IF($C$24,[1]!obget([1]!obcall("",$C112,"get",[1]!obMake("","int",M$26))),"")</f>
        <v>#VALUE!</v>
      </c>
      <c r="N112" s="42" t="e">
        <f>IF($C$24,[1]!obget([1]!obcall("",$C112,"getAverage")),"")</f>
        <v>#VALUE!</v>
      </c>
    </row>
    <row r="113" spans="1:14" ht="11.85" customHeight="1" x14ac:dyDescent="0.3">
      <c r="A113" s="28" t="str">
        <f t="shared" si="2"/>
        <v/>
      </c>
      <c r="B113" s="46"/>
      <c r="C113" s="45" t="e">
        <f>IF($C$24,[1]!obcall("IM_"&amp;B113,$B$24,"[]",[1]!obMake("","int",ROW(B113)-ROW($B$27))),"")</f>
        <v>#VALUE!</v>
      </c>
      <c r="D113" s="42" t="e">
        <f>IF($C$24,[1]!obget([1]!obcall("",$C113,"get",[1]!obMake("","int",D$26))),"")</f>
        <v>#VALUE!</v>
      </c>
      <c r="E113" s="42" t="e">
        <f>IF($C$24,[1]!obget([1]!obcall("",$C113,"get",[1]!obMake("","int",E$26))),"")</f>
        <v>#VALUE!</v>
      </c>
      <c r="F113" s="42" t="e">
        <f>IF($C$24,[1]!obget([1]!obcall("",$C113,"get",[1]!obMake("","int",F$26))),"")</f>
        <v>#VALUE!</v>
      </c>
      <c r="G113" s="42" t="e">
        <f>IF($C$24,[1]!obget([1]!obcall("",$C113,"get",[1]!obMake("","int",G$26))),"")</f>
        <v>#VALUE!</v>
      </c>
      <c r="H113" s="42" t="e">
        <f>IF($C$24,[1]!obget([1]!obcall("",$C113,"get",[1]!obMake("","int",H$26))),"")</f>
        <v>#VALUE!</v>
      </c>
      <c r="I113" s="42" t="e">
        <f>IF($C$24,[1]!obget([1]!obcall("",$C113,"get",[1]!obMake("","int",I$26))),"")</f>
        <v>#VALUE!</v>
      </c>
      <c r="J113" s="42" t="e">
        <f>IF($C$24,[1]!obget([1]!obcall("",$C113,"get",[1]!obMake("","int",J$26))),"")</f>
        <v>#VALUE!</v>
      </c>
      <c r="K113" s="42" t="e">
        <f>IF($C$24,[1]!obget([1]!obcall("",$C113,"get",[1]!obMake("","int",K$26))),"")</f>
        <v>#VALUE!</v>
      </c>
      <c r="L113" s="42" t="e">
        <f>IF($C$24,[1]!obget([1]!obcall("",$C113,"get",[1]!obMake("","int",L$26))),"")</f>
        <v>#VALUE!</v>
      </c>
      <c r="M113" s="42" t="e">
        <f>IF($C$24,[1]!obget([1]!obcall("",$C113,"get",[1]!obMake("","int",M$26))),"")</f>
        <v>#VALUE!</v>
      </c>
      <c r="N113" s="42" t="e">
        <f>IF($C$24,[1]!obget([1]!obcall("",$C113,"getAverage")),"")</f>
        <v>#VALUE!</v>
      </c>
    </row>
    <row r="114" spans="1:14" ht="11.85" customHeight="1" x14ac:dyDescent="0.3">
      <c r="A114" s="28" t="str">
        <f t="shared" si="2"/>
        <v/>
      </c>
      <c r="B114" s="46"/>
      <c r="C114" s="45" t="e">
        <f>IF($C$24,[1]!obcall("IM_"&amp;B114,$B$24,"[]",[1]!obMake("","int",ROW(B114)-ROW($B$27))),"")</f>
        <v>#VALUE!</v>
      </c>
      <c r="D114" s="42" t="e">
        <f>IF($C$24,[1]!obget([1]!obcall("",$C114,"get",[1]!obMake("","int",D$26))),"")</f>
        <v>#VALUE!</v>
      </c>
      <c r="E114" s="42" t="e">
        <f>IF($C$24,[1]!obget([1]!obcall("",$C114,"get",[1]!obMake("","int",E$26))),"")</f>
        <v>#VALUE!</v>
      </c>
      <c r="F114" s="42" t="e">
        <f>IF($C$24,[1]!obget([1]!obcall("",$C114,"get",[1]!obMake("","int",F$26))),"")</f>
        <v>#VALUE!</v>
      </c>
      <c r="G114" s="42" t="e">
        <f>IF($C$24,[1]!obget([1]!obcall("",$C114,"get",[1]!obMake("","int",G$26))),"")</f>
        <v>#VALUE!</v>
      </c>
      <c r="H114" s="42" t="e">
        <f>IF($C$24,[1]!obget([1]!obcall("",$C114,"get",[1]!obMake("","int",H$26))),"")</f>
        <v>#VALUE!</v>
      </c>
      <c r="I114" s="42" t="e">
        <f>IF($C$24,[1]!obget([1]!obcall("",$C114,"get",[1]!obMake("","int",I$26))),"")</f>
        <v>#VALUE!</v>
      </c>
      <c r="J114" s="42" t="e">
        <f>IF($C$24,[1]!obget([1]!obcall("",$C114,"get",[1]!obMake("","int",J$26))),"")</f>
        <v>#VALUE!</v>
      </c>
      <c r="K114" s="42" t="e">
        <f>IF($C$24,[1]!obget([1]!obcall("",$C114,"get",[1]!obMake("","int",K$26))),"")</f>
        <v>#VALUE!</v>
      </c>
      <c r="L114" s="42" t="e">
        <f>IF($C$24,[1]!obget([1]!obcall("",$C114,"get",[1]!obMake("","int",L$26))),"")</f>
        <v>#VALUE!</v>
      </c>
      <c r="M114" s="42" t="e">
        <f>IF($C$24,[1]!obget([1]!obcall("",$C114,"get",[1]!obMake("","int",M$26))),"")</f>
        <v>#VALUE!</v>
      </c>
      <c r="N114" s="42" t="e">
        <f>IF($C$24,[1]!obget([1]!obcall("",$C114,"getAverage")),"")</f>
        <v>#VALUE!</v>
      </c>
    </row>
    <row r="115" spans="1:14" ht="11.85" customHeight="1" x14ac:dyDescent="0.3">
      <c r="A115" s="28" t="str">
        <f t="shared" si="2"/>
        <v/>
      </c>
      <c r="B115" s="46"/>
      <c r="C115" s="45" t="e">
        <f>IF($C$24,[1]!obcall("IM_"&amp;B115,$B$24,"[]",[1]!obMake("","int",ROW(B115)-ROW($B$27))),"")</f>
        <v>#VALUE!</v>
      </c>
      <c r="D115" s="42" t="e">
        <f>IF($C$24,[1]!obget([1]!obcall("",$C115,"get",[1]!obMake("","int",D$26))),"")</f>
        <v>#VALUE!</v>
      </c>
      <c r="E115" s="42" t="e">
        <f>IF($C$24,[1]!obget([1]!obcall("",$C115,"get",[1]!obMake("","int",E$26))),"")</f>
        <v>#VALUE!</v>
      </c>
      <c r="F115" s="42" t="e">
        <f>IF($C$24,[1]!obget([1]!obcall("",$C115,"get",[1]!obMake("","int",F$26))),"")</f>
        <v>#VALUE!</v>
      </c>
      <c r="G115" s="42" t="e">
        <f>IF($C$24,[1]!obget([1]!obcall("",$C115,"get",[1]!obMake("","int",G$26))),"")</f>
        <v>#VALUE!</v>
      </c>
      <c r="H115" s="42" t="e">
        <f>IF($C$24,[1]!obget([1]!obcall("",$C115,"get",[1]!obMake("","int",H$26))),"")</f>
        <v>#VALUE!</v>
      </c>
      <c r="I115" s="42" t="e">
        <f>IF($C$24,[1]!obget([1]!obcall("",$C115,"get",[1]!obMake("","int",I$26))),"")</f>
        <v>#VALUE!</v>
      </c>
      <c r="J115" s="42" t="e">
        <f>IF($C$24,[1]!obget([1]!obcall("",$C115,"get",[1]!obMake("","int",J$26))),"")</f>
        <v>#VALUE!</v>
      </c>
      <c r="K115" s="42" t="e">
        <f>IF($C$24,[1]!obget([1]!obcall("",$C115,"get",[1]!obMake("","int",K$26))),"")</f>
        <v>#VALUE!</v>
      </c>
      <c r="L115" s="42" t="e">
        <f>IF($C$24,[1]!obget([1]!obcall("",$C115,"get",[1]!obMake("","int",L$26))),"")</f>
        <v>#VALUE!</v>
      </c>
      <c r="M115" s="42" t="e">
        <f>IF($C$24,[1]!obget([1]!obcall("",$C115,"get",[1]!obMake("","int",M$26))),"")</f>
        <v>#VALUE!</v>
      </c>
      <c r="N115" s="42" t="e">
        <f>IF($C$24,[1]!obget([1]!obcall("",$C115,"getAverage")),"")</f>
        <v>#VALUE!</v>
      </c>
    </row>
    <row r="116" spans="1:14" ht="11.85" customHeight="1" x14ac:dyDescent="0.3">
      <c r="A116" s="28" t="str">
        <f t="shared" si="2"/>
        <v/>
      </c>
      <c r="B116" s="46"/>
      <c r="C116" s="45" t="e">
        <f>IF($C$24,[1]!obcall("IM_"&amp;B116,$B$24,"[]",[1]!obMake("","int",ROW(B116)-ROW($B$27))),"")</f>
        <v>#VALUE!</v>
      </c>
      <c r="D116" s="42" t="e">
        <f>IF($C$24,[1]!obget([1]!obcall("",$C116,"get",[1]!obMake("","int",D$26))),"")</f>
        <v>#VALUE!</v>
      </c>
      <c r="E116" s="42" t="e">
        <f>IF($C$24,[1]!obget([1]!obcall("",$C116,"get",[1]!obMake("","int",E$26))),"")</f>
        <v>#VALUE!</v>
      </c>
      <c r="F116" s="42" t="e">
        <f>IF($C$24,[1]!obget([1]!obcall("",$C116,"get",[1]!obMake("","int",F$26))),"")</f>
        <v>#VALUE!</v>
      </c>
      <c r="G116" s="42" t="e">
        <f>IF($C$24,[1]!obget([1]!obcall("",$C116,"get",[1]!obMake("","int",G$26))),"")</f>
        <v>#VALUE!</v>
      </c>
      <c r="H116" s="42" t="e">
        <f>IF($C$24,[1]!obget([1]!obcall("",$C116,"get",[1]!obMake("","int",H$26))),"")</f>
        <v>#VALUE!</v>
      </c>
      <c r="I116" s="42" t="e">
        <f>IF($C$24,[1]!obget([1]!obcall("",$C116,"get",[1]!obMake("","int",I$26))),"")</f>
        <v>#VALUE!</v>
      </c>
      <c r="J116" s="42" t="e">
        <f>IF($C$24,[1]!obget([1]!obcall("",$C116,"get",[1]!obMake("","int",J$26))),"")</f>
        <v>#VALUE!</v>
      </c>
      <c r="K116" s="42" t="e">
        <f>IF($C$24,[1]!obget([1]!obcall("",$C116,"get",[1]!obMake("","int",K$26))),"")</f>
        <v>#VALUE!</v>
      </c>
      <c r="L116" s="42" t="e">
        <f>IF($C$24,[1]!obget([1]!obcall("",$C116,"get",[1]!obMake("","int",L$26))),"")</f>
        <v>#VALUE!</v>
      </c>
      <c r="M116" s="42" t="e">
        <f>IF($C$24,[1]!obget([1]!obcall("",$C116,"get",[1]!obMake("","int",M$26))),"")</f>
        <v>#VALUE!</v>
      </c>
      <c r="N116" s="42" t="e">
        <f>IF($C$24,[1]!obget([1]!obcall("",$C116,"getAverage")),"")</f>
        <v>#VALUE!</v>
      </c>
    </row>
    <row r="117" spans="1:14" ht="11.85" customHeight="1" x14ac:dyDescent="0.3">
      <c r="A117" s="28">
        <f t="shared" si="2"/>
        <v>9</v>
      </c>
      <c r="B117" s="46"/>
      <c r="C117" s="45" t="e">
        <f>IF($C$24,[1]!obcall("IM_"&amp;B117,$B$24,"[]",[1]!obMake("","int",ROW(B117)-ROW($B$27))),"")</f>
        <v>#VALUE!</v>
      </c>
      <c r="D117" s="42" t="e">
        <f>IF($C$24,[1]!obget([1]!obcall("",$C117,"get",[1]!obMake("","int",D$26))),"")</f>
        <v>#VALUE!</v>
      </c>
      <c r="E117" s="42" t="e">
        <f>IF($C$24,[1]!obget([1]!obcall("",$C117,"get",[1]!obMake("","int",E$26))),"")</f>
        <v>#VALUE!</v>
      </c>
      <c r="F117" s="42" t="e">
        <f>IF($C$24,[1]!obget([1]!obcall("",$C117,"get",[1]!obMake("","int",F$26))),"")</f>
        <v>#VALUE!</v>
      </c>
      <c r="G117" s="42" t="e">
        <f>IF($C$24,[1]!obget([1]!obcall("",$C117,"get",[1]!obMake("","int",G$26))),"")</f>
        <v>#VALUE!</v>
      </c>
      <c r="H117" s="42" t="e">
        <f>IF($C$24,[1]!obget([1]!obcall("",$C117,"get",[1]!obMake("","int",H$26))),"")</f>
        <v>#VALUE!</v>
      </c>
      <c r="I117" s="42" t="e">
        <f>IF($C$24,[1]!obget([1]!obcall("",$C117,"get",[1]!obMake("","int",I$26))),"")</f>
        <v>#VALUE!</v>
      </c>
      <c r="J117" s="42" t="e">
        <f>IF($C$24,[1]!obget([1]!obcall("",$C117,"get",[1]!obMake("","int",J$26))),"")</f>
        <v>#VALUE!</v>
      </c>
      <c r="K117" s="42" t="e">
        <f>IF($C$24,[1]!obget([1]!obcall("",$C117,"get",[1]!obMake("","int",K$26))),"")</f>
        <v>#VALUE!</v>
      </c>
      <c r="L117" s="42" t="e">
        <f>IF($C$24,[1]!obget([1]!obcall("",$C117,"get",[1]!obMake("","int",L$26))),"")</f>
        <v>#VALUE!</v>
      </c>
      <c r="M117" s="42" t="e">
        <f>IF($C$24,[1]!obget([1]!obcall("",$C117,"get",[1]!obMake("","int",M$26))),"")</f>
        <v>#VALUE!</v>
      </c>
      <c r="N117" s="42" t="e">
        <f>IF($C$24,[1]!obget([1]!obcall("",$C117,"getAverage")),"")</f>
        <v>#VALUE!</v>
      </c>
    </row>
    <row r="118" spans="1:14" ht="11.85" customHeight="1" x14ac:dyDescent="0.3">
      <c r="A118" s="28" t="str">
        <f t="shared" si="2"/>
        <v/>
      </c>
      <c r="B118" s="46"/>
      <c r="C118" s="45" t="e">
        <f>IF($C$24,[1]!obcall("IM_"&amp;B118,$B$24,"[]",[1]!obMake("","int",ROW(B118)-ROW($B$27))),"")</f>
        <v>#VALUE!</v>
      </c>
      <c r="D118" s="42" t="e">
        <f>IF($C$24,[1]!obget([1]!obcall("",$C118,"get",[1]!obMake("","int",D$26))),"")</f>
        <v>#VALUE!</v>
      </c>
      <c r="E118" s="42" t="e">
        <f>IF($C$24,[1]!obget([1]!obcall("",$C118,"get",[1]!obMake("","int",E$26))),"")</f>
        <v>#VALUE!</v>
      </c>
      <c r="F118" s="42" t="e">
        <f>IF($C$24,[1]!obget([1]!obcall("",$C118,"get",[1]!obMake("","int",F$26))),"")</f>
        <v>#VALUE!</v>
      </c>
      <c r="G118" s="42" t="e">
        <f>IF($C$24,[1]!obget([1]!obcall("",$C118,"get",[1]!obMake("","int",G$26))),"")</f>
        <v>#VALUE!</v>
      </c>
      <c r="H118" s="42" t="e">
        <f>IF($C$24,[1]!obget([1]!obcall("",$C118,"get",[1]!obMake("","int",H$26))),"")</f>
        <v>#VALUE!</v>
      </c>
      <c r="I118" s="42" t="e">
        <f>IF($C$24,[1]!obget([1]!obcall("",$C118,"get",[1]!obMake("","int",I$26))),"")</f>
        <v>#VALUE!</v>
      </c>
      <c r="J118" s="42" t="e">
        <f>IF($C$24,[1]!obget([1]!obcall("",$C118,"get",[1]!obMake("","int",J$26))),"")</f>
        <v>#VALUE!</v>
      </c>
      <c r="K118" s="42" t="e">
        <f>IF($C$24,[1]!obget([1]!obcall("",$C118,"get",[1]!obMake("","int",K$26))),"")</f>
        <v>#VALUE!</v>
      </c>
      <c r="L118" s="42" t="e">
        <f>IF($C$24,[1]!obget([1]!obcall("",$C118,"get",[1]!obMake("","int",L$26))),"")</f>
        <v>#VALUE!</v>
      </c>
      <c r="M118" s="42" t="e">
        <f>IF($C$24,[1]!obget([1]!obcall("",$C118,"get",[1]!obMake("","int",M$26))),"")</f>
        <v>#VALUE!</v>
      </c>
      <c r="N118" s="42" t="e">
        <f>IF($C$24,[1]!obget([1]!obcall("",$C118,"getAverage")),"")</f>
        <v>#VALUE!</v>
      </c>
    </row>
    <row r="119" spans="1:14" ht="11.85" customHeight="1" x14ac:dyDescent="0.3">
      <c r="A119" s="28" t="str">
        <f t="shared" si="2"/>
        <v/>
      </c>
      <c r="B119" s="46"/>
      <c r="C119" s="45" t="e">
        <f>IF($C$24,[1]!obcall("IM_"&amp;B119,$B$24,"[]",[1]!obMake("","int",ROW(B119)-ROW($B$27))),"")</f>
        <v>#VALUE!</v>
      </c>
      <c r="D119" s="42" t="e">
        <f>IF($C$24,[1]!obget([1]!obcall("",$C119,"get",[1]!obMake("","int",D$26))),"")</f>
        <v>#VALUE!</v>
      </c>
      <c r="E119" s="42" t="e">
        <f>IF($C$24,[1]!obget([1]!obcall("",$C119,"get",[1]!obMake("","int",E$26))),"")</f>
        <v>#VALUE!</v>
      </c>
      <c r="F119" s="42" t="e">
        <f>IF($C$24,[1]!obget([1]!obcall("",$C119,"get",[1]!obMake("","int",F$26))),"")</f>
        <v>#VALUE!</v>
      </c>
      <c r="G119" s="42" t="e">
        <f>IF($C$24,[1]!obget([1]!obcall("",$C119,"get",[1]!obMake("","int",G$26))),"")</f>
        <v>#VALUE!</v>
      </c>
      <c r="H119" s="42" t="e">
        <f>IF($C$24,[1]!obget([1]!obcall("",$C119,"get",[1]!obMake("","int",H$26))),"")</f>
        <v>#VALUE!</v>
      </c>
      <c r="I119" s="42" t="e">
        <f>IF($C$24,[1]!obget([1]!obcall("",$C119,"get",[1]!obMake("","int",I$26))),"")</f>
        <v>#VALUE!</v>
      </c>
      <c r="J119" s="42" t="e">
        <f>IF($C$24,[1]!obget([1]!obcall("",$C119,"get",[1]!obMake("","int",J$26))),"")</f>
        <v>#VALUE!</v>
      </c>
      <c r="K119" s="42" t="e">
        <f>IF($C$24,[1]!obget([1]!obcall("",$C119,"get",[1]!obMake("","int",K$26))),"")</f>
        <v>#VALUE!</v>
      </c>
      <c r="L119" s="42" t="e">
        <f>IF($C$24,[1]!obget([1]!obcall("",$C119,"get",[1]!obMake("","int",L$26))),"")</f>
        <v>#VALUE!</v>
      </c>
      <c r="M119" s="42" t="e">
        <f>IF($C$24,[1]!obget([1]!obcall("",$C119,"get",[1]!obMake("","int",M$26))),"")</f>
        <v>#VALUE!</v>
      </c>
      <c r="N119" s="42" t="e">
        <f>IF($C$24,[1]!obget([1]!obcall("",$C119,"getAverage")),"")</f>
        <v>#VALUE!</v>
      </c>
    </row>
    <row r="120" spans="1:14" ht="11.85" customHeight="1" x14ac:dyDescent="0.3">
      <c r="A120" s="28" t="str">
        <f t="shared" si="2"/>
        <v/>
      </c>
      <c r="B120" s="46"/>
      <c r="C120" s="45" t="e">
        <f>IF($C$24,[1]!obcall("IM_"&amp;B120,$B$24,"[]",[1]!obMake("","int",ROW(B120)-ROW($B$27))),"")</f>
        <v>#VALUE!</v>
      </c>
      <c r="D120" s="42" t="e">
        <f>IF($C$24,[1]!obget([1]!obcall("",$C120,"get",[1]!obMake("","int",D$26))),"")</f>
        <v>#VALUE!</v>
      </c>
      <c r="E120" s="42" t="e">
        <f>IF($C$24,[1]!obget([1]!obcall("",$C120,"get",[1]!obMake("","int",E$26))),"")</f>
        <v>#VALUE!</v>
      </c>
      <c r="F120" s="42" t="e">
        <f>IF($C$24,[1]!obget([1]!obcall("",$C120,"get",[1]!obMake("","int",F$26))),"")</f>
        <v>#VALUE!</v>
      </c>
      <c r="G120" s="42" t="e">
        <f>IF($C$24,[1]!obget([1]!obcall("",$C120,"get",[1]!obMake("","int",G$26))),"")</f>
        <v>#VALUE!</v>
      </c>
      <c r="H120" s="42" t="e">
        <f>IF($C$24,[1]!obget([1]!obcall("",$C120,"get",[1]!obMake("","int",H$26))),"")</f>
        <v>#VALUE!</v>
      </c>
      <c r="I120" s="42" t="e">
        <f>IF($C$24,[1]!obget([1]!obcall("",$C120,"get",[1]!obMake("","int",I$26))),"")</f>
        <v>#VALUE!</v>
      </c>
      <c r="J120" s="42" t="e">
        <f>IF($C$24,[1]!obget([1]!obcall("",$C120,"get",[1]!obMake("","int",J$26))),"")</f>
        <v>#VALUE!</v>
      </c>
      <c r="K120" s="42" t="e">
        <f>IF($C$24,[1]!obget([1]!obcall("",$C120,"get",[1]!obMake("","int",K$26))),"")</f>
        <v>#VALUE!</v>
      </c>
      <c r="L120" s="42" t="e">
        <f>IF($C$24,[1]!obget([1]!obcall("",$C120,"get",[1]!obMake("","int",L$26))),"")</f>
        <v>#VALUE!</v>
      </c>
      <c r="M120" s="42" t="e">
        <f>IF($C$24,[1]!obget([1]!obcall("",$C120,"get",[1]!obMake("","int",M$26))),"")</f>
        <v>#VALUE!</v>
      </c>
      <c r="N120" s="42" t="e">
        <f>IF($C$24,[1]!obget([1]!obcall("",$C120,"getAverage")),"")</f>
        <v>#VALUE!</v>
      </c>
    </row>
    <row r="121" spans="1:14" ht="11.85" customHeight="1" x14ac:dyDescent="0.3">
      <c r="A121" s="28" t="str">
        <f t="shared" si="2"/>
        <v/>
      </c>
      <c r="B121" s="46"/>
      <c r="C121" s="45" t="e">
        <f>IF($C$24,[1]!obcall("IM_"&amp;B121,$B$24,"[]",[1]!obMake("","int",ROW(B121)-ROW($B$27))),"")</f>
        <v>#VALUE!</v>
      </c>
      <c r="D121" s="42" t="e">
        <f>IF($C$24,[1]!obget([1]!obcall("",$C121,"get",[1]!obMake("","int",D$26))),"")</f>
        <v>#VALUE!</v>
      </c>
      <c r="E121" s="42" t="e">
        <f>IF($C$24,[1]!obget([1]!obcall("",$C121,"get",[1]!obMake("","int",E$26))),"")</f>
        <v>#VALUE!</v>
      </c>
      <c r="F121" s="42" t="e">
        <f>IF($C$24,[1]!obget([1]!obcall("",$C121,"get",[1]!obMake("","int",F$26))),"")</f>
        <v>#VALUE!</v>
      </c>
      <c r="G121" s="42" t="e">
        <f>IF($C$24,[1]!obget([1]!obcall("",$C121,"get",[1]!obMake("","int",G$26))),"")</f>
        <v>#VALUE!</v>
      </c>
      <c r="H121" s="42" t="e">
        <f>IF($C$24,[1]!obget([1]!obcall("",$C121,"get",[1]!obMake("","int",H$26))),"")</f>
        <v>#VALUE!</v>
      </c>
      <c r="I121" s="42" t="e">
        <f>IF($C$24,[1]!obget([1]!obcall("",$C121,"get",[1]!obMake("","int",I$26))),"")</f>
        <v>#VALUE!</v>
      </c>
      <c r="J121" s="42" t="e">
        <f>IF($C$24,[1]!obget([1]!obcall("",$C121,"get",[1]!obMake("","int",J$26))),"")</f>
        <v>#VALUE!</v>
      </c>
      <c r="K121" s="42" t="e">
        <f>IF($C$24,[1]!obget([1]!obcall("",$C121,"get",[1]!obMake("","int",K$26))),"")</f>
        <v>#VALUE!</v>
      </c>
      <c r="L121" s="42" t="e">
        <f>IF($C$24,[1]!obget([1]!obcall("",$C121,"get",[1]!obMake("","int",L$26))),"")</f>
        <v>#VALUE!</v>
      </c>
      <c r="M121" s="42" t="e">
        <f>IF($C$24,[1]!obget([1]!obcall("",$C121,"get",[1]!obMake("","int",M$26))),"")</f>
        <v>#VALUE!</v>
      </c>
      <c r="N121" s="42" t="e">
        <f>IF($C$24,[1]!obget([1]!obcall("",$C121,"getAverage")),"")</f>
        <v>#VALUE!</v>
      </c>
    </row>
    <row r="122" spans="1:14" ht="11.85" customHeight="1" x14ac:dyDescent="0.3">
      <c r="A122" s="28">
        <f t="shared" si="2"/>
        <v>9.5</v>
      </c>
      <c r="B122" s="46"/>
      <c r="C122" s="45" t="e">
        <f>IF($C$24,[1]!obcall("IM_"&amp;B122,$B$24,"[]",[1]!obMake("","int",ROW(B122)-ROW($B$27))),"")</f>
        <v>#VALUE!</v>
      </c>
      <c r="D122" s="42" t="e">
        <f>IF($C$24,[1]!obget([1]!obcall("",$C122,"get",[1]!obMake("","int",D$26))),"")</f>
        <v>#VALUE!</v>
      </c>
      <c r="E122" s="42" t="e">
        <f>IF($C$24,[1]!obget([1]!obcall("",$C122,"get",[1]!obMake("","int",E$26))),"")</f>
        <v>#VALUE!</v>
      </c>
      <c r="F122" s="42" t="e">
        <f>IF($C$24,[1]!obget([1]!obcall("",$C122,"get",[1]!obMake("","int",F$26))),"")</f>
        <v>#VALUE!</v>
      </c>
      <c r="G122" s="42" t="e">
        <f>IF($C$24,[1]!obget([1]!obcall("",$C122,"get",[1]!obMake("","int",G$26))),"")</f>
        <v>#VALUE!</v>
      </c>
      <c r="H122" s="42" t="e">
        <f>IF($C$24,[1]!obget([1]!obcall("",$C122,"get",[1]!obMake("","int",H$26))),"")</f>
        <v>#VALUE!</v>
      </c>
      <c r="I122" s="42" t="e">
        <f>IF($C$24,[1]!obget([1]!obcall("",$C122,"get",[1]!obMake("","int",I$26))),"")</f>
        <v>#VALUE!</v>
      </c>
      <c r="J122" s="42" t="e">
        <f>IF($C$24,[1]!obget([1]!obcall("",$C122,"get",[1]!obMake("","int",J$26))),"")</f>
        <v>#VALUE!</v>
      </c>
      <c r="K122" s="42" t="e">
        <f>IF($C$24,[1]!obget([1]!obcall("",$C122,"get",[1]!obMake("","int",K$26))),"")</f>
        <v>#VALUE!</v>
      </c>
      <c r="L122" s="42" t="e">
        <f>IF($C$24,[1]!obget([1]!obcall("",$C122,"get",[1]!obMake("","int",L$26))),"")</f>
        <v>#VALUE!</v>
      </c>
      <c r="M122" s="42" t="e">
        <f>IF($C$24,[1]!obget([1]!obcall("",$C122,"get",[1]!obMake("","int",M$26))),"")</f>
        <v>#VALUE!</v>
      </c>
      <c r="N122" s="42" t="e">
        <f>IF($C$24,[1]!obget([1]!obcall("",$C122,"getAverage")),"")</f>
        <v>#VALUE!</v>
      </c>
    </row>
    <row r="123" spans="1:14" ht="11.85" customHeight="1" x14ac:dyDescent="0.3">
      <c r="A123" s="28" t="str">
        <f t="shared" si="2"/>
        <v/>
      </c>
      <c r="B123" s="46"/>
      <c r="C123" s="45" t="e">
        <f>IF($C$24,[1]!obcall("IM_"&amp;B123,$B$24,"[]",[1]!obMake("","int",ROW(B123)-ROW($B$27))),"")</f>
        <v>#VALUE!</v>
      </c>
      <c r="D123" s="42" t="e">
        <f>IF($C$24,[1]!obget([1]!obcall("",$C123,"get",[1]!obMake("","int",D$26))),"")</f>
        <v>#VALUE!</v>
      </c>
      <c r="E123" s="42" t="e">
        <f>IF($C$24,[1]!obget([1]!obcall("",$C123,"get",[1]!obMake("","int",E$26))),"")</f>
        <v>#VALUE!</v>
      </c>
      <c r="F123" s="42" t="e">
        <f>IF($C$24,[1]!obget([1]!obcall("",$C123,"get",[1]!obMake("","int",F$26))),"")</f>
        <v>#VALUE!</v>
      </c>
      <c r="G123" s="42" t="e">
        <f>IF($C$24,[1]!obget([1]!obcall("",$C123,"get",[1]!obMake("","int",G$26))),"")</f>
        <v>#VALUE!</v>
      </c>
      <c r="H123" s="42" t="e">
        <f>IF($C$24,[1]!obget([1]!obcall("",$C123,"get",[1]!obMake("","int",H$26))),"")</f>
        <v>#VALUE!</v>
      </c>
      <c r="I123" s="42" t="e">
        <f>IF($C$24,[1]!obget([1]!obcall("",$C123,"get",[1]!obMake("","int",I$26))),"")</f>
        <v>#VALUE!</v>
      </c>
      <c r="J123" s="42" t="e">
        <f>IF($C$24,[1]!obget([1]!obcall("",$C123,"get",[1]!obMake("","int",J$26))),"")</f>
        <v>#VALUE!</v>
      </c>
      <c r="K123" s="42" t="e">
        <f>IF($C$24,[1]!obget([1]!obcall("",$C123,"get",[1]!obMake("","int",K$26))),"")</f>
        <v>#VALUE!</v>
      </c>
      <c r="L123" s="42" t="e">
        <f>IF($C$24,[1]!obget([1]!obcall("",$C123,"get",[1]!obMake("","int",L$26))),"")</f>
        <v>#VALUE!</v>
      </c>
      <c r="M123" s="42" t="e">
        <f>IF($C$24,[1]!obget([1]!obcall("",$C123,"get",[1]!obMake("","int",M$26))),"")</f>
        <v>#VALUE!</v>
      </c>
      <c r="N123" s="42" t="e">
        <f>IF($C$24,[1]!obget([1]!obcall("",$C123,"getAverage")),"")</f>
        <v>#VALUE!</v>
      </c>
    </row>
    <row r="124" spans="1:14" ht="11.85" customHeight="1" x14ac:dyDescent="0.3">
      <c r="A124" s="28" t="str">
        <f t="shared" si="2"/>
        <v/>
      </c>
      <c r="B124" s="46"/>
      <c r="C124" s="45" t="e">
        <f>IF($C$24,[1]!obcall("IM_"&amp;B124,$B$24,"[]",[1]!obMake("","int",ROW(B124)-ROW($B$27))),"")</f>
        <v>#VALUE!</v>
      </c>
      <c r="D124" s="42" t="e">
        <f>IF($C$24,[1]!obget([1]!obcall("",$C124,"get",[1]!obMake("","int",D$26))),"")</f>
        <v>#VALUE!</v>
      </c>
      <c r="E124" s="42" t="e">
        <f>IF($C$24,[1]!obget([1]!obcall("",$C124,"get",[1]!obMake("","int",E$26))),"")</f>
        <v>#VALUE!</v>
      </c>
      <c r="F124" s="42" t="e">
        <f>IF($C$24,[1]!obget([1]!obcall("",$C124,"get",[1]!obMake("","int",F$26))),"")</f>
        <v>#VALUE!</v>
      </c>
      <c r="G124" s="42" t="e">
        <f>IF($C$24,[1]!obget([1]!obcall("",$C124,"get",[1]!obMake("","int",G$26))),"")</f>
        <v>#VALUE!</v>
      </c>
      <c r="H124" s="42" t="e">
        <f>IF($C$24,[1]!obget([1]!obcall("",$C124,"get",[1]!obMake("","int",H$26))),"")</f>
        <v>#VALUE!</v>
      </c>
      <c r="I124" s="42" t="e">
        <f>IF($C$24,[1]!obget([1]!obcall("",$C124,"get",[1]!obMake("","int",I$26))),"")</f>
        <v>#VALUE!</v>
      </c>
      <c r="J124" s="42" t="e">
        <f>IF($C$24,[1]!obget([1]!obcall("",$C124,"get",[1]!obMake("","int",J$26))),"")</f>
        <v>#VALUE!</v>
      </c>
      <c r="K124" s="42" t="e">
        <f>IF($C$24,[1]!obget([1]!obcall("",$C124,"get",[1]!obMake("","int",K$26))),"")</f>
        <v>#VALUE!</v>
      </c>
      <c r="L124" s="42" t="e">
        <f>IF($C$24,[1]!obget([1]!obcall("",$C124,"get",[1]!obMake("","int",L$26))),"")</f>
        <v>#VALUE!</v>
      </c>
      <c r="M124" s="42" t="e">
        <f>IF($C$24,[1]!obget([1]!obcall("",$C124,"get",[1]!obMake("","int",M$26))),"")</f>
        <v>#VALUE!</v>
      </c>
      <c r="N124" s="42" t="e">
        <f>IF($C$24,[1]!obget([1]!obcall("",$C124,"getAverage")),"")</f>
        <v>#VALUE!</v>
      </c>
    </row>
    <row r="125" spans="1:14" ht="11.85" customHeight="1" x14ac:dyDescent="0.3">
      <c r="A125" s="28" t="str">
        <f t="shared" si="2"/>
        <v/>
      </c>
      <c r="B125" s="46"/>
      <c r="C125" s="45" t="e">
        <f>IF($C$24,[1]!obcall("IM_"&amp;B125,$B$24,"[]",[1]!obMake("","int",ROW(B125)-ROW($B$27))),"")</f>
        <v>#VALUE!</v>
      </c>
      <c r="D125" s="42" t="e">
        <f>IF($C$24,[1]!obget([1]!obcall("",$C125,"get",[1]!obMake("","int",D$26))),"")</f>
        <v>#VALUE!</v>
      </c>
      <c r="E125" s="42" t="e">
        <f>IF($C$24,[1]!obget([1]!obcall("",$C125,"get",[1]!obMake("","int",E$26))),"")</f>
        <v>#VALUE!</v>
      </c>
      <c r="F125" s="42" t="e">
        <f>IF($C$24,[1]!obget([1]!obcall("",$C125,"get",[1]!obMake("","int",F$26))),"")</f>
        <v>#VALUE!</v>
      </c>
      <c r="G125" s="42" t="e">
        <f>IF($C$24,[1]!obget([1]!obcall("",$C125,"get",[1]!obMake("","int",G$26))),"")</f>
        <v>#VALUE!</v>
      </c>
      <c r="H125" s="42" t="e">
        <f>IF($C$24,[1]!obget([1]!obcall("",$C125,"get",[1]!obMake("","int",H$26))),"")</f>
        <v>#VALUE!</v>
      </c>
      <c r="I125" s="42" t="e">
        <f>IF($C$24,[1]!obget([1]!obcall("",$C125,"get",[1]!obMake("","int",I$26))),"")</f>
        <v>#VALUE!</v>
      </c>
      <c r="J125" s="42" t="e">
        <f>IF($C$24,[1]!obget([1]!obcall("",$C125,"get",[1]!obMake("","int",J$26))),"")</f>
        <v>#VALUE!</v>
      </c>
      <c r="K125" s="42" t="e">
        <f>IF($C$24,[1]!obget([1]!obcall("",$C125,"get",[1]!obMake("","int",K$26))),"")</f>
        <v>#VALUE!</v>
      </c>
      <c r="L125" s="42" t="e">
        <f>IF($C$24,[1]!obget([1]!obcall("",$C125,"get",[1]!obMake("","int",L$26))),"")</f>
        <v>#VALUE!</v>
      </c>
      <c r="M125" s="42" t="e">
        <f>IF($C$24,[1]!obget([1]!obcall("",$C125,"get",[1]!obMake("","int",M$26))),"")</f>
        <v>#VALUE!</v>
      </c>
      <c r="N125" s="42" t="e">
        <f>IF($C$24,[1]!obget([1]!obcall("",$C125,"getAverage")),"")</f>
        <v>#VALUE!</v>
      </c>
    </row>
    <row r="126" spans="1:14" ht="11.85" customHeight="1" x14ac:dyDescent="0.3">
      <c r="A126" s="28" t="str">
        <f t="shared" si="2"/>
        <v/>
      </c>
      <c r="B126" s="46"/>
      <c r="C126" s="45" t="e">
        <f>IF($C$24,[1]!obcall("IM_"&amp;B126,$B$24,"[]",[1]!obMake("","int",ROW(B126)-ROW($B$27))),"")</f>
        <v>#VALUE!</v>
      </c>
      <c r="D126" s="42" t="e">
        <f>IF($C$24,[1]!obget([1]!obcall("",$C126,"get",[1]!obMake("","int",D$26))),"")</f>
        <v>#VALUE!</v>
      </c>
      <c r="E126" s="42" t="e">
        <f>IF($C$24,[1]!obget([1]!obcall("",$C126,"get",[1]!obMake("","int",E$26))),"")</f>
        <v>#VALUE!</v>
      </c>
      <c r="F126" s="42" t="e">
        <f>IF($C$24,[1]!obget([1]!obcall("",$C126,"get",[1]!obMake("","int",F$26))),"")</f>
        <v>#VALUE!</v>
      </c>
      <c r="G126" s="42" t="e">
        <f>IF($C$24,[1]!obget([1]!obcall("",$C126,"get",[1]!obMake("","int",G$26))),"")</f>
        <v>#VALUE!</v>
      </c>
      <c r="H126" s="42" t="e">
        <f>IF($C$24,[1]!obget([1]!obcall("",$C126,"get",[1]!obMake("","int",H$26))),"")</f>
        <v>#VALUE!</v>
      </c>
      <c r="I126" s="42" t="e">
        <f>IF($C$24,[1]!obget([1]!obcall("",$C126,"get",[1]!obMake("","int",I$26))),"")</f>
        <v>#VALUE!</v>
      </c>
      <c r="J126" s="42" t="e">
        <f>IF($C$24,[1]!obget([1]!obcall("",$C126,"get",[1]!obMake("","int",J$26))),"")</f>
        <v>#VALUE!</v>
      </c>
      <c r="K126" s="42" t="e">
        <f>IF($C$24,[1]!obget([1]!obcall("",$C126,"get",[1]!obMake("","int",K$26))),"")</f>
        <v>#VALUE!</v>
      </c>
      <c r="L126" s="42" t="e">
        <f>IF($C$24,[1]!obget([1]!obcall("",$C126,"get",[1]!obMake("","int",L$26))),"")</f>
        <v>#VALUE!</v>
      </c>
      <c r="M126" s="42" t="e">
        <f>IF($C$24,[1]!obget([1]!obcall("",$C126,"get",[1]!obMake("","int",M$26))),"")</f>
        <v>#VALUE!</v>
      </c>
      <c r="N126" s="42" t="e">
        <f>IF($C$24,[1]!obget([1]!obcall("",$C126,"getAverage")),"")</f>
        <v>#VALUE!</v>
      </c>
    </row>
    <row r="127" spans="1:14" ht="11.85" customHeight="1" x14ac:dyDescent="0.3">
      <c r="A127" s="28">
        <f t="shared" si="2"/>
        <v>10</v>
      </c>
      <c r="B127" s="46"/>
      <c r="C127" s="45" t="e">
        <f>IF($C$24,[1]!obcall("IM_"&amp;B127,$B$24,"[]",[1]!obMake("","int",ROW(B127)-ROW($B$27))),"")</f>
        <v>#VALUE!</v>
      </c>
      <c r="D127" s="42" t="e">
        <f>IF($C$24,[1]!obget([1]!obcall("",$C127,"get",[1]!obMake("","int",D$26))),"")</f>
        <v>#VALUE!</v>
      </c>
      <c r="E127" s="42" t="e">
        <f>IF($C$24,[1]!obget([1]!obcall("",$C127,"get",[1]!obMake("","int",E$26))),"")</f>
        <v>#VALUE!</v>
      </c>
      <c r="F127" s="42" t="e">
        <f>IF($C$24,[1]!obget([1]!obcall("",$C127,"get",[1]!obMake("","int",F$26))),"")</f>
        <v>#VALUE!</v>
      </c>
      <c r="G127" s="42" t="e">
        <f>IF($C$24,[1]!obget([1]!obcall("",$C127,"get",[1]!obMake("","int",G$26))),"")</f>
        <v>#VALUE!</v>
      </c>
      <c r="H127" s="42" t="e">
        <f>IF($C$24,[1]!obget([1]!obcall("",$C127,"get",[1]!obMake("","int",H$26))),"")</f>
        <v>#VALUE!</v>
      </c>
      <c r="I127" s="42" t="e">
        <f>IF($C$24,[1]!obget([1]!obcall("",$C127,"get",[1]!obMake("","int",I$26))),"")</f>
        <v>#VALUE!</v>
      </c>
      <c r="J127" s="42" t="e">
        <f>IF($C$24,[1]!obget([1]!obcall("",$C127,"get",[1]!obMake("","int",J$26))),"")</f>
        <v>#VALUE!</v>
      </c>
      <c r="K127" s="42" t="e">
        <f>IF($C$24,[1]!obget([1]!obcall("",$C127,"get",[1]!obMake("","int",K$26))),"")</f>
        <v>#VALUE!</v>
      </c>
      <c r="L127" s="42" t="e">
        <f>IF($C$24,[1]!obget([1]!obcall("",$C127,"get",[1]!obMake("","int",L$26))),"")</f>
        <v>#VALUE!</v>
      </c>
      <c r="M127" s="42" t="e">
        <f>IF($C$24,[1]!obget([1]!obcall("",$C127,"get",[1]!obMake("","int",M$26))),"")</f>
        <v>#VALUE!</v>
      </c>
      <c r="N127" s="42" t="e">
        <f>IF($C$24,[1]!obget([1]!obcall("",$C127,"getAverage")),"")</f>
        <v>#VALUE!</v>
      </c>
    </row>
    <row r="128" spans="1:14" ht="11.85" customHeight="1" x14ac:dyDescent="0.3">
      <c r="A128" s="28" t="str">
        <f t="shared" si="2"/>
        <v/>
      </c>
      <c r="B128" s="46"/>
      <c r="C128" s="45" t="e">
        <f>IF($C$24,[1]!obcall("IM_"&amp;B128,$B$24,"[]",[1]!obMake("","int",ROW(B128)-ROW($B$27))),"")</f>
        <v>#VALUE!</v>
      </c>
      <c r="D128" s="42" t="e">
        <f>IF($C$24,[1]!obget([1]!obcall("",$C128,"get",[1]!obMake("","int",D$26))),"")</f>
        <v>#VALUE!</v>
      </c>
      <c r="E128" s="42" t="e">
        <f>IF($C$24,[1]!obget([1]!obcall("",$C128,"get",[1]!obMake("","int",E$26))),"")</f>
        <v>#VALUE!</v>
      </c>
      <c r="F128" s="42" t="e">
        <f>IF($C$24,[1]!obget([1]!obcall("",$C128,"get",[1]!obMake("","int",F$26))),"")</f>
        <v>#VALUE!</v>
      </c>
      <c r="G128" s="42" t="e">
        <f>IF($C$24,[1]!obget([1]!obcall("",$C128,"get",[1]!obMake("","int",G$26))),"")</f>
        <v>#VALUE!</v>
      </c>
      <c r="H128" s="42" t="e">
        <f>IF($C$24,[1]!obget([1]!obcall("",$C128,"get",[1]!obMake("","int",H$26))),"")</f>
        <v>#VALUE!</v>
      </c>
      <c r="I128" s="42" t="e">
        <f>IF($C$24,[1]!obget([1]!obcall("",$C128,"get",[1]!obMake("","int",I$26))),"")</f>
        <v>#VALUE!</v>
      </c>
      <c r="J128" s="42" t="e">
        <f>IF($C$24,[1]!obget([1]!obcall("",$C128,"get",[1]!obMake("","int",J$26))),"")</f>
        <v>#VALUE!</v>
      </c>
      <c r="K128" s="42" t="e">
        <f>IF($C$24,[1]!obget([1]!obcall("",$C128,"get",[1]!obMake("","int",K$26))),"")</f>
        <v>#VALUE!</v>
      </c>
      <c r="L128" s="42" t="e">
        <f>IF($C$24,[1]!obget([1]!obcall("",$C128,"get",[1]!obMake("","int",L$26))),"")</f>
        <v>#VALUE!</v>
      </c>
      <c r="M128" s="42" t="e">
        <f>IF($C$24,[1]!obget([1]!obcall("",$C128,"get",[1]!obMake("","int",M$26))),"")</f>
        <v>#VALUE!</v>
      </c>
      <c r="N128" s="42" t="e">
        <f>IF($C$24,[1]!obget([1]!obcall("",$C128,"getAverage")),"")</f>
        <v>#VALUE!</v>
      </c>
    </row>
    <row r="129" spans="1:14" ht="11.85" customHeight="1" x14ac:dyDescent="0.3">
      <c r="A129" s="28" t="str">
        <f t="shared" si="2"/>
        <v/>
      </c>
      <c r="B129" s="46"/>
      <c r="C129" s="45" t="e">
        <f>IF($C$24,[1]!obcall("IM_"&amp;B129,$B$24,"[]",[1]!obMake("","int",ROW(B129)-ROW($B$27))),"")</f>
        <v>#VALUE!</v>
      </c>
      <c r="D129" s="42" t="e">
        <f>IF($C$24,[1]!obget([1]!obcall("",$C129,"get",[1]!obMake("","int",D$26))),"")</f>
        <v>#VALUE!</v>
      </c>
      <c r="E129" s="42" t="e">
        <f>IF($C$24,[1]!obget([1]!obcall("",$C129,"get",[1]!obMake("","int",E$26))),"")</f>
        <v>#VALUE!</v>
      </c>
      <c r="F129" s="42" t="e">
        <f>IF($C$24,[1]!obget([1]!obcall("",$C129,"get",[1]!obMake("","int",F$26))),"")</f>
        <v>#VALUE!</v>
      </c>
      <c r="G129" s="42" t="e">
        <f>IF($C$24,[1]!obget([1]!obcall("",$C129,"get",[1]!obMake("","int",G$26))),"")</f>
        <v>#VALUE!</v>
      </c>
      <c r="H129" s="42" t="e">
        <f>IF($C$24,[1]!obget([1]!obcall("",$C129,"get",[1]!obMake("","int",H$26))),"")</f>
        <v>#VALUE!</v>
      </c>
      <c r="I129" s="42" t="e">
        <f>IF($C$24,[1]!obget([1]!obcall("",$C129,"get",[1]!obMake("","int",I$26))),"")</f>
        <v>#VALUE!</v>
      </c>
      <c r="J129" s="42" t="e">
        <f>IF($C$24,[1]!obget([1]!obcall("",$C129,"get",[1]!obMake("","int",J$26))),"")</f>
        <v>#VALUE!</v>
      </c>
      <c r="K129" s="42" t="e">
        <f>IF($C$24,[1]!obget([1]!obcall("",$C129,"get",[1]!obMake("","int",K$26))),"")</f>
        <v>#VALUE!</v>
      </c>
      <c r="L129" s="42" t="e">
        <f>IF($C$24,[1]!obget([1]!obcall("",$C129,"get",[1]!obMake("","int",L$26))),"")</f>
        <v>#VALUE!</v>
      </c>
      <c r="M129" s="42" t="e">
        <f>IF($C$24,[1]!obget([1]!obcall("",$C129,"get",[1]!obMake("","int",M$26))),"")</f>
        <v>#VALUE!</v>
      </c>
      <c r="N129" s="42" t="e">
        <f>IF($C$24,[1]!obget([1]!obcall("",$C129,"getAverage")),"")</f>
        <v>#VALUE!</v>
      </c>
    </row>
    <row r="130" spans="1:14" ht="11.85" customHeight="1" x14ac:dyDescent="0.3">
      <c r="A130" s="28" t="str">
        <f t="shared" si="2"/>
        <v/>
      </c>
      <c r="B130" s="46"/>
      <c r="C130" s="45" t="e">
        <f>IF($C$24,[1]!obcall("IM_"&amp;B130,$B$24,"[]",[1]!obMake("","int",ROW(B130)-ROW($B$27))),"")</f>
        <v>#VALUE!</v>
      </c>
      <c r="D130" s="42" t="e">
        <f>IF($C$24,[1]!obget([1]!obcall("",$C130,"get",[1]!obMake("","int",D$26))),"")</f>
        <v>#VALUE!</v>
      </c>
      <c r="E130" s="42" t="e">
        <f>IF($C$24,[1]!obget([1]!obcall("",$C130,"get",[1]!obMake("","int",E$26))),"")</f>
        <v>#VALUE!</v>
      </c>
      <c r="F130" s="42" t="e">
        <f>IF($C$24,[1]!obget([1]!obcall("",$C130,"get",[1]!obMake("","int",F$26))),"")</f>
        <v>#VALUE!</v>
      </c>
      <c r="G130" s="42" t="e">
        <f>IF($C$24,[1]!obget([1]!obcall("",$C130,"get",[1]!obMake("","int",G$26))),"")</f>
        <v>#VALUE!</v>
      </c>
      <c r="H130" s="42" t="e">
        <f>IF($C$24,[1]!obget([1]!obcall("",$C130,"get",[1]!obMake("","int",H$26))),"")</f>
        <v>#VALUE!</v>
      </c>
      <c r="I130" s="42" t="e">
        <f>IF($C$24,[1]!obget([1]!obcall("",$C130,"get",[1]!obMake("","int",I$26))),"")</f>
        <v>#VALUE!</v>
      </c>
      <c r="J130" s="42" t="e">
        <f>IF($C$24,[1]!obget([1]!obcall("",$C130,"get",[1]!obMake("","int",J$26))),"")</f>
        <v>#VALUE!</v>
      </c>
      <c r="K130" s="42" t="e">
        <f>IF($C$24,[1]!obget([1]!obcall("",$C130,"get",[1]!obMake("","int",K$26))),"")</f>
        <v>#VALUE!</v>
      </c>
      <c r="L130" s="42" t="e">
        <f>IF($C$24,[1]!obget([1]!obcall("",$C130,"get",[1]!obMake("","int",L$26))),"")</f>
        <v>#VALUE!</v>
      </c>
      <c r="M130" s="42" t="e">
        <f>IF($C$24,[1]!obget([1]!obcall("",$C130,"get",[1]!obMake("","int",M$26))),"")</f>
        <v>#VALUE!</v>
      </c>
      <c r="N130" s="42" t="e">
        <f>IF($C$24,[1]!obget([1]!obcall("",$C130,"getAverage")),"")</f>
        <v>#VALUE!</v>
      </c>
    </row>
    <row r="131" spans="1:14" ht="11.85" customHeight="1" x14ac:dyDescent="0.3">
      <c r="A131" s="28" t="str">
        <f t="shared" si="2"/>
        <v/>
      </c>
      <c r="B131" s="46"/>
      <c r="C131" s="45" t="e">
        <f>IF($C$24,[1]!obcall("IM_"&amp;B131,$B$24,"[]",[1]!obMake("","int",ROW(B131)-ROW($B$27))),"")</f>
        <v>#VALUE!</v>
      </c>
      <c r="D131" s="42" t="e">
        <f>IF($C$24,[1]!obget([1]!obcall("",$C131,"get",[1]!obMake("","int",D$26))),"")</f>
        <v>#VALUE!</v>
      </c>
      <c r="E131" s="42" t="e">
        <f>IF($C$24,[1]!obget([1]!obcall("",$C131,"get",[1]!obMake("","int",E$26))),"")</f>
        <v>#VALUE!</v>
      </c>
      <c r="F131" s="42" t="e">
        <f>IF($C$24,[1]!obget([1]!obcall("",$C131,"get",[1]!obMake("","int",F$26))),"")</f>
        <v>#VALUE!</v>
      </c>
      <c r="G131" s="42" t="e">
        <f>IF($C$24,[1]!obget([1]!obcall("",$C131,"get",[1]!obMake("","int",G$26))),"")</f>
        <v>#VALUE!</v>
      </c>
      <c r="H131" s="42" t="e">
        <f>IF($C$24,[1]!obget([1]!obcall("",$C131,"get",[1]!obMake("","int",H$26))),"")</f>
        <v>#VALUE!</v>
      </c>
      <c r="I131" s="42" t="e">
        <f>IF($C$24,[1]!obget([1]!obcall("",$C131,"get",[1]!obMake("","int",I$26))),"")</f>
        <v>#VALUE!</v>
      </c>
      <c r="J131" s="42" t="e">
        <f>IF($C$24,[1]!obget([1]!obcall("",$C131,"get",[1]!obMake("","int",J$26))),"")</f>
        <v>#VALUE!</v>
      </c>
      <c r="K131" s="42" t="e">
        <f>IF($C$24,[1]!obget([1]!obcall("",$C131,"get",[1]!obMake("","int",K$26))),"")</f>
        <v>#VALUE!</v>
      </c>
      <c r="L131" s="42" t="e">
        <f>IF($C$24,[1]!obget([1]!obcall("",$C131,"get",[1]!obMake("","int",L$26))),"")</f>
        <v>#VALUE!</v>
      </c>
      <c r="M131" s="42" t="e">
        <f>IF($C$24,[1]!obget([1]!obcall("",$C131,"get",[1]!obMake("","int",M$26))),"")</f>
        <v>#VALUE!</v>
      </c>
      <c r="N131" s="42" t="e">
        <f>IF($C$24,[1]!obget([1]!obcall("",$C131,"getAverage")),"")</f>
        <v>#VALUE!</v>
      </c>
    </row>
    <row r="132" spans="1:14" ht="11.85" customHeight="1" x14ac:dyDescent="0.3">
      <c r="A132" s="28">
        <f t="shared" si="2"/>
        <v>10.5</v>
      </c>
      <c r="B132" s="46"/>
      <c r="C132" s="45" t="e">
        <f>IF($C$24,[1]!obcall("IM_"&amp;B132,$B$24,"[]",[1]!obMake("","int",ROW(B132)-ROW($B$27))),"")</f>
        <v>#VALUE!</v>
      </c>
      <c r="D132" s="42" t="e">
        <f>IF($C$24,[1]!obget([1]!obcall("",$C132,"get",[1]!obMake("","int",D$26))),"")</f>
        <v>#VALUE!</v>
      </c>
      <c r="E132" s="42" t="e">
        <f>IF($C$24,[1]!obget([1]!obcall("",$C132,"get",[1]!obMake("","int",E$26))),"")</f>
        <v>#VALUE!</v>
      </c>
      <c r="F132" s="42" t="e">
        <f>IF($C$24,[1]!obget([1]!obcall("",$C132,"get",[1]!obMake("","int",F$26))),"")</f>
        <v>#VALUE!</v>
      </c>
      <c r="G132" s="42" t="e">
        <f>IF($C$24,[1]!obget([1]!obcall("",$C132,"get",[1]!obMake("","int",G$26))),"")</f>
        <v>#VALUE!</v>
      </c>
      <c r="H132" s="42" t="e">
        <f>IF($C$24,[1]!obget([1]!obcall("",$C132,"get",[1]!obMake("","int",H$26))),"")</f>
        <v>#VALUE!</v>
      </c>
      <c r="I132" s="42" t="e">
        <f>IF($C$24,[1]!obget([1]!obcall("",$C132,"get",[1]!obMake("","int",I$26))),"")</f>
        <v>#VALUE!</v>
      </c>
      <c r="J132" s="42" t="e">
        <f>IF($C$24,[1]!obget([1]!obcall("",$C132,"get",[1]!obMake("","int",J$26))),"")</f>
        <v>#VALUE!</v>
      </c>
      <c r="K132" s="42" t="e">
        <f>IF($C$24,[1]!obget([1]!obcall("",$C132,"get",[1]!obMake("","int",K$26))),"")</f>
        <v>#VALUE!</v>
      </c>
      <c r="L132" s="42" t="e">
        <f>IF($C$24,[1]!obget([1]!obcall("",$C132,"get",[1]!obMake("","int",L$26))),"")</f>
        <v>#VALUE!</v>
      </c>
      <c r="M132" s="42" t="e">
        <f>IF($C$24,[1]!obget([1]!obcall("",$C132,"get",[1]!obMake("","int",M$26))),"")</f>
        <v>#VALUE!</v>
      </c>
      <c r="N132" s="42" t="e">
        <f>IF($C$24,[1]!obget([1]!obcall("",$C132,"getAverage")),"")</f>
        <v>#VALUE!</v>
      </c>
    </row>
    <row r="133" spans="1:14" ht="11.85" customHeight="1" x14ac:dyDescent="0.3">
      <c r="A133" s="28" t="str">
        <f t="shared" si="2"/>
        <v/>
      </c>
      <c r="B133" s="46"/>
      <c r="C133" s="45" t="e">
        <f>IF($C$24,[1]!obcall("IM_"&amp;B133,$B$24,"[]",[1]!obMake("","int",ROW(B133)-ROW($B$27))),"")</f>
        <v>#VALUE!</v>
      </c>
      <c r="D133" s="42" t="e">
        <f>IF($C$24,[1]!obget([1]!obcall("",$C133,"get",[1]!obMake("","int",D$26))),"")</f>
        <v>#VALUE!</v>
      </c>
      <c r="E133" s="42" t="e">
        <f>IF($C$24,[1]!obget([1]!obcall("",$C133,"get",[1]!obMake("","int",E$26))),"")</f>
        <v>#VALUE!</v>
      </c>
      <c r="F133" s="42" t="e">
        <f>IF($C$24,[1]!obget([1]!obcall("",$C133,"get",[1]!obMake("","int",F$26))),"")</f>
        <v>#VALUE!</v>
      </c>
      <c r="G133" s="42" t="e">
        <f>IF($C$24,[1]!obget([1]!obcall("",$C133,"get",[1]!obMake("","int",G$26))),"")</f>
        <v>#VALUE!</v>
      </c>
      <c r="H133" s="42" t="e">
        <f>IF($C$24,[1]!obget([1]!obcall("",$C133,"get",[1]!obMake("","int",H$26))),"")</f>
        <v>#VALUE!</v>
      </c>
      <c r="I133" s="42" t="e">
        <f>IF($C$24,[1]!obget([1]!obcall("",$C133,"get",[1]!obMake("","int",I$26))),"")</f>
        <v>#VALUE!</v>
      </c>
      <c r="J133" s="42" t="e">
        <f>IF($C$24,[1]!obget([1]!obcall("",$C133,"get",[1]!obMake("","int",J$26))),"")</f>
        <v>#VALUE!</v>
      </c>
      <c r="K133" s="42" t="e">
        <f>IF($C$24,[1]!obget([1]!obcall("",$C133,"get",[1]!obMake("","int",K$26))),"")</f>
        <v>#VALUE!</v>
      </c>
      <c r="L133" s="42" t="e">
        <f>IF($C$24,[1]!obget([1]!obcall("",$C133,"get",[1]!obMake("","int",L$26))),"")</f>
        <v>#VALUE!</v>
      </c>
      <c r="M133" s="42" t="e">
        <f>IF($C$24,[1]!obget([1]!obcall("",$C133,"get",[1]!obMake("","int",M$26))),"")</f>
        <v>#VALUE!</v>
      </c>
      <c r="N133" s="42" t="e">
        <f>IF($C$24,[1]!obget([1]!obcall("",$C133,"getAverage")),"")</f>
        <v>#VALUE!</v>
      </c>
    </row>
    <row r="134" spans="1:14" ht="11.85" customHeight="1" x14ac:dyDescent="0.3">
      <c r="A134" s="28" t="str">
        <f t="shared" si="2"/>
        <v/>
      </c>
      <c r="B134" s="46"/>
      <c r="C134" s="45" t="e">
        <f>IF($C$24,[1]!obcall("IM_"&amp;B134,$B$24,"[]",[1]!obMake("","int",ROW(B134)-ROW($B$27))),"")</f>
        <v>#VALUE!</v>
      </c>
      <c r="D134" s="42" t="e">
        <f>IF($C$24,[1]!obget([1]!obcall("",$C134,"get",[1]!obMake("","int",D$26))),"")</f>
        <v>#VALUE!</v>
      </c>
      <c r="E134" s="42" t="e">
        <f>IF($C$24,[1]!obget([1]!obcall("",$C134,"get",[1]!obMake("","int",E$26))),"")</f>
        <v>#VALUE!</v>
      </c>
      <c r="F134" s="42" t="e">
        <f>IF($C$24,[1]!obget([1]!obcall("",$C134,"get",[1]!obMake("","int",F$26))),"")</f>
        <v>#VALUE!</v>
      </c>
      <c r="G134" s="42" t="e">
        <f>IF($C$24,[1]!obget([1]!obcall("",$C134,"get",[1]!obMake("","int",G$26))),"")</f>
        <v>#VALUE!</v>
      </c>
      <c r="H134" s="42" t="e">
        <f>IF($C$24,[1]!obget([1]!obcall("",$C134,"get",[1]!obMake("","int",H$26))),"")</f>
        <v>#VALUE!</v>
      </c>
      <c r="I134" s="42" t="e">
        <f>IF($C$24,[1]!obget([1]!obcall("",$C134,"get",[1]!obMake("","int",I$26))),"")</f>
        <v>#VALUE!</v>
      </c>
      <c r="J134" s="42" t="e">
        <f>IF($C$24,[1]!obget([1]!obcall("",$C134,"get",[1]!obMake("","int",J$26))),"")</f>
        <v>#VALUE!</v>
      </c>
      <c r="K134" s="42" t="e">
        <f>IF($C$24,[1]!obget([1]!obcall("",$C134,"get",[1]!obMake("","int",K$26))),"")</f>
        <v>#VALUE!</v>
      </c>
      <c r="L134" s="42" t="e">
        <f>IF($C$24,[1]!obget([1]!obcall("",$C134,"get",[1]!obMake("","int",L$26))),"")</f>
        <v>#VALUE!</v>
      </c>
      <c r="M134" s="42" t="e">
        <f>IF($C$24,[1]!obget([1]!obcall("",$C134,"get",[1]!obMake("","int",M$26))),"")</f>
        <v>#VALUE!</v>
      </c>
      <c r="N134" s="42" t="e">
        <f>IF($C$24,[1]!obget([1]!obcall("",$C134,"getAverage")),"")</f>
        <v>#VALUE!</v>
      </c>
    </row>
    <row r="135" spans="1:14" ht="11.85" customHeight="1" x14ac:dyDescent="0.3">
      <c r="A135" s="28" t="str">
        <f t="shared" si="2"/>
        <v/>
      </c>
      <c r="B135" s="46"/>
      <c r="C135" s="45" t="e">
        <f>IF($C$24,[1]!obcall("IM_"&amp;B135,$B$24,"[]",[1]!obMake("","int",ROW(B135)-ROW($B$27))),"")</f>
        <v>#VALUE!</v>
      </c>
      <c r="D135" s="42" t="e">
        <f>IF($C$24,[1]!obget([1]!obcall("",$C135,"get",[1]!obMake("","int",D$26))),"")</f>
        <v>#VALUE!</v>
      </c>
      <c r="E135" s="42" t="e">
        <f>IF($C$24,[1]!obget([1]!obcall("",$C135,"get",[1]!obMake("","int",E$26))),"")</f>
        <v>#VALUE!</v>
      </c>
      <c r="F135" s="42" t="e">
        <f>IF($C$24,[1]!obget([1]!obcall("",$C135,"get",[1]!obMake("","int",F$26))),"")</f>
        <v>#VALUE!</v>
      </c>
      <c r="G135" s="42" t="e">
        <f>IF($C$24,[1]!obget([1]!obcall("",$C135,"get",[1]!obMake("","int",G$26))),"")</f>
        <v>#VALUE!</v>
      </c>
      <c r="H135" s="42" t="e">
        <f>IF($C$24,[1]!obget([1]!obcall("",$C135,"get",[1]!obMake("","int",H$26))),"")</f>
        <v>#VALUE!</v>
      </c>
      <c r="I135" s="42" t="e">
        <f>IF($C$24,[1]!obget([1]!obcall("",$C135,"get",[1]!obMake("","int",I$26))),"")</f>
        <v>#VALUE!</v>
      </c>
      <c r="J135" s="42" t="e">
        <f>IF($C$24,[1]!obget([1]!obcall("",$C135,"get",[1]!obMake("","int",J$26))),"")</f>
        <v>#VALUE!</v>
      </c>
      <c r="K135" s="42" t="e">
        <f>IF($C$24,[1]!obget([1]!obcall("",$C135,"get",[1]!obMake("","int",K$26))),"")</f>
        <v>#VALUE!</v>
      </c>
      <c r="L135" s="42" t="e">
        <f>IF($C$24,[1]!obget([1]!obcall("",$C135,"get",[1]!obMake("","int",L$26))),"")</f>
        <v>#VALUE!</v>
      </c>
      <c r="M135" s="42" t="e">
        <f>IF($C$24,[1]!obget([1]!obcall("",$C135,"get",[1]!obMake("","int",M$26))),"")</f>
        <v>#VALUE!</v>
      </c>
      <c r="N135" s="42" t="e">
        <f>IF($C$24,[1]!obget([1]!obcall("",$C135,"getAverage")),"")</f>
        <v>#VALUE!</v>
      </c>
    </row>
    <row r="136" spans="1:14" ht="11.85" customHeight="1" x14ac:dyDescent="0.3">
      <c r="A136" s="28" t="str">
        <f t="shared" si="2"/>
        <v/>
      </c>
      <c r="B136" s="46"/>
      <c r="C136" s="45" t="e">
        <f>IF($C$24,[1]!obcall("IM_"&amp;B136,$B$24,"[]",[1]!obMake("","int",ROW(B136)-ROW($B$27))),"")</f>
        <v>#VALUE!</v>
      </c>
      <c r="D136" s="42" t="e">
        <f>IF($C$24,[1]!obget([1]!obcall("",$C136,"get",[1]!obMake("","int",D$26))),"")</f>
        <v>#VALUE!</v>
      </c>
      <c r="E136" s="42" t="e">
        <f>IF($C$24,[1]!obget([1]!obcall("",$C136,"get",[1]!obMake("","int",E$26))),"")</f>
        <v>#VALUE!</v>
      </c>
      <c r="F136" s="42" t="e">
        <f>IF($C$24,[1]!obget([1]!obcall("",$C136,"get",[1]!obMake("","int",F$26))),"")</f>
        <v>#VALUE!</v>
      </c>
      <c r="G136" s="42" t="e">
        <f>IF($C$24,[1]!obget([1]!obcall("",$C136,"get",[1]!obMake("","int",G$26))),"")</f>
        <v>#VALUE!</v>
      </c>
      <c r="H136" s="42" t="e">
        <f>IF($C$24,[1]!obget([1]!obcall("",$C136,"get",[1]!obMake("","int",H$26))),"")</f>
        <v>#VALUE!</v>
      </c>
      <c r="I136" s="42" t="e">
        <f>IF($C$24,[1]!obget([1]!obcall("",$C136,"get",[1]!obMake("","int",I$26))),"")</f>
        <v>#VALUE!</v>
      </c>
      <c r="J136" s="42" t="e">
        <f>IF($C$24,[1]!obget([1]!obcall("",$C136,"get",[1]!obMake("","int",J$26))),"")</f>
        <v>#VALUE!</v>
      </c>
      <c r="K136" s="42" t="e">
        <f>IF($C$24,[1]!obget([1]!obcall("",$C136,"get",[1]!obMake("","int",K$26))),"")</f>
        <v>#VALUE!</v>
      </c>
      <c r="L136" s="42" t="e">
        <f>IF($C$24,[1]!obget([1]!obcall("",$C136,"get",[1]!obMake("","int",L$26))),"")</f>
        <v>#VALUE!</v>
      </c>
      <c r="M136" s="42" t="e">
        <f>IF($C$24,[1]!obget([1]!obcall("",$C136,"get",[1]!obMake("","int",M$26))),"")</f>
        <v>#VALUE!</v>
      </c>
      <c r="N136" s="42" t="e">
        <f>IF($C$24,[1]!obget([1]!obcall("",$C136,"getAverage")),"")</f>
        <v>#VALUE!</v>
      </c>
    </row>
    <row r="137" spans="1:14" ht="11.85" customHeight="1" x14ac:dyDescent="0.3">
      <c r="A137" s="28">
        <f t="shared" si="2"/>
        <v>11</v>
      </c>
      <c r="B137" s="46"/>
      <c r="C137" s="45" t="e">
        <f>IF($C$24,[1]!obcall("IM_"&amp;B137,$B$24,"[]",[1]!obMake("","int",ROW(B137)-ROW($B$27))),"")</f>
        <v>#VALUE!</v>
      </c>
      <c r="D137" s="42" t="e">
        <f>IF($C$24,[1]!obget([1]!obcall("",$C137,"get",[1]!obMake("","int",D$26))),"")</f>
        <v>#VALUE!</v>
      </c>
      <c r="E137" s="42" t="e">
        <f>IF($C$24,[1]!obget([1]!obcall("",$C137,"get",[1]!obMake("","int",E$26))),"")</f>
        <v>#VALUE!</v>
      </c>
      <c r="F137" s="42" t="e">
        <f>IF($C$24,[1]!obget([1]!obcall("",$C137,"get",[1]!obMake("","int",F$26))),"")</f>
        <v>#VALUE!</v>
      </c>
      <c r="G137" s="42" t="e">
        <f>IF($C$24,[1]!obget([1]!obcall("",$C137,"get",[1]!obMake("","int",G$26))),"")</f>
        <v>#VALUE!</v>
      </c>
      <c r="H137" s="42" t="e">
        <f>IF($C$24,[1]!obget([1]!obcall("",$C137,"get",[1]!obMake("","int",H$26))),"")</f>
        <v>#VALUE!</v>
      </c>
      <c r="I137" s="42" t="e">
        <f>IF($C$24,[1]!obget([1]!obcall("",$C137,"get",[1]!obMake("","int",I$26))),"")</f>
        <v>#VALUE!</v>
      </c>
      <c r="J137" s="42" t="e">
        <f>IF($C$24,[1]!obget([1]!obcall("",$C137,"get",[1]!obMake("","int",J$26))),"")</f>
        <v>#VALUE!</v>
      </c>
      <c r="K137" s="42" t="e">
        <f>IF($C$24,[1]!obget([1]!obcall("",$C137,"get",[1]!obMake("","int",K$26))),"")</f>
        <v>#VALUE!</v>
      </c>
      <c r="L137" s="42" t="e">
        <f>IF($C$24,[1]!obget([1]!obcall("",$C137,"get",[1]!obMake("","int",L$26))),"")</f>
        <v>#VALUE!</v>
      </c>
      <c r="M137" s="42" t="e">
        <f>IF($C$24,[1]!obget([1]!obcall("",$C137,"get",[1]!obMake("","int",M$26))),"")</f>
        <v>#VALUE!</v>
      </c>
      <c r="N137" s="42" t="e">
        <f>IF($C$24,[1]!obget([1]!obcall("",$C137,"getAverage")),"")</f>
        <v>#VALUE!</v>
      </c>
    </row>
    <row r="138" spans="1:14" ht="11.85" customHeight="1" x14ac:dyDescent="0.3">
      <c r="A138" s="28" t="str">
        <f t="shared" si="2"/>
        <v/>
      </c>
      <c r="B138" s="46"/>
      <c r="C138" s="45" t="e">
        <f>IF($C$24,[1]!obcall("IM_"&amp;B138,$B$24,"[]",[1]!obMake("","int",ROW(B138)-ROW($B$27))),"")</f>
        <v>#VALUE!</v>
      </c>
      <c r="D138" s="42" t="e">
        <f>IF($C$24,[1]!obget([1]!obcall("",$C138,"get",[1]!obMake("","int",D$26))),"")</f>
        <v>#VALUE!</v>
      </c>
      <c r="E138" s="42" t="e">
        <f>IF($C$24,[1]!obget([1]!obcall("",$C138,"get",[1]!obMake("","int",E$26))),"")</f>
        <v>#VALUE!</v>
      </c>
      <c r="F138" s="42" t="e">
        <f>IF($C$24,[1]!obget([1]!obcall("",$C138,"get",[1]!obMake("","int",F$26))),"")</f>
        <v>#VALUE!</v>
      </c>
      <c r="G138" s="42" t="e">
        <f>IF($C$24,[1]!obget([1]!obcall("",$C138,"get",[1]!obMake("","int",G$26))),"")</f>
        <v>#VALUE!</v>
      </c>
      <c r="H138" s="42" t="e">
        <f>IF($C$24,[1]!obget([1]!obcall("",$C138,"get",[1]!obMake("","int",H$26))),"")</f>
        <v>#VALUE!</v>
      </c>
      <c r="I138" s="42" t="e">
        <f>IF($C$24,[1]!obget([1]!obcall("",$C138,"get",[1]!obMake("","int",I$26))),"")</f>
        <v>#VALUE!</v>
      </c>
      <c r="J138" s="42" t="e">
        <f>IF($C$24,[1]!obget([1]!obcall("",$C138,"get",[1]!obMake("","int",J$26))),"")</f>
        <v>#VALUE!</v>
      </c>
      <c r="K138" s="42" t="e">
        <f>IF($C$24,[1]!obget([1]!obcall("",$C138,"get",[1]!obMake("","int",K$26))),"")</f>
        <v>#VALUE!</v>
      </c>
      <c r="L138" s="42" t="e">
        <f>IF($C$24,[1]!obget([1]!obcall("",$C138,"get",[1]!obMake("","int",L$26))),"")</f>
        <v>#VALUE!</v>
      </c>
      <c r="M138" s="42" t="e">
        <f>IF($C$24,[1]!obget([1]!obcall("",$C138,"get",[1]!obMake("","int",M$26))),"")</f>
        <v>#VALUE!</v>
      </c>
      <c r="N138" s="42" t="e">
        <f>IF($C$24,[1]!obget([1]!obcall("",$C138,"getAverage")),"")</f>
        <v>#VALUE!</v>
      </c>
    </row>
    <row r="139" spans="1:14" ht="11.85" customHeight="1" x14ac:dyDescent="0.3">
      <c r="A139" s="28" t="str">
        <f t="shared" si="2"/>
        <v/>
      </c>
      <c r="B139" s="46"/>
      <c r="C139" s="45" t="e">
        <f>IF($C$24,[1]!obcall("IM_"&amp;B139,$B$24,"[]",[1]!obMake("","int",ROW(B139)-ROW($B$27))),"")</f>
        <v>#VALUE!</v>
      </c>
      <c r="D139" s="42" t="e">
        <f>IF($C$24,[1]!obget([1]!obcall("",$C139,"get",[1]!obMake("","int",D$26))),"")</f>
        <v>#VALUE!</v>
      </c>
      <c r="E139" s="42" t="e">
        <f>IF($C$24,[1]!obget([1]!obcall("",$C139,"get",[1]!obMake("","int",E$26))),"")</f>
        <v>#VALUE!</v>
      </c>
      <c r="F139" s="42" t="e">
        <f>IF($C$24,[1]!obget([1]!obcall("",$C139,"get",[1]!obMake("","int",F$26))),"")</f>
        <v>#VALUE!</v>
      </c>
      <c r="G139" s="42" t="e">
        <f>IF($C$24,[1]!obget([1]!obcall("",$C139,"get",[1]!obMake("","int",G$26))),"")</f>
        <v>#VALUE!</v>
      </c>
      <c r="H139" s="42" t="e">
        <f>IF($C$24,[1]!obget([1]!obcall("",$C139,"get",[1]!obMake("","int",H$26))),"")</f>
        <v>#VALUE!</v>
      </c>
      <c r="I139" s="42" t="e">
        <f>IF($C$24,[1]!obget([1]!obcall("",$C139,"get",[1]!obMake("","int",I$26))),"")</f>
        <v>#VALUE!</v>
      </c>
      <c r="J139" s="42" t="e">
        <f>IF($C$24,[1]!obget([1]!obcall("",$C139,"get",[1]!obMake("","int",J$26))),"")</f>
        <v>#VALUE!</v>
      </c>
      <c r="K139" s="42" t="e">
        <f>IF($C$24,[1]!obget([1]!obcall("",$C139,"get",[1]!obMake("","int",K$26))),"")</f>
        <v>#VALUE!</v>
      </c>
      <c r="L139" s="42" t="e">
        <f>IF($C$24,[1]!obget([1]!obcall("",$C139,"get",[1]!obMake("","int",L$26))),"")</f>
        <v>#VALUE!</v>
      </c>
      <c r="M139" s="42" t="e">
        <f>IF($C$24,[1]!obget([1]!obcall("",$C139,"get",[1]!obMake("","int",M$26))),"")</f>
        <v>#VALUE!</v>
      </c>
      <c r="N139" s="42" t="e">
        <f>IF($C$24,[1]!obget([1]!obcall("",$C139,"getAverage")),"")</f>
        <v>#VALUE!</v>
      </c>
    </row>
    <row r="140" spans="1:14" ht="11.85" customHeight="1" x14ac:dyDescent="0.3">
      <c r="A140" s="28" t="str">
        <f t="shared" si="2"/>
        <v/>
      </c>
      <c r="B140" s="46"/>
      <c r="C140" s="45" t="e">
        <f>IF($C$24,[1]!obcall("IM_"&amp;B140,$B$24,"[]",[1]!obMake("","int",ROW(B140)-ROW($B$27))),"")</f>
        <v>#VALUE!</v>
      </c>
      <c r="D140" s="42" t="e">
        <f>IF($C$24,[1]!obget([1]!obcall("",$C140,"get",[1]!obMake("","int",D$26))),"")</f>
        <v>#VALUE!</v>
      </c>
      <c r="E140" s="42" t="e">
        <f>IF($C$24,[1]!obget([1]!obcall("",$C140,"get",[1]!obMake("","int",E$26))),"")</f>
        <v>#VALUE!</v>
      </c>
      <c r="F140" s="42" t="e">
        <f>IF($C$24,[1]!obget([1]!obcall("",$C140,"get",[1]!obMake("","int",F$26))),"")</f>
        <v>#VALUE!</v>
      </c>
      <c r="G140" s="42" t="e">
        <f>IF($C$24,[1]!obget([1]!obcall("",$C140,"get",[1]!obMake("","int",G$26))),"")</f>
        <v>#VALUE!</v>
      </c>
      <c r="H140" s="42" t="e">
        <f>IF($C$24,[1]!obget([1]!obcall("",$C140,"get",[1]!obMake("","int",H$26))),"")</f>
        <v>#VALUE!</v>
      </c>
      <c r="I140" s="42" t="e">
        <f>IF($C$24,[1]!obget([1]!obcall("",$C140,"get",[1]!obMake("","int",I$26))),"")</f>
        <v>#VALUE!</v>
      </c>
      <c r="J140" s="42" t="e">
        <f>IF($C$24,[1]!obget([1]!obcall("",$C140,"get",[1]!obMake("","int",J$26))),"")</f>
        <v>#VALUE!</v>
      </c>
      <c r="K140" s="42" t="e">
        <f>IF($C$24,[1]!obget([1]!obcall("",$C140,"get",[1]!obMake("","int",K$26))),"")</f>
        <v>#VALUE!</v>
      </c>
      <c r="L140" s="42" t="e">
        <f>IF($C$24,[1]!obget([1]!obcall("",$C140,"get",[1]!obMake("","int",L$26))),"")</f>
        <v>#VALUE!</v>
      </c>
      <c r="M140" s="42" t="e">
        <f>IF($C$24,[1]!obget([1]!obcall("",$C140,"get",[1]!obMake("","int",M$26))),"")</f>
        <v>#VALUE!</v>
      </c>
      <c r="N140" s="42" t="e">
        <f>IF($C$24,[1]!obget([1]!obcall("",$C140,"getAverage")),"")</f>
        <v>#VALUE!</v>
      </c>
    </row>
    <row r="141" spans="1:14" ht="11.85" customHeight="1" x14ac:dyDescent="0.3">
      <c r="A141" s="28" t="str">
        <f t="shared" si="2"/>
        <v/>
      </c>
      <c r="B141" s="46"/>
      <c r="C141" s="45" t="e">
        <f>IF($C$24,[1]!obcall("IM_"&amp;B141,$B$24,"[]",[1]!obMake("","int",ROW(B141)-ROW($B$27))),"")</f>
        <v>#VALUE!</v>
      </c>
      <c r="D141" s="42" t="e">
        <f>IF($C$24,[1]!obget([1]!obcall("",$C141,"get",[1]!obMake("","int",D$26))),"")</f>
        <v>#VALUE!</v>
      </c>
      <c r="E141" s="42" t="e">
        <f>IF($C$24,[1]!obget([1]!obcall("",$C141,"get",[1]!obMake("","int",E$26))),"")</f>
        <v>#VALUE!</v>
      </c>
      <c r="F141" s="42" t="e">
        <f>IF($C$24,[1]!obget([1]!obcall("",$C141,"get",[1]!obMake("","int",F$26))),"")</f>
        <v>#VALUE!</v>
      </c>
      <c r="G141" s="42" t="e">
        <f>IF($C$24,[1]!obget([1]!obcall("",$C141,"get",[1]!obMake("","int",G$26))),"")</f>
        <v>#VALUE!</v>
      </c>
      <c r="H141" s="42" t="e">
        <f>IF($C$24,[1]!obget([1]!obcall("",$C141,"get",[1]!obMake("","int",H$26))),"")</f>
        <v>#VALUE!</v>
      </c>
      <c r="I141" s="42" t="e">
        <f>IF($C$24,[1]!obget([1]!obcall("",$C141,"get",[1]!obMake("","int",I$26))),"")</f>
        <v>#VALUE!</v>
      </c>
      <c r="J141" s="42" t="e">
        <f>IF($C$24,[1]!obget([1]!obcall("",$C141,"get",[1]!obMake("","int",J$26))),"")</f>
        <v>#VALUE!</v>
      </c>
      <c r="K141" s="42" t="e">
        <f>IF($C$24,[1]!obget([1]!obcall("",$C141,"get",[1]!obMake("","int",K$26))),"")</f>
        <v>#VALUE!</v>
      </c>
      <c r="L141" s="42" t="e">
        <f>IF($C$24,[1]!obget([1]!obcall("",$C141,"get",[1]!obMake("","int",L$26))),"")</f>
        <v>#VALUE!</v>
      </c>
      <c r="M141" s="42" t="e">
        <f>IF($C$24,[1]!obget([1]!obcall("",$C141,"get",[1]!obMake("","int",M$26))),"")</f>
        <v>#VALUE!</v>
      </c>
      <c r="N141" s="42" t="e">
        <f>IF($C$24,[1]!obget([1]!obcall("",$C141,"getAverage")),"")</f>
        <v>#VALUE!</v>
      </c>
    </row>
    <row r="142" spans="1:14" ht="11.85" customHeight="1" x14ac:dyDescent="0.3">
      <c r="A142" s="28">
        <f t="shared" si="2"/>
        <v>11.5</v>
      </c>
      <c r="B142" s="46"/>
      <c r="C142" s="45" t="e">
        <f>IF($C$24,[1]!obcall("IM_"&amp;B142,$B$24,"[]",[1]!obMake("","int",ROW(B142)-ROW($B$27))),"")</f>
        <v>#VALUE!</v>
      </c>
      <c r="D142" s="42" t="e">
        <f>IF($C$24,[1]!obget([1]!obcall("",$C142,"get",[1]!obMake("","int",D$26))),"")</f>
        <v>#VALUE!</v>
      </c>
      <c r="E142" s="42" t="e">
        <f>IF($C$24,[1]!obget([1]!obcall("",$C142,"get",[1]!obMake("","int",E$26))),"")</f>
        <v>#VALUE!</v>
      </c>
      <c r="F142" s="42" t="e">
        <f>IF($C$24,[1]!obget([1]!obcall("",$C142,"get",[1]!obMake("","int",F$26))),"")</f>
        <v>#VALUE!</v>
      </c>
      <c r="G142" s="42" t="e">
        <f>IF($C$24,[1]!obget([1]!obcall("",$C142,"get",[1]!obMake("","int",G$26))),"")</f>
        <v>#VALUE!</v>
      </c>
      <c r="H142" s="42" t="e">
        <f>IF($C$24,[1]!obget([1]!obcall("",$C142,"get",[1]!obMake("","int",H$26))),"")</f>
        <v>#VALUE!</v>
      </c>
      <c r="I142" s="42" t="e">
        <f>IF($C$24,[1]!obget([1]!obcall("",$C142,"get",[1]!obMake("","int",I$26))),"")</f>
        <v>#VALUE!</v>
      </c>
      <c r="J142" s="42" t="e">
        <f>IF($C$24,[1]!obget([1]!obcall("",$C142,"get",[1]!obMake("","int",J$26))),"")</f>
        <v>#VALUE!</v>
      </c>
      <c r="K142" s="42" t="e">
        <f>IF($C$24,[1]!obget([1]!obcall("",$C142,"get",[1]!obMake("","int",K$26))),"")</f>
        <v>#VALUE!</v>
      </c>
      <c r="L142" s="42" t="e">
        <f>IF($C$24,[1]!obget([1]!obcall("",$C142,"get",[1]!obMake("","int",L$26))),"")</f>
        <v>#VALUE!</v>
      </c>
      <c r="M142" s="42" t="e">
        <f>IF($C$24,[1]!obget([1]!obcall("",$C142,"get",[1]!obMake("","int",M$26))),"")</f>
        <v>#VALUE!</v>
      </c>
      <c r="N142" s="42" t="e">
        <f>IF($C$24,[1]!obget([1]!obcall("",$C142,"getAverage")),"")</f>
        <v>#VALUE!</v>
      </c>
    </row>
    <row r="143" spans="1:14" ht="11.85" customHeight="1" x14ac:dyDescent="0.3">
      <c r="A143" s="28" t="str">
        <f t="shared" si="2"/>
        <v/>
      </c>
      <c r="B143" s="46"/>
      <c r="C143" s="45" t="e">
        <f>IF($C$24,[1]!obcall("IM_"&amp;B143,$B$24,"[]",[1]!obMake("","int",ROW(B143)-ROW($B$27))),"")</f>
        <v>#VALUE!</v>
      </c>
      <c r="D143" s="42" t="e">
        <f>IF($C$24,[1]!obget([1]!obcall("",$C143,"get",[1]!obMake("","int",D$26))),"")</f>
        <v>#VALUE!</v>
      </c>
      <c r="E143" s="42" t="e">
        <f>IF($C$24,[1]!obget([1]!obcall("",$C143,"get",[1]!obMake("","int",E$26))),"")</f>
        <v>#VALUE!</v>
      </c>
      <c r="F143" s="42" t="e">
        <f>IF($C$24,[1]!obget([1]!obcall("",$C143,"get",[1]!obMake("","int",F$26))),"")</f>
        <v>#VALUE!</v>
      </c>
      <c r="G143" s="42" t="e">
        <f>IF($C$24,[1]!obget([1]!obcall("",$C143,"get",[1]!obMake("","int",G$26))),"")</f>
        <v>#VALUE!</v>
      </c>
      <c r="H143" s="42" t="e">
        <f>IF($C$24,[1]!obget([1]!obcall("",$C143,"get",[1]!obMake("","int",H$26))),"")</f>
        <v>#VALUE!</v>
      </c>
      <c r="I143" s="42" t="e">
        <f>IF($C$24,[1]!obget([1]!obcall("",$C143,"get",[1]!obMake("","int",I$26))),"")</f>
        <v>#VALUE!</v>
      </c>
      <c r="J143" s="42" t="e">
        <f>IF($C$24,[1]!obget([1]!obcall("",$C143,"get",[1]!obMake("","int",J$26))),"")</f>
        <v>#VALUE!</v>
      </c>
      <c r="K143" s="42" t="e">
        <f>IF($C$24,[1]!obget([1]!obcall("",$C143,"get",[1]!obMake("","int",K$26))),"")</f>
        <v>#VALUE!</v>
      </c>
      <c r="L143" s="42" t="e">
        <f>IF($C$24,[1]!obget([1]!obcall("",$C143,"get",[1]!obMake("","int",L$26))),"")</f>
        <v>#VALUE!</v>
      </c>
      <c r="M143" s="42" t="e">
        <f>IF($C$24,[1]!obget([1]!obcall("",$C143,"get",[1]!obMake("","int",M$26))),"")</f>
        <v>#VALUE!</v>
      </c>
      <c r="N143" s="42" t="e">
        <f>IF($C$24,[1]!obget([1]!obcall("",$C143,"getAverage")),"")</f>
        <v>#VALUE!</v>
      </c>
    </row>
    <row r="144" spans="1:14" ht="11.85" customHeight="1" x14ac:dyDescent="0.3">
      <c r="A144" s="28" t="str">
        <f t="shared" si="2"/>
        <v/>
      </c>
      <c r="B144" s="46"/>
      <c r="C144" s="45" t="e">
        <f>IF($C$24,[1]!obcall("IM_"&amp;B144,$B$24,"[]",[1]!obMake("","int",ROW(B144)-ROW($B$27))),"")</f>
        <v>#VALUE!</v>
      </c>
      <c r="D144" s="42" t="e">
        <f>IF($C$24,[1]!obget([1]!obcall("",$C144,"get",[1]!obMake("","int",D$26))),"")</f>
        <v>#VALUE!</v>
      </c>
      <c r="E144" s="42" t="e">
        <f>IF($C$24,[1]!obget([1]!obcall("",$C144,"get",[1]!obMake("","int",E$26))),"")</f>
        <v>#VALUE!</v>
      </c>
      <c r="F144" s="42" t="e">
        <f>IF($C$24,[1]!obget([1]!obcall("",$C144,"get",[1]!obMake("","int",F$26))),"")</f>
        <v>#VALUE!</v>
      </c>
      <c r="G144" s="42" t="e">
        <f>IF($C$24,[1]!obget([1]!obcall("",$C144,"get",[1]!obMake("","int",G$26))),"")</f>
        <v>#VALUE!</v>
      </c>
      <c r="H144" s="42" t="e">
        <f>IF($C$24,[1]!obget([1]!obcall("",$C144,"get",[1]!obMake("","int",H$26))),"")</f>
        <v>#VALUE!</v>
      </c>
      <c r="I144" s="42" t="e">
        <f>IF($C$24,[1]!obget([1]!obcall("",$C144,"get",[1]!obMake("","int",I$26))),"")</f>
        <v>#VALUE!</v>
      </c>
      <c r="J144" s="42" t="e">
        <f>IF($C$24,[1]!obget([1]!obcall("",$C144,"get",[1]!obMake("","int",J$26))),"")</f>
        <v>#VALUE!</v>
      </c>
      <c r="K144" s="42" t="e">
        <f>IF($C$24,[1]!obget([1]!obcall("",$C144,"get",[1]!obMake("","int",K$26))),"")</f>
        <v>#VALUE!</v>
      </c>
      <c r="L144" s="42" t="e">
        <f>IF($C$24,[1]!obget([1]!obcall("",$C144,"get",[1]!obMake("","int",L$26))),"")</f>
        <v>#VALUE!</v>
      </c>
      <c r="M144" s="42" t="e">
        <f>IF($C$24,[1]!obget([1]!obcall("",$C144,"get",[1]!obMake("","int",M$26))),"")</f>
        <v>#VALUE!</v>
      </c>
      <c r="N144" s="42" t="e">
        <f>IF($C$24,[1]!obget([1]!obcall("",$C144,"getAverage")),"")</f>
        <v>#VALUE!</v>
      </c>
    </row>
    <row r="145" spans="1:14" ht="11.85" customHeight="1" x14ac:dyDescent="0.3">
      <c r="A145" s="28" t="str">
        <f t="shared" si="2"/>
        <v/>
      </c>
      <c r="B145" s="46"/>
      <c r="C145" s="45" t="e">
        <f>IF($C$24,[1]!obcall("IM_"&amp;B145,$B$24,"[]",[1]!obMake("","int",ROW(B145)-ROW($B$27))),"")</f>
        <v>#VALUE!</v>
      </c>
      <c r="D145" s="42" t="e">
        <f>IF($C$24,[1]!obget([1]!obcall("",$C145,"get",[1]!obMake("","int",D$26))),"")</f>
        <v>#VALUE!</v>
      </c>
      <c r="E145" s="42" t="e">
        <f>IF($C$24,[1]!obget([1]!obcall("",$C145,"get",[1]!obMake("","int",E$26))),"")</f>
        <v>#VALUE!</v>
      </c>
      <c r="F145" s="42" t="e">
        <f>IF($C$24,[1]!obget([1]!obcall("",$C145,"get",[1]!obMake("","int",F$26))),"")</f>
        <v>#VALUE!</v>
      </c>
      <c r="G145" s="42" t="e">
        <f>IF($C$24,[1]!obget([1]!obcall("",$C145,"get",[1]!obMake("","int",G$26))),"")</f>
        <v>#VALUE!</v>
      </c>
      <c r="H145" s="42" t="e">
        <f>IF($C$24,[1]!obget([1]!obcall("",$C145,"get",[1]!obMake("","int",H$26))),"")</f>
        <v>#VALUE!</v>
      </c>
      <c r="I145" s="42" t="e">
        <f>IF($C$24,[1]!obget([1]!obcall("",$C145,"get",[1]!obMake("","int",I$26))),"")</f>
        <v>#VALUE!</v>
      </c>
      <c r="J145" s="42" t="e">
        <f>IF($C$24,[1]!obget([1]!obcall("",$C145,"get",[1]!obMake("","int",J$26))),"")</f>
        <v>#VALUE!</v>
      </c>
      <c r="K145" s="42" t="e">
        <f>IF($C$24,[1]!obget([1]!obcall("",$C145,"get",[1]!obMake("","int",K$26))),"")</f>
        <v>#VALUE!</v>
      </c>
      <c r="L145" s="42" t="e">
        <f>IF($C$24,[1]!obget([1]!obcall("",$C145,"get",[1]!obMake("","int",L$26))),"")</f>
        <v>#VALUE!</v>
      </c>
      <c r="M145" s="42" t="e">
        <f>IF($C$24,[1]!obget([1]!obcall("",$C145,"get",[1]!obMake("","int",M$26))),"")</f>
        <v>#VALUE!</v>
      </c>
      <c r="N145" s="42" t="e">
        <f>IF($C$24,[1]!obget([1]!obcall("",$C145,"getAverage")),"")</f>
        <v>#VALUE!</v>
      </c>
    </row>
    <row r="146" spans="1:14" ht="11.85" customHeight="1" x14ac:dyDescent="0.3">
      <c r="A146" s="28" t="str">
        <f t="shared" si="2"/>
        <v/>
      </c>
      <c r="B146" s="46"/>
      <c r="C146" s="45" t="e">
        <f>IF($C$24,[1]!obcall("IM_"&amp;B146,$B$24,"[]",[1]!obMake("","int",ROW(B146)-ROW($B$27))),"")</f>
        <v>#VALUE!</v>
      </c>
      <c r="D146" s="42" t="e">
        <f>IF($C$24,[1]!obget([1]!obcall("",$C146,"get",[1]!obMake("","int",D$26))),"")</f>
        <v>#VALUE!</v>
      </c>
      <c r="E146" s="42" t="e">
        <f>IF($C$24,[1]!obget([1]!obcall("",$C146,"get",[1]!obMake("","int",E$26))),"")</f>
        <v>#VALUE!</v>
      </c>
      <c r="F146" s="42" t="e">
        <f>IF($C$24,[1]!obget([1]!obcall("",$C146,"get",[1]!obMake("","int",F$26))),"")</f>
        <v>#VALUE!</v>
      </c>
      <c r="G146" s="42" t="e">
        <f>IF($C$24,[1]!obget([1]!obcall("",$C146,"get",[1]!obMake("","int",G$26))),"")</f>
        <v>#VALUE!</v>
      </c>
      <c r="H146" s="42" t="e">
        <f>IF($C$24,[1]!obget([1]!obcall("",$C146,"get",[1]!obMake("","int",H$26))),"")</f>
        <v>#VALUE!</v>
      </c>
      <c r="I146" s="42" t="e">
        <f>IF($C$24,[1]!obget([1]!obcall("",$C146,"get",[1]!obMake("","int",I$26))),"")</f>
        <v>#VALUE!</v>
      </c>
      <c r="J146" s="42" t="e">
        <f>IF($C$24,[1]!obget([1]!obcall("",$C146,"get",[1]!obMake("","int",J$26))),"")</f>
        <v>#VALUE!</v>
      </c>
      <c r="K146" s="42" t="e">
        <f>IF($C$24,[1]!obget([1]!obcall("",$C146,"get",[1]!obMake("","int",K$26))),"")</f>
        <v>#VALUE!</v>
      </c>
      <c r="L146" s="42" t="e">
        <f>IF($C$24,[1]!obget([1]!obcall("",$C146,"get",[1]!obMake("","int",L$26))),"")</f>
        <v>#VALUE!</v>
      </c>
      <c r="M146" s="42" t="e">
        <f>IF($C$24,[1]!obget([1]!obcall("",$C146,"get",[1]!obMake("","int",M$26))),"")</f>
        <v>#VALUE!</v>
      </c>
      <c r="N146" s="42" t="e">
        <f>IF($C$24,[1]!obget([1]!obcall("",$C146,"getAverage")),"")</f>
        <v>#VALUE!</v>
      </c>
    </row>
    <row r="147" spans="1:14" ht="11.85" customHeight="1" x14ac:dyDescent="0.3">
      <c r="A147" s="28">
        <f t="shared" si="2"/>
        <v>12</v>
      </c>
      <c r="B147" s="46"/>
      <c r="C147" s="45" t="e">
        <f>IF($C$24,[1]!obcall("IM_"&amp;B147,$B$24,"[]",[1]!obMake("","int",ROW(B147)-ROW($B$27))),"")</f>
        <v>#VALUE!</v>
      </c>
      <c r="D147" s="42" t="e">
        <f>IF($C$24,[1]!obget([1]!obcall("",$C147,"get",[1]!obMake("","int",D$26))),"")</f>
        <v>#VALUE!</v>
      </c>
      <c r="E147" s="42" t="e">
        <f>IF($C$24,[1]!obget([1]!obcall("",$C147,"get",[1]!obMake("","int",E$26))),"")</f>
        <v>#VALUE!</v>
      </c>
      <c r="F147" s="42" t="e">
        <f>IF($C$24,[1]!obget([1]!obcall("",$C147,"get",[1]!obMake("","int",F$26))),"")</f>
        <v>#VALUE!</v>
      </c>
      <c r="G147" s="42" t="e">
        <f>IF($C$24,[1]!obget([1]!obcall("",$C147,"get",[1]!obMake("","int",G$26))),"")</f>
        <v>#VALUE!</v>
      </c>
      <c r="H147" s="42" t="e">
        <f>IF($C$24,[1]!obget([1]!obcall("",$C147,"get",[1]!obMake("","int",H$26))),"")</f>
        <v>#VALUE!</v>
      </c>
      <c r="I147" s="42" t="e">
        <f>IF($C$24,[1]!obget([1]!obcall("",$C147,"get",[1]!obMake("","int",I$26))),"")</f>
        <v>#VALUE!</v>
      </c>
      <c r="J147" s="42" t="e">
        <f>IF($C$24,[1]!obget([1]!obcall("",$C147,"get",[1]!obMake("","int",J$26))),"")</f>
        <v>#VALUE!</v>
      </c>
      <c r="K147" s="42" t="e">
        <f>IF($C$24,[1]!obget([1]!obcall("",$C147,"get",[1]!obMake("","int",K$26))),"")</f>
        <v>#VALUE!</v>
      </c>
      <c r="L147" s="42" t="e">
        <f>IF($C$24,[1]!obget([1]!obcall("",$C147,"get",[1]!obMake("","int",L$26))),"")</f>
        <v>#VALUE!</v>
      </c>
      <c r="M147" s="42" t="e">
        <f>IF($C$24,[1]!obget([1]!obcall("",$C147,"get",[1]!obMake("","int",M$26))),"")</f>
        <v>#VALUE!</v>
      </c>
      <c r="N147" s="42" t="e">
        <f>IF($C$24,[1]!obget([1]!obcall("",$C147,"getAverage")),"")</f>
        <v>#VALUE!</v>
      </c>
    </row>
    <row r="148" spans="1:14" ht="11.85" customHeight="1" x14ac:dyDescent="0.3">
      <c r="A148" s="28" t="str">
        <f t="shared" si="2"/>
        <v/>
      </c>
      <c r="B148" s="46"/>
      <c r="C148" s="45" t="e">
        <f>IF($C$24,[1]!obcall("IM_"&amp;B148,$B$24,"[]",[1]!obMake("","int",ROW(B148)-ROW($B$27))),"")</f>
        <v>#VALUE!</v>
      </c>
      <c r="D148" s="42" t="e">
        <f>IF($C$24,[1]!obget([1]!obcall("",$C148,"get",[1]!obMake("","int",D$26))),"")</f>
        <v>#VALUE!</v>
      </c>
      <c r="E148" s="42" t="e">
        <f>IF($C$24,[1]!obget([1]!obcall("",$C148,"get",[1]!obMake("","int",E$26))),"")</f>
        <v>#VALUE!</v>
      </c>
      <c r="F148" s="42" t="e">
        <f>IF($C$24,[1]!obget([1]!obcall("",$C148,"get",[1]!obMake("","int",F$26))),"")</f>
        <v>#VALUE!</v>
      </c>
      <c r="G148" s="42" t="e">
        <f>IF($C$24,[1]!obget([1]!obcall("",$C148,"get",[1]!obMake("","int",G$26))),"")</f>
        <v>#VALUE!</v>
      </c>
      <c r="H148" s="42" t="e">
        <f>IF($C$24,[1]!obget([1]!obcall("",$C148,"get",[1]!obMake("","int",H$26))),"")</f>
        <v>#VALUE!</v>
      </c>
      <c r="I148" s="42" t="e">
        <f>IF($C$24,[1]!obget([1]!obcall("",$C148,"get",[1]!obMake("","int",I$26))),"")</f>
        <v>#VALUE!</v>
      </c>
      <c r="J148" s="42" t="e">
        <f>IF($C$24,[1]!obget([1]!obcall("",$C148,"get",[1]!obMake("","int",J$26))),"")</f>
        <v>#VALUE!</v>
      </c>
      <c r="K148" s="42" t="e">
        <f>IF($C$24,[1]!obget([1]!obcall("",$C148,"get",[1]!obMake("","int",K$26))),"")</f>
        <v>#VALUE!</v>
      </c>
      <c r="L148" s="42" t="e">
        <f>IF($C$24,[1]!obget([1]!obcall("",$C148,"get",[1]!obMake("","int",L$26))),"")</f>
        <v>#VALUE!</v>
      </c>
      <c r="M148" s="42" t="e">
        <f>IF($C$24,[1]!obget([1]!obcall("",$C148,"get",[1]!obMake("","int",M$26))),"")</f>
        <v>#VALUE!</v>
      </c>
      <c r="N148" s="42" t="e">
        <f>IF($C$24,[1]!obget([1]!obcall("",$C148,"getAverage")),"")</f>
        <v>#VALUE!</v>
      </c>
    </row>
    <row r="149" spans="1:14" ht="11.85" customHeight="1" x14ac:dyDescent="0.3">
      <c r="A149" s="28" t="str">
        <f t="shared" si="2"/>
        <v/>
      </c>
      <c r="B149" s="46"/>
      <c r="C149" s="45" t="e">
        <f>IF($C$24,[1]!obcall("IM_"&amp;B149,$B$24,"[]",[1]!obMake("","int",ROW(B149)-ROW($B$27))),"")</f>
        <v>#VALUE!</v>
      </c>
      <c r="D149" s="42" t="e">
        <f>IF($C$24,[1]!obget([1]!obcall("",$C149,"get",[1]!obMake("","int",D$26))),"")</f>
        <v>#VALUE!</v>
      </c>
      <c r="E149" s="42" t="e">
        <f>IF($C$24,[1]!obget([1]!obcall("",$C149,"get",[1]!obMake("","int",E$26))),"")</f>
        <v>#VALUE!</v>
      </c>
      <c r="F149" s="42" t="e">
        <f>IF($C$24,[1]!obget([1]!obcall("",$C149,"get",[1]!obMake("","int",F$26))),"")</f>
        <v>#VALUE!</v>
      </c>
      <c r="G149" s="42" t="e">
        <f>IF($C$24,[1]!obget([1]!obcall("",$C149,"get",[1]!obMake("","int",G$26))),"")</f>
        <v>#VALUE!</v>
      </c>
      <c r="H149" s="42" t="e">
        <f>IF($C$24,[1]!obget([1]!obcall("",$C149,"get",[1]!obMake("","int",H$26))),"")</f>
        <v>#VALUE!</v>
      </c>
      <c r="I149" s="42" t="e">
        <f>IF($C$24,[1]!obget([1]!obcall("",$C149,"get",[1]!obMake("","int",I$26))),"")</f>
        <v>#VALUE!</v>
      </c>
      <c r="J149" s="42" t="e">
        <f>IF($C$24,[1]!obget([1]!obcall("",$C149,"get",[1]!obMake("","int",J$26))),"")</f>
        <v>#VALUE!</v>
      </c>
      <c r="K149" s="42" t="e">
        <f>IF($C$24,[1]!obget([1]!obcall("",$C149,"get",[1]!obMake("","int",K$26))),"")</f>
        <v>#VALUE!</v>
      </c>
      <c r="L149" s="42" t="e">
        <f>IF($C$24,[1]!obget([1]!obcall("",$C149,"get",[1]!obMake("","int",L$26))),"")</f>
        <v>#VALUE!</v>
      </c>
      <c r="M149" s="42" t="e">
        <f>IF($C$24,[1]!obget([1]!obcall("",$C149,"get",[1]!obMake("","int",M$26))),"")</f>
        <v>#VALUE!</v>
      </c>
      <c r="N149" s="42" t="e">
        <f>IF($C$24,[1]!obget([1]!obcall("",$C149,"getAverage")),"")</f>
        <v>#VALUE!</v>
      </c>
    </row>
    <row r="150" spans="1:14" ht="11.85" customHeight="1" x14ac:dyDescent="0.3">
      <c r="A150" s="28" t="str">
        <f t="shared" si="2"/>
        <v/>
      </c>
      <c r="B150" s="46"/>
      <c r="C150" s="45" t="e">
        <f>IF($C$24,[1]!obcall("IM_"&amp;B150,$B$24,"[]",[1]!obMake("","int",ROW(B150)-ROW($B$27))),"")</f>
        <v>#VALUE!</v>
      </c>
      <c r="D150" s="42" t="e">
        <f>IF($C$24,[1]!obget([1]!obcall("",$C150,"get",[1]!obMake("","int",D$26))),"")</f>
        <v>#VALUE!</v>
      </c>
      <c r="E150" s="42" t="e">
        <f>IF($C$24,[1]!obget([1]!obcall("",$C150,"get",[1]!obMake("","int",E$26))),"")</f>
        <v>#VALUE!</v>
      </c>
      <c r="F150" s="42" t="e">
        <f>IF($C$24,[1]!obget([1]!obcall("",$C150,"get",[1]!obMake("","int",F$26))),"")</f>
        <v>#VALUE!</v>
      </c>
      <c r="G150" s="42" t="e">
        <f>IF($C$24,[1]!obget([1]!obcall("",$C150,"get",[1]!obMake("","int",G$26))),"")</f>
        <v>#VALUE!</v>
      </c>
      <c r="H150" s="42" t="e">
        <f>IF($C$24,[1]!obget([1]!obcall("",$C150,"get",[1]!obMake("","int",H$26))),"")</f>
        <v>#VALUE!</v>
      </c>
      <c r="I150" s="42" t="e">
        <f>IF($C$24,[1]!obget([1]!obcall("",$C150,"get",[1]!obMake("","int",I$26))),"")</f>
        <v>#VALUE!</v>
      </c>
      <c r="J150" s="42" t="e">
        <f>IF($C$24,[1]!obget([1]!obcall("",$C150,"get",[1]!obMake("","int",J$26))),"")</f>
        <v>#VALUE!</v>
      </c>
      <c r="K150" s="42" t="e">
        <f>IF($C$24,[1]!obget([1]!obcall("",$C150,"get",[1]!obMake("","int",K$26))),"")</f>
        <v>#VALUE!</v>
      </c>
      <c r="L150" s="42" t="e">
        <f>IF($C$24,[1]!obget([1]!obcall("",$C150,"get",[1]!obMake("","int",L$26))),"")</f>
        <v>#VALUE!</v>
      </c>
      <c r="M150" s="42" t="e">
        <f>IF($C$24,[1]!obget([1]!obcall("",$C150,"get",[1]!obMake("","int",M$26))),"")</f>
        <v>#VALUE!</v>
      </c>
      <c r="N150" s="42" t="e">
        <f>IF($C$24,[1]!obget([1]!obcall("",$C150,"getAverage")),"")</f>
        <v>#VALUE!</v>
      </c>
    </row>
    <row r="151" spans="1:14" ht="11.85" customHeight="1" x14ac:dyDescent="0.3">
      <c r="A151" s="28" t="str">
        <f t="shared" si="2"/>
        <v/>
      </c>
      <c r="B151" s="46"/>
      <c r="C151" s="45" t="e">
        <f>IF($C$24,[1]!obcall("IM_"&amp;B151,$B$24,"[]",[1]!obMake("","int",ROW(B151)-ROW($B$27))),"")</f>
        <v>#VALUE!</v>
      </c>
      <c r="D151" s="42" t="e">
        <f>IF($C$24,[1]!obget([1]!obcall("",$C151,"get",[1]!obMake("","int",D$26))),"")</f>
        <v>#VALUE!</v>
      </c>
      <c r="E151" s="42" t="e">
        <f>IF($C$24,[1]!obget([1]!obcall("",$C151,"get",[1]!obMake("","int",E$26))),"")</f>
        <v>#VALUE!</v>
      </c>
      <c r="F151" s="42" t="e">
        <f>IF($C$24,[1]!obget([1]!obcall("",$C151,"get",[1]!obMake("","int",F$26))),"")</f>
        <v>#VALUE!</v>
      </c>
      <c r="G151" s="42" t="e">
        <f>IF($C$24,[1]!obget([1]!obcall("",$C151,"get",[1]!obMake("","int",G$26))),"")</f>
        <v>#VALUE!</v>
      </c>
      <c r="H151" s="42" t="e">
        <f>IF($C$24,[1]!obget([1]!obcall("",$C151,"get",[1]!obMake("","int",H$26))),"")</f>
        <v>#VALUE!</v>
      </c>
      <c r="I151" s="42" t="e">
        <f>IF($C$24,[1]!obget([1]!obcall("",$C151,"get",[1]!obMake("","int",I$26))),"")</f>
        <v>#VALUE!</v>
      </c>
      <c r="J151" s="42" t="e">
        <f>IF($C$24,[1]!obget([1]!obcall("",$C151,"get",[1]!obMake("","int",J$26))),"")</f>
        <v>#VALUE!</v>
      </c>
      <c r="K151" s="42" t="e">
        <f>IF($C$24,[1]!obget([1]!obcall("",$C151,"get",[1]!obMake("","int",K$26))),"")</f>
        <v>#VALUE!</v>
      </c>
      <c r="L151" s="42" t="e">
        <f>IF($C$24,[1]!obget([1]!obcall("",$C151,"get",[1]!obMake("","int",L$26))),"")</f>
        <v>#VALUE!</v>
      </c>
      <c r="M151" s="42" t="e">
        <f>IF($C$24,[1]!obget([1]!obcall("",$C151,"get",[1]!obMake("","int",M$26))),"")</f>
        <v>#VALUE!</v>
      </c>
      <c r="N151" s="42" t="e">
        <f>IF($C$24,[1]!obget([1]!obcall("",$C151,"getAverage")),"")</f>
        <v>#VALUE!</v>
      </c>
    </row>
    <row r="152" spans="1:14" ht="11.85" customHeight="1" x14ac:dyDescent="0.3">
      <c r="A152" s="28">
        <f t="shared" si="2"/>
        <v>12.5</v>
      </c>
      <c r="B152" s="46"/>
      <c r="C152" s="45" t="e">
        <f>IF($C$24,[1]!obcall("IM_"&amp;B152,$B$24,"[]",[1]!obMake("","int",ROW(B152)-ROW($B$27))),"")</f>
        <v>#VALUE!</v>
      </c>
      <c r="D152" s="42" t="e">
        <f>IF($C$24,[1]!obget([1]!obcall("",$C152,"get",[1]!obMake("","int",D$26))),"")</f>
        <v>#VALUE!</v>
      </c>
      <c r="E152" s="42" t="e">
        <f>IF($C$24,[1]!obget([1]!obcall("",$C152,"get",[1]!obMake("","int",E$26))),"")</f>
        <v>#VALUE!</v>
      </c>
      <c r="F152" s="42" t="e">
        <f>IF($C$24,[1]!obget([1]!obcall("",$C152,"get",[1]!obMake("","int",F$26))),"")</f>
        <v>#VALUE!</v>
      </c>
      <c r="G152" s="42" t="e">
        <f>IF($C$24,[1]!obget([1]!obcall("",$C152,"get",[1]!obMake("","int",G$26))),"")</f>
        <v>#VALUE!</v>
      </c>
      <c r="H152" s="42" t="e">
        <f>IF($C$24,[1]!obget([1]!obcall("",$C152,"get",[1]!obMake("","int",H$26))),"")</f>
        <v>#VALUE!</v>
      </c>
      <c r="I152" s="42" t="e">
        <f>IF($C$24,[1]!obget([1]!obcall("",$C152,"get",[1]!obMake("","int",I$26))),"")</f>
        <v>#VALUE!</v>
      </c>
      <c r="J152" s="42" t="e">
        <f>IF($C$24,[1]!obget([1]!obcall("",$C152,"get",[1]!obMake("","int",J$26))),"")</f>
        <v>#VALUE!</v>
      </c>
      <c r="K152" s="42" t="e">
        <f>IF($C$24,[1]!obget([1]!obcall("",$C152,"get",[1]!obMake("","int",K$26))),"")</f>
        <v>#VALUE!</v>
      </c>
      <c r="L152" s="42" t="e">
        <f>IF($C$24,[1]!obget([1]!obcall("",$C152,"get",[1]!obMake("","int",L$26))),"")</f>
        <v>#VALUE!</v>
      </c>
      <c r="M152" s="42" t="e">
        <f>IF($C$24,[1]!obget([1]!obcall("",$C152,"get",[1]!obMake("","int",M$26))),"")</f>
        <v>#VALUE!</v>
      </c>
      <c r="N152" s="42" t="e">
        <f>IF($C$24,[1]!obget([1]!obcall("",$C152,"getAverage")),"")</f>
        <v>#VALUE!</v>
      </c>
    </row>
    <row r="153" spans="1:14" ht="11.85" customHeight="1" x14ac:dyDescent="0.3">
      <c r="A153" s="28" t="str">
        <f t="shared" si="2"/>
        <v/>
      </c>
      <c r="B153" s="46"/>
      <c r="C153" s="45" t="e">
        <f>IF($C$24,[1]!obcall("IM_"&amp;B153,$B$24,"[]",[1]!obMake("","int",ROW(B153)-ROW($B$27))),"")</f>
        <v>#VALUE!</v>
      </c>
      <c r="D153" s="42" t="e">
        <f>IF($C$24,[1]!obget([1]!obcall("",$C153,"get",[1]!obMake("","int",D$26))),"")</f>
        <v>#VALUE!</v>
      </c>
      <c r="E153" s="42" t="e">
        <f>IF($C$24,[1]!obget([1]!obcall("",$C153,"get",[1]!obMake("","int",E$26))),"")</f>
        <v>#VALUE!</v>
      </c>
      <c r="F153" s="42" t="e">
        <f>IF($C$24,[1]!obget([1]!obcall("",$C153,"get",[1]!obMake("","int",F$26))),"")</f>
        <v>#VALUE!</v>
      </c>
      <c r="G153" s="42" t="e">
        <f>IF($C$24,[1]!obget([1]!obcall("",$C153,"get",[1]!obMake("","int",G$26))),"")</f>
        <v>#VALUE!</v>
      </c>
      <c r="H153" s="42" t="e">
        <f>IF($C$24,[1]!obget([1]!obcall("",$C153,"get",[1]!obMake("","int",H$26))),"")</f>
        <v>#VALUE!</v>
      </c>
      <c r="I153" s="42" t="e">
        <f>IF($C$24,[1]!obget([1]!obcall("",$C153,"get",[1]!obMake("","int",I$26))),"")</f>
        <v>#VALUE!</v>
      </c>
      <c r="J153" s="42" t="e">
        <f>IF($C$24,[1]!obget([1]!obcall("",$C153,"get",[1]!obMake("","int",J$26))),"")</f>
        <v>#VALUE!</v>
      </c>
      <c r="K153" s="42" t="e">
        <f>IF($C$24,[1]!obget([1]!obcall("",$C153,"get",[1]!obMake("","int",K$26))),"")</f>
        <v>#VALUE!</v>
      </c>
      <c r="L153" s="42" t="e">
        <f>IF($C$24,[1]!obget([1]!obcall("",$C153,"get",[1]!obMake("","int",L$26))),"")</f>
        <v>#VALUE!</v>
      </c>
      <c r="M153" s="42" t="e">
        <f>IF($C$24,[1]!obget([1]!obcall("",$C153,"get",[1]!obMake("","int",M$26))),"")</f>
        <v>#VALUE!</v>
      </c>
      <c r="N153" s="42" t="e">
        <f>IF($C$24,[1]!obget([1]!obcall("",$C153,"getAverage")),"")</f>
        <v>#VALUE!</v>
      </c>
    </row>
    <row r="154" spans="1:14" ht="11.85" customHeight="1" x14ac:dyDescent="0.3">
      <c r="A154" s="28" t="str">
        <f t="shared" si="2"/>
        <v/>
      </c>
      <c r="B154" s="46"/>
      <c r="C154" s="45" t="e">
        <f>IF($C$24,[1]!obcall("IM_"&amp;B154,$B$24,"[]",[1]!obMake("","int",ROW(B154)-ROW($B$27))),"")</f>
        <v>#VALUE!</v>
      </c>
      <c r="D154" s="42" t="e">
        <f>IF($C$24,[1]!obget([1]!obcall("",$C154,"get",[1]!obMake("","int",D$26))),"")</f>
        <v>#VALUE!</v>
      </c>
      <c r="E154" s="42" t="e">
        <f>IF($C$24,[1]!obget([1]!obcall("",$C154,"get",[1]!obMake("","int",E$26))),"")</f>
        <v>#VALUE!</v>
      </c>
      <c r="F154" s="42" t="e">
        <f>IF($C$24,[1]!obget([1]!obcall("",$C154,"get",[1]!obMake("","int",F$26))),"")</f>
        <v>#VALUE!</v>
      </c>
      <c r="G154" s="42" t="e">
        <f>IF($C$24,[1]!obget([1]!obcall("",$C154,"get",[1]!obMake("","int",G$26))),"")</f>
        <v>#VALUE!</v>
      </c>
      <c r="H154" s="42" t="e">
        <f>IF($C$24,[1]!obget([1]!obcall("",$C154,"get",[1]!obMake("","int",H$26))),"")</f>
        <v>#VALUE!</v>
      </c>
      <c r="I154" s="42" t="e">
        <f>IF($C$24,[1]!obget([1]!obcall("",$C154,"get",[1]!obMake("","int",I$26))),"")</f>
        <v>#VALUE!</v>
      </c>
      <c r="J154" s="42" t="e">
        <f>IF($C$24,[1]!obget([1]!obcall("",$C154,"get",[1]!obMake("","int",J$26))),"")</f>
        <v>#VALUE!</v>
      </c>
      <c r="K154" s="42" t="e">
        <f>IF($C$24,[1]!obget([1]!obcall("",$C154,"get",[1]!obMake("","int",K$26))),"")</f>
        <v>#VALUE!</v>
      </c>
      <c r="L154" s="42" t="e">
        <f>IF($C$24,[1]!obget([1]!obcall("",$C154,"get",[1]!obMake("","int",L$26))),"")</f>
        <v>#VALUE!</v>
      </c>
      <c r="M154" s="42" t="e">
        <f>IF($C$24,[1]!obget([1]!obcall("",$C154,"get",[1]!obMake("","int",M$26))),"")</f>
        <v>#VALUE!</v>
      </c>
      <c r="N154" s="42" t="e">
        <f>IF($C$24,[1]!obget([1]!obcall("",$C154,"getAverage")),"")</f>
        <v>#VALUE!</v>
      </c>
    </row>
    <row r="155" spans="1:14" ht="11.85" customHeight="1" x14ac:dyDescent="0.3">
      <c r="A155" s="28" t="str">
        <f t="shared" si="2"/>
        <v/>
      </c>
      <c r="B155" s="46"/>
      <c r="C155" s="45" t="e">
        <f>IF($C$24,[1]!obcall("IM_"&amp;B155,$B$24,"[]",[1]!obMake("","int",ROW(B155)-ROW($B$27))),"")</f>
        <v>#VALUE!</v>
      </c>
      <c r="D155" s="42" t="e">
        <f>IF($C$24,[1]!obget([1]!obcall("",$C155,"get",[1]!obMake("","int",D$26))),"")</f>
        <v>#VALUE!</v>
      </c>
      <c r="E155" s="42" t="e">
        <f>IF($C$24,[1]!obget([1]!obcall("",$C155,"get",[1]!obMake("","int",E$26))),"")</f>
        <v>#VALUE!</v>
      </c>
      <c r="F155" s="42" t="e">
        <f>IF($C$24,[1]!obget([1]!obcall("",$C155,"get",[1]!obMake("","int",F$26))),"")</f>
        <v>#VALUE!</v>
      </c>
      <c r="G155" s="42" t="e">
        <f>IF($C$24,[1]!obget([1]!obcall("",$C155,"get",[1]!obMake("","int",G$26))),"")</f>
        <v>#VALUE!</v>
      </c>
      <c r="H155" s="42" t="e">
        <f>IF($C$24,[1]!obget([1]!obcall("",$C155,"get",[1]!obMake("","int",H$26))),"")</f>
        <v>#VALUE!</v>
      </c>
      <c r="I155" s="42" t="e">
        <f>IF($C$24,[1]!obget([1]!obcall("",$C155,"get",[1]!obMake("","int",I$26))),"")</f>
        <v>#VALUE!</v>
      </c>
      <c r="J155" s="42" t="e">
        <f>IF($C$24,[1]!obget([1]!obcall("",$C155,"get",[1]!obMake("","int",J$26))),"")</f>
        <v>#VALUE!</v>
      </c>
      <c r="K155" s="42" t="e">
        <f>IF($C$24,[1]!obget([1]!obcall("",$C155,"get",[1]!obMake("","int",K$26))),"")</f>
        <v>#VALUE!</v>
      </c>
      <c r="L155" s="42" t="e">
        <f>IF($C$24,[1]!obget([1]!obcall("",$C155,"get",[1]!obMake("","int",L$26))),"")</f>
        <v>#VALUE!</v>
      </c>
      <c r="M155" s="42" t="e">
        <f>IF($C$24,[1]!obget([1]!obcall("",$C155,"get",[1]!obMake("","int",M$26))),"")</f>
        <v>#VALUE!</v>
      </c>
      <c r="N155" s="42" t="e">
        <f>IF($C$24,[1]!obget([1]!obcall("",$C155,"getAverage")),"")</f>
        <v>#VALUE!</v>
      </c>
    </row>
    <row r="156" spans="1:14" ht="11.85" customHeight="1" x14ac:dyDescent="0.3">
      <c r="A156" s="28" t="str">
        <f t="shared" si="2"/>
        <v/>
      </c>
      <c r="B156" s="46"/>
      <c r="C156" s="45" t="e">
        <f>IF($C$24,[1]!obcall("IM_"&amp;B156,$B$24,"[]",[1]!obMake("","int",ROW(B156)-ROW($B$27))),"")</f>
        <v>#VALUE!</v>
      </c>
      <c r="D156" s="42" t="e">
        <f>IF($C$24,[1]!obget([1]!obcall("",$C156,"get",[1]!obMake("","int",D$26))),"")</f>
        <v>#VALUE!</v>
      </c>
      <c r="E156" s="42" t="e">
        <f>IF($C$24,[1]!obget([1]!obcall("",$C156,"get",[1]!obMake("","int",E$26))),"")</f>
        <v>#VALUE!</v>
      </c>
      <c r="F156" s="42" t="e">
        <f>IF($C$24,[1]!obget([1]!obcall("",$C156,"get",[1]!obMake("","int",F$26))),"")</f>
        <v>#VALUE!</v>
      </c>
      <c r="G156" s="42" t="e">
        <f>IF($C$24,[1]!obget([1]!obcall("",$C156,"get",[1]!obMake("","int",G$26))),"")</f>
        <v>#VALUE!</v>
      </c>
      <c r="H156" s="42" t="e">
        <f>IF($C$24,[1]!obget([1]!obcall("",$C156,"get",[1]!obMake("","int",H$26))),"")</f>
        <v>#VALUE!</v>
      </c>
      <c r="I156" s="42" t="e">
        <f>IF($C$24,[1]!obget([1]!obcall("",$C156,"get",[1]!obMake("","int",I$26))),"")</f>
        <v>#VALUE!</v>
      </c>
      <c r="J156" s="42" t="e">
        <f>IF($C$24,[1]!obget([1]!obcall("",$C156,"get",[1]!obMake("","int",J$26))),"")</f>
        <v>#VALUE!</v>
      </c>
      <c r="K156" s="42" t="e">
        <f>IF($C$24,[1]!obget([1]!obcall("",$C156,"get",[1]!obMake("","int",K$26))),"")</f>
        <v>#VALUE!</v>
      </c>
      <c r="L156" s="42" t="e">
        <f>IF($C$24,[1]!obget([1]!obcall("",$C156,"get",[1]!obMake("","int",L$26))),"")</f>
        <v>#VALUE!</v>
      </c>
      <c r="M156" s="42" t="e">
        <f>IF($C$24,[1]!obget([1]!obcall("",$C156,"get",[1]!obMake("","int",M$26))),"")</f>
        <v>#VALUE!</v>
      </c>
      <c r="N156" s="42" t="e">
        <f>IF($C$24,[1]!obget([1]!obcall("",$C156,"getAverage")),"")</f>
        <v>#VALUE!</v>
      </c>
    </row>
    <row r="157" spans="1:14" ht="11.85" customHeight="1" x14ac:dyDescent="0.3">
      <c r="A157" s="28">
        <f t="shared" ref="A157:A220" si="3">IF($C$24,IF(MOD((ROW(A157)-ROW($A$27))*$C$20,$C$21/10)&lt;0.0001,(ROW(A157)-ROW($A$27))*$C$20,""),"")</f>
        <v>13</v>
      </c>
      <c r="B157" s="46"/>
      <c r="C157" s="45" t="e">
        <f>IF($C$24,[1]!obcall("IM_"&amp;B157,$B$24,"[]",[1]!obMake("","int",ROW(B157)-ROW($B$27))),"")</f>
        <v>#VALUE!</v>
      </c>
      <c r="D157" s="42" t="e">
        <f>IF($C$24,[1]!obget([1]!obcall("",$C157,"get",[1]!obMake("","int",D$26))),"")</f>
        <v>#VALUE!</v>
      </c>
      <c r="E157" s="42" t="e">
        <f>IF($C$24,[1]!obget([1]!obcall("",$C157,"get",[1]!obMake("","int",E$26))),"")</f>
        <v>#VALUE!</v>
      </c>
      <c r="F157" s="42" t="e">
        <f>IF($C$24,[1]!obget([1]!obcall("",$C157,"get",[1]!obMake("","int",F$26))),"")</f>
        <v>#VALUE!</v>
      </c>
      <c r="G157" s="42" t="e">
        <f>IF($C$24,[1]!obget([1]!obcall("",$C157,"get",[1]!obMake("","int",G$26))),"")</f>
        <v>#VALUE!</v>
      </c>
      <c r="H157" s="42" t="e">
        <f>IF($C$24,[1]!obget([1]!obcall("",$C157,"get",[1]!obMake("","int",H$26))),"")</f>
        <v>#VALUE!</v>
      </c>
      <c r="I157" s="42" t="e">
        <f>IF($C$24,[1]!obget([1]!obcall("",$C157,"get",[1]!obMake("","int",I$26))),"")</f>
        <v>#VALUE!</v>
      </c>
      <c r="J157" s="42" t="e">
        <f>IF($C$24,[1]!obget([1]!obcall("",$C157,"get",[1]!obMake("","int",J$26))),"")</f>
        <v>#VALUE!</v>
      </c>
      <c r="K157" s="42" t="e">
        <f>IF($C$24,[1]!obget([1]!obcall("",$C157,"get",[1]!obMake("","int",K$26))),"")</f>
        <v>#VALUE!</v>
      </c>
      <c r="L157" s="42" t="e">
        <f>IF($C$24,[1]!obget([1]!obcall("",$C157,"get",[1]!obMake("","int",L$26))),"")</f>
        <v>#VALUE!</v>
      </c>
      <c r="M157" s="42" t="e">
        <f>IF($C$24,[1]!obget([1]!obcall("",$C157,"get",[1]!obMake("","int",M$26))),"")</f>
        <v>#VALUE!</v>
      </c>
      <c r="N157" s="42" t="e">
        <f>IF($C$24,[1]!obget([1]!obcall("",$C157,"getAverage")),"")</f>
        <v>#VALUE!</v>
      </c>
    </row>
    <row r="158" spans="1:14" ht="11.85" customHeight="1" x14ac:dyDescent="0.3">
      <c r="A158" s="28" t="str">
        <f t="shared" si="3"/>
        <v/>
      </c>
      <c r="B158" s="46"/>
      <c r="C158" s="45" t="e">
        <f>IF($C$24,[1]!obcall("IM_"&amp;B158,$B$24,"[]",[1]!obMake("","int",ROW(B158)-ROW($B$27))),"")</f>
        <v>#VALUE!</v>
      </c>
      <c r="D158" s="42" t="e">
        <f>IF($C$24,[1]!obget([1]!obcall("",$C158,"get",[1]!obMake("","int",D$26))),"")</f>
        <v>#VALUE!</v>
      </c>
      <c r="E158" s="42" t="e">
        <f>IF($C$24,[1]!obget([1]!obcall("",$C158,"get",[1]!obMake("","int",E$26))),"")</f>
        <v>#VALUE!</v>
      </c>
      <c r="F158" s="42" t="e">
        <f>IF($C$24,[1]!obget([1]!obcall("",$C158,"get",[1]!obMake("","int",F$26))),"")</f>
        <v>#VALUE!</v>
      </c>
      <c r="G158" s="42" t="e">
        <f>IF($C$24,[1]!obget([1]!obcall("",$C158,"get",[1]!obMake("","int",G$26))),"")</f>
        <v>#VALUE!</v>
      </c>
      <c r="H158" s="42" t="e">
        <f>IF($C$24,[1]!obget([1]!obcall("",$C158,"get",[1]!obMake("","int",H$26))),"")</f>
        <v>#VALUE!</v>
      </c>
      <c r="I158" s="42" t="e">
        <f>IF($C$24,[1]!obget([1]!obcall("",$C158,"get",[1]!obMake("","int",I$26))),"")</f>
        <v>#VALUE!</v>
      </c>
      <c r="J158" s="42" t="e">
        <f>IF($C$24,[1]!obget([1]!obcall("",$C158,"get",[1]!obMake("","int",J$26))),"")</f>
        <v>#VALUE!</v>
      </c>
      <c r="K158" s="42" t="e">
        <f>IF($C$24,[1]!obget([1]!obcall("",$C158,"get",[1]!obMake("","int",K$26))),"")</f>
        <v>#VALUE!</v>
      </c>
      <c r="L158" s="42" t="e">
        <f>IF($C$24,[1]!obget([1]!obcall("",$C158,"get",[1]!obMake("","int",L$26))),"")</f>
        <v>#VALUE!</v>
      </c>
      <c r="M158" s="42" t="e">
        <f>IF($C$24,[1]!obget([1]!obcall("",$C158,"get",[1]!obMake("","int",M$26))),"")</f>
        <v>#VALUE!</v>
      </c>
      <c r="N158" s="42" t="e">
        <f>IF($C$24,[1]!obget([1]!obcall("",$C158,"getAverage")),"")</f>
        <v>#VALUE!</v>
      </c>
    </row>
    <row r="159" spans="1:14" ht="11.85" customHeight="1" x14ac:dyDescent="0.3">
      <c r="A159" s="28" t="str">
        <f t="shared" si="3"/>
        <v/>
      </c>
      <c r="B159" s="46"/>
      <c r="C159" s="45" t="e">
        <f>IF($C$24,[1]!obcall("IM_"&amp;B159,$B$24,"[]",[1]!obMake("","int",ROW(B159)-ROW($B$27))),"")</f>
        <v>#VALUE!</v>
      </c>
      <c r="D159" s="42" t="e">
        <f>IF($C$24,[1]!obget([1]!obcall("",$C159,"get",[1]!obMake("","int",D$26))),"")</f>
        <v>#VALUE!</v>
      </c>
      <c r="E159" s="42" t="e">
        <f>IF($C$24,[1]!obget([1]!obcall("",$C159,"get",[1]!obMake("","int",E$26))),"")</f>
        <v>#VALUE!</v>
      </c>
      <c r="F159" s="42" t="e">
        <f>IF($C$24,[1]!obget([1]!obcall("",$C159,"get",[1]!obMake("","int",F$26))),"")</f>
        <v>#VALUE!</v>
      </c>
      <c r="G159" s="42" t="e">
        <f>IF($C$24,[1]!obget([1]!obcall("",$C159,"get",[1]!obMake("","int",G$26))),"")</f>
        <v>#VALUE!</v>
      </c>
      <c r="H159" s="42" t="e">
        <f>IF($C$24,[1]!obget([1]!obcall("",$C159,"get",[1]!obMake("","int",H$26))),"")</f>
        <v>#VALUE!</v>
      </c>
      <c r="I159" s="42" t="e">
        <f>IF($C$24,[1]!obget([1]!obcall("",$C159,"get",[1]!obMake("","int",I$26))),"")</f>
        <v>#VALUE!</v>
      </c>
      <c r="J159" s="42" t="e">
        <f>IF($C$24,[1]!obget([1]!obcall("",$C159,"get",[1]!obMake("","int",J$26))),"")</f>
        <v>#VALUE!</v>
      </c>
      <c r="K159" s="42" t="e">
        <f>IF($C$24,[1]!obget([1]!obcall("",$C159,"get",[1]!obMake("","int",K$26))),"")</f>
        <v>#VALUE!</v>
      </c>
      <c r="L159" s="42" t="e">
        <f>IF($C$24,[1]!obget([1]!obcall("",$C159,"get",[1]!obMake("","int",L$26))),"")</f>
        <v>#VALUE!</v>
      </c>
      <c r="M159" s="42" t="e">
        <f>IF($C$24,[1]!obget([1]!obcall("",$C159,"get",[1]!obMake("","int",M$26))),"")</f>
        <v>#VALUE!</v>
      </c>
      <c r="N159" s="42" t="e">
        <f>IF($C$24,[1]!obget([1]!obcall("",$C159,"getAverage")),"")</f>
        <v>#VALUE!</v>
      </c>
    </row>
    <row r="160" spans="1:14" ht="11.85" customHeight="1" x14ac:dyDescent="0.3">
      <c r="A160" s="28" t="str">
        <f t="shared" si="3"/>
        <v/>
      </c>
      <c r="B160" s="46"/>
      <c r="C160" s="45" t="e">
        <f>IF($C$24,[1]!obcall("IM_"&amp;B160,$B$24,"[]",[1]!obMake("","int",ROW(B160)-ROW($B$27))),"")</f>
        <v>#VALUE!</v>
      </c>
      <c r="D160" s="42" t="e">
        <f>IF($C$24,[1]!obget([1]!obcall("",$C160,"get",[1]!obMake("","int",D$26))),"")</f>
        <v>#VALUE!</v>
      </c>
      <c r="E160" s="42" t="e">
        <f>IF($C$24,[1]!obget([1]!obcall("",$C160,"get",[1]!obMake("","int",E$26))),"")</f>
        <v>#VALUE!</v>
      </c>
      <c r="F160" s="42" t="e">
        <f>IF($C$24,[1]!obget([1]!obcall("",$C160,"get",[1]!obMake("","int",F$26))),"")</f>
        <v>#VALUE!</v>
      </c>
      <c r="G160" s="42" t="e">
        <f>IF($C$24,[1]!obget([1]!obcall("",$C160,"get",[1]!obMake("","int",G$26))),"")</f>
        <v>#VALUE!</v>
      </c>
      <c r="H160" s="42" t="e">
        <f>IF($C$24,[1]!obget([1]!obcall("",$C160,"get",[1]!obMake("","int",H$26))),"")</f>
        <v>#VALUE!</v>
      </c>
      <c r="I160" s="42" t="e">
        <f>IF($C$24,[1]!obget([1]!obcall("",$C160,"get",[1]!obMake("","int",I$26))),"")</f>
        <v>#VALUE!</v>
      </c>
      <c r="J160" s="42" t="e">
        <f>IF($C$24,[1]!obget([1]!obcall("",$C160,"get",[1]!obMake("","int",J$26))),"")</f>
        <v>#VALUE!</v>
      </c>
      <c r="K160" s="42" t="e">
        <f>IF($C$24,[1]!obget([1]!obcall("",$C160,"get",[1]!obMake("","int",K$26))),"")</f>
        <v>#VALUE!</v>
      </c>
      <c r="L160" s="42" t="e">
        <f>IF($C$24,[1]!obget([1]!obcall("",$C160,"get",[1]!obMake("","int",L$26))),"")</f>
        <v>#VALUE!</v>
      </c>
      <c r="M160" s="42" t="e">
        <f>IF($C$24,[1]!obget([1]!obcall("",$C160,"get",[1]!obMake("","int",M$26))),"")</f>
        <v>#VALUE!</v>
      </c>
      <c r="N160" s="42" t="e">
        <f>IF($C$24,[1]!obget([1]!obcall("",$C160,"getAverage")),"")</f>
        <v>#VALUE!</v>
      </c>
    </row>
    <row r="161" spans="1:14" ht="11.85" customHeight="1" x14ac:dyDescent="0.3">
      <c r="A161" s="28" t="str">
        <f t="shared" si="3"/>
        <v/>
      </c>
      <c r="B161" s="46"/>
      <c r="C161" s="45" t="e">
        <f>IF($C$24,[1]!obcall("IM_"&amp;B161,$B$24,"[]",[1]!obMake("","int",ROW(B161)-ROW($B$27))),"")</f>
        <v>#VALUE!</v>
      </c>
      <c r="D161" s="42" t="e">
        <f>IF($C$24,[1]!obget([1]!obcall("",$C161,"get",[1]!obMake("","int",D$26))),"")</f>
        <v>#VALUE!</v>
      </c>
      <c r="E161" s="42" t="e">
        <f>IF($C$24,[1]!obget([1]!obcall("",$C161,"get",[1]!obMake("","int",E$26))),"")</f>
        <v>#VALUE!</v>
      </c>
      <c r="F161" s="42" t="e">
        <f>IF($C$24,[1]!obget([1]!obcall("",$C161,"get",[1]!obMake("","int",F$26))),"")</f>
        <v>#VALUE!</v>
      </c>
      <c r="G161" s="42" t="e">
        <f>IF($C$24,[1]!obget([1]!obcall("",$C161,"get",[1]!obMake("","int",G$26))),"")</f>
        <v>#VALUE!</v>
      </c>
      <c r="H161" s="42" t="e">
        <f>IF($C$24,[1]!obget([1]!obcall("",$C161,"get",[1]!obMake("","int",H$26))),"")</f>
        <v>#VALUE!</v>
      </c>
      <c r="I161" s="42" t="e">
        <f>IF($C$24,[1]!obget([1]!obcall("",$C161,"get",[1]!obMake("","int",I$26))),"")</f>
        <v>#VALUE!</v>
      </c>
      <c r="J161" s="42" t="e">
        <f>IF($C$24,[1]!obget([1]!obcall("",$C161,"get",[1]!obMake("","int",J$26))),"")</f>
        <v>#VALUE!</v>
      </c>
      <c r="K161" s="42" t="e">
        <f>IF($C$24,[1]!obget([1]!obcall("",$C161,"get",[1]!obMake("","int",K$26))),"")</f>
        <v>#VALUE!</v>
      </c>
      <c r="L161" s="42" t="e">
        <f>IF($C$24,[1]!obget([1]!obcall("",$C161,"get",[1]!obMake("","int",L$26))),"")</f>
        <v>#VALUE!</v>
      </c>
      <c r="M161" s="42" t="e">
        <f>IF($C$24,[1]!obget([1]!obcall("",$C161,"get",[1]!obMake("","int",M$26))),"")</f>
        <v>#VALUE!</v>
      </c>
      <c r="N161" s="42" t="e">
        <f>IF($C$24,[1]!obget([1]!obcall("",$C161,"getAverage")),"")</f>
        <v>#VALUE!</v>
      </c>
    </row>
    <row r="162" spans="1:14" ht="11.85" customHeight="1" x14ac:dyDescent="0.3">
      <c r="A162" s="28">
        <f t="shared" si="3"/>
        <v>13.5</v>
      </c>
      <c r="B162" s="46"/>
      <c r="C162" s="45" t="e">
        <f>IF($C$24,[1]!obcall("IM_"&amp;B162,$B$24,"[]",[1]!obMake("","int",ROW(B162)-ROW($B$27))),"")</f>
        <v>#VALUE!</v>
      </c>
      <c r="D162" s="42" t="e">
        <f>IF($C$24,[1]!obget([1]!obcall("",$C162,"get",[1]!obMake("","int",D$26))),"")</f>
        <v>#VALUE!</v>
      </c>
      <c r="E162" s="42" t="e">
        <f>IF($C$24,[1]!obget([1]!obcall("",$C162,"get",[1]!obMake("","int",E$26))),"")</f>
        <v>#VALUE!</v>
      </c>
      <c r="F162" s="42" t="e">
        <f>IF($C$24,[1]!obget([1]!obcall("",$C162,"get",[1]!obMake("","int",F$26))),"")</f>
        <v>#VALUE!</v>
      </c>
      <c r="G162" s="42" t="e">
        <f>IF($C$24,[1]!obget([1]!obcall("",$C162,"get",[1]!obMake("","int",G$26))),"")</f>
        <v>#VALUE!</v>
      </c>
      <c r="H162" s="42" t="e">
        <f>IF($C$24,[1]!obget([1]!obcall("",$C162,"get",[1]!obMake("","int",H$26))),"")</f>
        <v>#VALUE!</v>
      </c>
      <c r="I162" s="42" t="e">
        <f>IF($C$24,[1]!obget([1]!obcall("",$C162,"get",[1]!obMake("","int",I$26))),"")</f>
        <v>#VALUE!</v>
      </c>
      <c r="J162" s="42" t="e">
        <f>IF($C$24,[1]!obget([1]!obcall("",$C162,"get",[1]!obMake("","int",J$26))),"")</f>
        <v>#VALUE!</v>
      </c>
      <c r="K162" s="42" t="e">
        <f>IF($C$24,[1]!obget([1]!obcall("",$C162,"get",[1]!obMake("","int",K$26))),"")</f>
        <v>#VALUE!</v>
      </c>
      <c r="L162" s="42" t="e">
        <f>IF($C$24,[1]!obget([1]!obcall("",$C162,"get",[1]!obMake("","int",L$26))),"")</f>
        <v>#VALUE!</v>
      </c>
      <c r="M162" s="42" t="e">
        <f>IF($C$24,[1]!obget([1]!obcall("",$C162,"get",[1]!obMake("","int",M$26))),"")</f>
        <v>#VALUE!</v>
      </c>
      <c r="N162" s="42" t="e">
        <f>IF($C$24,[1]!obget([1]!obcall("",$C162,"getAverage")),"")</f>
        <v>#VALUE!</v>
      </c>
    </row>
    <row r="163" spans="1:14" ht="11.85" customHeight="1" x14ac:dyDescent="0.3">
      <c r="A163" s="28" t="str">
        <f t="shared" si="3"/>
        <v/>
      </c>
      <c r="B163" s="46"/>
      <c r="C163" s="45" t="e">
        <f>IF($C$24,[1]!obcall("IM_"&amp;B163,$B$24,"[]",[1]!obMake("","int",ROW(B163)-ROW($B$27))),"")</f>
        <v>#VALUE!</v>
      </c>
      <c r="D163" s="42" t="e">
        <f>IF($C$24,[1]!obget([1]!obcall("",$C163,"get",[1]!obMake("","int",D$26))),"")</f>
        <v>#VALUE!</v>
      </c>
      <c r="E163" s="42" t="e">
        <f>IF($C$24,[1]!obget([1]!obcall("",$C163,"get",[1]!obMake("","int",E$26))),"")</f>
        <v>#VALUE!</v>
      </c>
      <c r="F163" s="42" t="e">
        <f>IF($C$24,[1]!obget([1]!obcall("",$C163,"get",[1]!obMake("","int",F$26))),"")</f>
        <v>#VALUE!</v>
      </c>
      <c r="G163" s="42" t="e">
        <f>IF($C$24,[1]!obget([1]!obcall("",$C163,"get",[1]!obMake("","int",G$26))),"")</f>
        <v>#VALUE!</v>
      </c>
      <c r="H163" s="42" t="e">
        <f>IF($C$24,[1]!obget([1]!obcall("",$C163,"get",[1]!obMake("","int",H$26))),"")</f>
        <v>#VALUE!</v>
      </c>
      <c r="I163" s="42" t="e">
        <f>IF($C$24,[1]!obget([1]!obcall("",$C163,"get",[1]!obMake("","int",I$26))),"")</f>
        <v>#VALUE!</v>
      </c>
      <c r="J163" s="42" t="e">
        <f>IF($C$24,[1]!obget([1]!obcall("",$C163,"get",[1]!obMake("","int",J$26))),"")</f>
        <v>#VALUE!</v>
      </c>
      <c r="K163" s="42" t="e">
        <f>IF($C$24,[1]!obget([1]!obcall("",$C163,"get",[1]!obMake("","int",K$26))),"")</f>
        <v>#VALUE!</v>
      </c>
      <c r="L163" s="42" t="e">
        <f>IF($C$24,[1]!obget([1]!obcall("",$C163,"get",[1]!obMake("","int",L$26))),"")</f>
        <v>#VALUE!</v>
      </c>
      <c r="M163" s="42" t="e">
        <f>IF($C$24,[1]!obget([1]!obcall("",$C163,"get",[1]!obMake("","int",M$26))),"")</f>
        <v>#VALUE!</v>
      </c>
      <c r="N163" s="42" t="e">
        <f>IF($C$24,[1]!obget([1]!obcall("",$C163,"getAverage")),"")</f>
        <v>#VALUE!</v>
      </c>
    </row>
    <row r="164" spans="1:14" ht="11.85" customHeight="1" x14ac:dyDescent="0.3">
      <c r="A164" s="28" t="str">
        <f t="shared" si="3"/>
        <v/>
      </c>
      <c r="B164" s="46"/>
      <c r="C164" s="45" t="e">
        <f>IF($C$24,[1]!obcall("IM_"&amp;B164,$B$24,"[]",[1]!obMake("","int",ROW(B164)-ROW($B$27))),"")</f>
        <v>#VALUE!</v>
      </c>
      <c r="D164" s="42" t="e">
        <f>IF($C$24,[1]!obget([1]!obcall("",$C164,"get",[1]!obMake("","int",D$26))),"")</f>
        <v>#VALUE!</v>
      </c>
      <c r="E164" s="42" t="e">
        <f>IF($C$24,[1]!obget([1]!obcall("",$C164,"get",[1]!obMake("","int",E$26))),"")</f>
        <v>#VALUE!</v>
      </c>
      <c r="F164" s="42" t="e">
        <f>IF($C$24,[1]!obget([1]!obcall("",$C164,"get",[1]!obMake("","int",F$26))),"")</f>
        <v>#VALUE!</v>
      </c>
      <c r="G164" s="42" t="e">
        <f>IF($C$24,[1]!obget([1]!obcall("",$C164,"get",[1]!obMake("","int",G$26))),"")</f>
        <v>#VALUE!</v>
      </c>
      <c r="H164" s="42" t="e">
        <f>IF($C$24,[1]!obget([1]!obcall("",$C164,"get",[1]!obMake("","int",H$26))),"")</f>
        <v>#VALUE!</v>
      </c>
      <c r="I164" s="42" t="e">
        <f>IF($C$24,[1]!obget([1]!obcall("",$C164,"get",[1]!obMake("","int",I$26))),"")</f>
        <v>#VALUE!</v>
      </c>
      <c r="J164" s="42" t="e">
        <f>IF($C$24,[1]!obget([1]!obcall("",$C164,"get",[1]!obMake("","int",J$26))),"")</f>
        <v>#VALUE!</v>
      </c>
      <c r="K164" s="42" t="e">
        <f>IF($C$24,[1]!obget([1]!obcall("",$C164,"get",[1]!obMake("","int",K$26))),"")</f>
        <v>#VALUE!</v>
      </c>
      <c r="L164" s="42" t="e">
        <f>IF($C$24,[1]!obget([1]!obcall("",$C164,"get",[1]!obMake("","int",L$26))),"")</f>
        <v>#VALUE!</v>
      </c>
      <c r="M164" s="42" t="e">
        <f>IF($C$24,[1]!obget([1]!obcall("",$C164,"get",[1]!obMake("","int",M$26))),"")</f>
        <v>#VALUE!</v>
      </c>
      <c r="N164" s="42" t="e">
        <f>IF($C$24,[1]!obget([1]!obcall("",$C164,"getAverage")),"")</f>
        <v>#VALUE!</v>
      </c>
    </row>
    <row r="165" spans="1:14" ht="11.85" customHeight="1" x14ac:dyDescent="0.3">
      <c r="A165" s="28" t="str">
        <f t="shared" si="3"/>
        <v/>
      </c>
      <c r="B165" s="46"/>
      <c r="C165" s="45" t="e">
        <f>IF($C$24,[1]!obcall("IM_"&amp;B165,$B$24,"[]",[1]!obMake("","int",ROW(B165)-ROW($B$27))),"")</f>
        <v>#VALUE!</v>
      </c>
      <c r="D165" s="42" t="e">
        <f>IF($C$24,[1]!obget([1]!obcall("",$C165,"get",[1]!obMake("","int",D$26))),"")</f>
        <v>#VALUE!</v>
      </c>
      <c r="E165" s="42" t="e">
        <f>IF($C$24,[1]!obget([1]!obcall("",$C165,"get",[1]!obMake("","int",E$26))),"")</f>
        <v>#VALUE!</v>
      </c>
      <c r="F165" s="42" t="e">
        <f>IF($C$24,[1]!obget([1]!obcall("",$C165,"get",[1]!obMake("","int",F$26))),"")</f>
        <v>#VALUE!</v>
      </c>
      <c r="G165" s="42" t="e">
        <f>IF($C$24,[1]!obget([1]!obcall("",$C165,"get",[1]!obMake("","int",G$26))),"")</f>
        <v>#VALUE!</v>
      </c>
      <c r="H165" s="42" t="e">
        <f>IF($C$24,[1]!obget([1]!obcall("",$C165,"get",[1]!obMake("","int",H$26))),"")</f>
        <v>#VALUE!</v>
      </c>
      <c r="I165" s="42" t="e">
        <f>IF($C$24,[1]!obget([1]!obcall("",$C165,"get",[1]!obMake("","int",I$26))),"")</f>
        <v>#VALUE!</v>
      </c>
      <c r="J165" s="42" t="e">
        <f>IF($C$24,[1]!obget([1]!obcall("",$C165,"get",[1]!obMake("","int",J$26))),"")</f>
        <v>#VALUE!</v>
      </c>
      <c r="K165" s="42" t="e">
        <f>IF($C$24,[1]!obget([1]!obcall("",$C165,"get",[1]!obMake("","int",K$26))),"")</f>
        <v>#VALUE!</v>
      </c>
      <c r="L165" s="42" t="e">
        <f>IF($C$24,[1]!obget([1]!obcall("",$C165,"get",[1]!obMake("","int",L$26))),"")</f>
        <v>#VALUE!</v>
      </c>
      <c r="M165" s="42" t="e">
        <f>IF($C$24,[1]!obget([1]!obcall("",$C165,"get",[1]!obMake("","int",M$26))),"")</f>
        <v>#VALUE!</v>
      </c>
      <c r="N165" s="42" t="e">
        <f>IF($C$24,[1]!obget([1]!obcall("",$C165,"getAverage")),"")</f>
        <v>#VALUE!</v>
      </c>
    </row>
    <row r="166" spans="1:14" ht="11.85" customHeight="1" x14ac:dyDescent="0.3">
      <c r="A166" s="28" t="str">
        <f t="shared" si="3"/>
        <v/>
      </c>
      <c r="B166" s="46"/>
      <c r="C166" s="45" t="e">
        <f>IF($C$24,[1]!obcall("IM_"&amp;B166,$B$24,"[]",[1]!obMake("","int",ROW(B166)-ROW($B$27))),"")</f>
        <v>#VALUE!</v>
      </c>
      <c r="D166" s="42" t="e">
        <f>IF($C$24,[1]!obget([1]!obcall("",$C166,"get",[1]!obMake("","int",D$26))),"")</f>
        <v>#VALUE!</v>
      </c>
      <c r="E166" s="42" t="e">
        <f>IF($C$24,[1]!obget([1]!obcall("",$C166,"get",[1]!obMake("","int",E$26))),"")</f>
        <v>#VALUE!</v>
      </c>
      <c r="F166" s="42" t="e">
        <f>IF($C$24,[1]!obget([1]!obcall("",$C166,"get",[1]!obMake("","int",F$26))),"")</f>
        <v>#VALUE!</v>
      </c>
      <c r="G166" s="42" t="e">
        <f>IF($C$24,[1]!obget([1]!obcall("",$C166,"get",[1]!obMake("","int",G$26))),"")</f>
        <v>#VALUE!</v>
      </c>
      <c r="H166" s="42" t="e">
        <f>IF($C$24,[1]!obget([1]!obcall("",$C166,"get",[1]!obMake("","int",H$26))),"")</f>
        <v>#VALUE!</v>
      </c>
      <c r="I166" s="42" t="e">
        <f>IF($C$24,[1]!obget([1]!obcall("",$C166,"get",[1]!obMake("","int",I$26))),"")</f>
        <v>#VALUE!</v>
      </c>
      <c r="J166" s="42" t="e">
        <f>IF($C$24,[1]!obget([1]!obcall("",$C166,"get",[1]!obMake("","int",J$26))),"")</f>
        <v>#VALUE!</v>
      </c>
      <c r="K166" s="42" t="e">
        <f>IF($C$24,[1]!obget([1]!obcall("",$C166,"get",[1]!obMake("","int",K$26))),"")</f>
        <v>#VALUE!</v>
      </c>
      <c r="L166" s="42" t="e">
        <f>IF($C$24,[1]!obget([1]!obcall("",$C166,"get",[1]!obMake("","int",L$26))),"")</f>
        <v>#VALUE!</v>
      </c>
      <c r="M166" s="42" t="e">
        <f>IF($C$24,[1]!obget([1]!obcall("",$C166,"get",[1]!obMake("","int",M$26))),"")</f>
        <v>#VALUE!</v>
      </c>
      <c r="N166" s="42" t="e">
        <f>IF($C$24,[1]!obget([1]!obcall("",$C166,"getAverage")),"")</f>
        <v>#VALUE!</v>
      </c>
    </row>
    <row r="167" spans="1:14" ht="11.85" customHeight="1" x14ac:dyDescent="0.3">
      <c r="A167" s="28">
        <f t="shared" si="3"/>
        <v>14</v>
      </c>
      <c r="B167" s="46"/>
      <c r="C167" s="45" t="e">
        <f>IF($C$24,[1]!obcall("IM_"&amp;B167,$B$24,"[]",[1]!obMake("","int",ROW(B167)-ROW($B$27))),"")</f>
        <v>#VALUE!</v>
      </c>
      <c r="D167" s="42" t="e">
        <f>IF($C$24,[1]!obget([1]!obcall("",$C167,"get",[1]!obMake("","int",D$26))),"")</f>
        <v>#VALUE!</v>
      </c>
      <c r="E167" s="42" t="e">
        <f>IF($C$24,[1]!obget([1]!obcall("",$C167,"get",[1]!obMake("","int",E$26))),"")</f>
        <v>#VALUE!</v>
      </c>
      <c r="F167" s="42" t="e">
        <f>IF($C$24,[1]!obget([1]!obcall("",$C167,"get",[1]!obMake("","int",F$26))),"")</f>
        <v>#VALUE!</v>
      </c>
      <c r="G167" s="42" t="e">
        <f>IF($C$24,[1]!obget([1]!obcall("",$C167,"get",[1]!obMake("","int",G$26))),"")</f>
        <v>#VALUE!</v>
      </c>
      <c r="H167" s="42" t="e">
        <f>IF($C$24,[1]!obget([1]!obcall("",$C167,"get",[1]!obMake("","int",H$26))),"")</f>
        <v>#VALUE!</v>
      </c>
      <c r="I167" s="42" t="e">
        <f>IF($C$24,[1]!obget([1]!obcall("",$C167,"get",[1]!obMake("","int",I$26))),"")</f>
        <v>#VALUE!</v>
      </c>
      <c r="J167" s="42" t="e">
        <f>IF($C$24,[1]!obget([1]!obcall("",$C167,"get",[1]!obMake("","int",J$26))),"")</f>
        <v>#VALUE!</v>
      </c>
      <c r="K167" s="42" t="e">
        <f>IF($C$24,[1]!obget([1]!obcall("",$C167,"get",[1]!obMake("","int",K$26))),"")</f>
        <v>#VALUE!</v>
      </c>
      <c r="L167" s="42" t="e">
        <f>IF($C$24,[1]!obget([1]!obcall("",$C167,"get",[1]!obMake("","int",L$26))),"")</f>
        <v>#VALUE!</v>
      </c>
      <c r="M167" s="42" t="e">
        <f>IF($C$24,[1]!obget([1]!obcall("",$C167,"get",[1]!obMake("","int",M$26))),"")</f>
        <v>#VALUE!</v>
      </c>
      <c r="N167" s="42" t="e">
        <f>IF($C$24,[1]!obget([1]!obcall("",$C167,"getAverage")),"")</f>
        <v>#VALUE!</v>
      </c>
    </row>
    <row r="168" spans="1:14" ht="11.85" customHeight="1" x14ac:dyDescent="0.3">
      <c r="A168" s="28" t="str">
        <f t="shared" si="3"/>
        <v/>
      </c>
      <c r="B168" s="46"/>
      <c r="C168" s="45" t="e">
        <f>IF($C$24,[1]!obcall("IM_"&amp;B168,$B$24,"[]",[1]!obMake("","int",ROW(B168)-ROW($B$27))),"")</f>
        <v>#VALUE!</v>
      </c>
      <c r="D168" s="42" t="e">
        <f>IF($C$24,[1]!obget([1]!obcall("",$C168,"get",[1]!obMake("","int",D$26))),"")</f>
        <v>#VALUE!</v>
      </c>
      <c r="E168" s="42" t="e">
        <f>IF($C$24,[1]!obget([1]!obcall("",$C168,"get",[1]!obMake("","int",E$26))),"")</f>
        <v>#VALUE!</v>
      </c>
      <c r="F168" s="42" t="e">
        <f>IF($C$24,[1]!obget([1]!obcall("",$C168,"get",[1]!obMake("","int",F$26))),"")</f>
        <v>#VALUE!</v>
      </c>
      <c r="G168" s="42" t="e">
        <f>IF($C$24,[1]!obget([1]!obcall("",$C168,"get",[1]!obMake("","int",G$26))),"")</f>
        <v>#VALUE!</v>
      </c>
      <c r="H168" s="42" t="e">
        <f>IF($C$24,[1]!obget([1]!obcall("",$C168,"get",[1]!obMake("","int",H$26))),"")</f>
        <v>#VALUE!</v>
      </c>
      <c r="I168" s="42" t="e">
        <f>IF($C$24,[1]!obget([1]!obcall("",$C168,"get",[1]!obMake("","int",I$26))),"")</f>
        <v>#VALUE!</v>
      </c>
      <c r="J168" s="42" t="e">
        <f>IF($C$24,[1]!obget([1]!obcall("",$C168,"get",[1]!obMake("","int",J$26))),"")</f>
        <v>#VALUE!</v>
      </c>
      <c r="K168" s="42" t="e">
        <f>IF($C$24,[1]!obget([1]!obcall("",$C168,"get",[1]!obMake("","int",K$26))),"")</f>
        <v>#VALUE!</v>
      </c>
      <c r="L168" s="42" t="e">
        <f>IF($C$24,[1]!obget([1]!obcall("",$C168,"get",[1]!obMake("","int",L$26))),"")</f>
        <v>#VALUE!</v>
      </c>
      <c r="M168" s="42" t="e">
        <f>IF($C$24,[1]!obget([1]!obcall("",$C168,"get",[1]!obMake("","int",M$26))),"")</f>
        <v>#VALUE!</v>
      </c>
      <c r="N168" s="42" t="e">
        <f>IF($C$24,[1]!obget([1]!obcall("",$C168,"getAverage")),"")</f>
        <v>#VALUE!</v>
      </c>
    </row>
    <row r="169" spans="1:14" ht="11.85" customHeight="1" x14ac:dyDescent="0.3">
      <c r="A169" s="28" t="str">
        <f t="shared" si="3"/>
        <v/>
      </c>
      <c r="B169" s="46"/>
      <c r="C169" s="45" t="e">
        <f>IF($C$24,[1]!obcall("IM_"&amp;B169,$B$24,"[]",[1]!obMake("","int",ROW(B169)-ROW($B$27))),"")</f>
        <v>#VALUE!</v>
      </c>
      <c r="D169" s="42" t="e">
        <f>IF($C$24,[1]!obget([1]!obcall("",$C169,"get",[1]!obMake("","int",D$26))),"")</f>
        <v>#VALUE!</v>
      </c>
      <c r="E169" s="42" t="e">
        <f>IF($C$24,[1]!obget([1]!obcall("",$C169,"get",[1]!obMake("","int",E$26))),"")</f>
        <v>#VALUE!</v>
      </c>
      <c r="F169" s="42" t="e">
        <f>IF($C$24,[1]!obget([1]!obcall("",$C169,"get",[1]!obMake("","int",F$26))),"")</f>
        <v>#VALUE!</v>
      </c>
      <c r="G169" s="42" t="e">
        <f>IF($C$24,[1]!obget([1]!obcall("",$C169,"get",[1]!obMake("","int",G$26))),"")</f>
        <v>#VALUE!</v>
      </c>
      <c r="H169" s="42" t="e">
        <f>IF($C$24,[1]!obget([1]!obcall("",$C169,"get",[1]!obMake("","int",H$26))),"")</f>
        <v>#VALUE!</v>
      </c>
      <c r="I169" s="42" t="e">
        <f>IF($C$24,[1]!obget([1]!obcall("",$C169,"get",[1]!obMake("","int",I$26))),"")</f>
        <v>#VALUE!</v>
      </c>
      <c r="J169" s="42" t="e">
        <f>IF($C$24,[1]!obget([1]!obcall("",$C169,"get",[1]!obMake("","int",J$26))),"")</f>
        <v>#VALUE!</v>
      </c>
      <c r="K169" s="42" t="e">
        <f>IF($C$24,[1]!obget([1]!obcall("",$C169,"get",[1]!obMake("","int",K$26))),"")</f>
        <v>#VALUE!</v>
      </c>
      <c r="L169" s="42" t="e">
        <f>IF($C$24,[1]!obget([1]!obcall("",$C169,"get",[1]!obMake("","int",L$26))),"")</f>
        <v>#VALUE!</v>
      </c>
      <c r="M169" s="42" t="e">
        <f>IF($C$24,[1]!obget([1]!obcall("",$C169,"get",[1]!obMake("","int",M$26))),"")</f>
        <v>#VALUE!</v>
      </c>
      <c r="N169" s="42" t="e">
        <f>IF($C$24,[1]!obget([1]!obcall("",$C169,"getAverage")),"")</f>
        <v>#VALUE!</v>
      </c>
    </row>
    <row r="170" spans="1:14" ht="11.85" customHeight="1" x14ac:dyDescent="0.3">
      <c r="A170" s="28" t="str">
        <f t="shared" si="3"/>
        <v/>
      </c>
      <c r="B170" s="46"/>
      <c r="C170" s="45" t="e">
        <f>IF($C$24,[1]!obcall("IM_"&amp;B170,$B$24,"[]",[1]!obMake("","int",ROW(B170)-ROW($B$27))),"")</f>
        <v>#VALUE!</v>
      </c>
      <c r="D170" s="42" t="e">
        <f>IF($C$24,[1]!obget([1]!obcall("",$C170,"get",[1]!obMake("","int",D$26))),"")</f>
        <v>#VALUE!</v>
      </c>
      <c r="E170" s="42" t="e">
        <f>IF($C$24,[1]!obget([1]!obcall("",$C170,"get",[1]!obMake("","int",E$26))),"")</f>
        <v>#VALUE!</v>
      </c>
      <c r="F170" s="42" t="e">
        <f>IF($C$24,[1]!obget([1]!obcall("",$C170,"get",[1]!obMake("","int",F$26))),"")</f>
        <v>#VALUE!</v>
      </c>
      <c r="G170" s="42" t="e">
        <f>IF($C$24,[1]!obget([1]!obcall("",$C170,"get",[1]!obMake("","int",G$26))),"")</f>
        <v>#VALUE!</v>
      </c>
      <c r="H170" s="42" t="e">
        <f>IF($C$24,[1]!obget([1]!obcall("",$C170,"get",[1]!obMake("","int",H$26))),"")</f>
        <v>#VALUE!</v>
      </c>
      <c r="I170" s="42" t="e">
        <f>IF($C$24,[1]!obget([1]!obcall("",$C170,"get",[1]!obMake("","int",I$26))),"")</f>
        <v>#VALUE!</v>
      </c>
      <c r="J170" s="42" t="e">
        <f>IF($C$24,[1]!obget([1]!obcall("",$C170,"get",[1]!obMake("","int",J$26))),"")</f>
        <v>#VALUE!</v>
      </c>
      <c r="K170" s="42" t="e">
        <f>IF($C$24,[1]!obget([1]!obcall("",$C170,"get",[1]!obMake("","int",K$26))),"")</f>
        <v>#VALUE!</v>
      </c>
      <c r="L170" s="42" t="e">
        <f>IF($C$24,[1]!obget([1]!obcall("",$C170,"get",[1]!obMake("","int",L$26))),"")</f>
        <v>#VALUE!</v>
      </c>
      <c r="M170" s="42" t="e">
        <f>IF($C$24,[1]!obget([1]!obcall("",$C170,"get",[1]!obMake("","int",M$26))),"")</f>
        <v>#VALUE!</v>
      </c>
      <c r="N170" s="42" t="e">
        <f>IF($C$24,[1]!obget([1]!obcall("",$C170,"getAverage")),"")</f>
        <v>#VALUE!</v>
      </c>
    </row>
    <row r="171" spans="1:14" ht="11.85" customHeight="1" x14ac:dyDescent="0.3">
      <c r="A171" s="28" t="str">
        <f t="shared" si="3"/>
        <v/>
      </c>
      <c r="B171" s="46"/>
      <c r="C171" s="45" t="e">
        <f>IF($C$24,[1]!obcall("IM_"&amp;B171,$B$24,"[]",[1]!obMake("","int",ROW(B171)-ROW($B$27))),"")</f>
        <v>#VALUE!</v>
      </c>
      <c r="D171" s="42" t="e">
        <f>IF($C$24,[1]!obget([1]!obcall("",$C171,"get",[1]!obMake("","int",D$26))),"")</f>
        <v>#VALUE!</v>
      </c>
      <c r="E171" s="42" t="e">
        <f>IF($C$24,[1]!obget([1]!obcall("",$C171,"get",[1]!obMake("","int",E$26))),"")</f>
        <v>#VALUE!</v>
      </c>
      <c r="F171" s="42" t="e">
        <f>IF($C$24,[1]!obget([1]!obcall("",$C171,"get",[1]!obMake("","int",F$26))),"")</f>
        <v>#VALUE!</v>
      </c>
      <c r="G171" s="42" t="e">
        <f>IF($C$24,[1]!obget([1]!obcall("",$C171,"get",[1]!obMake("","int",G$26))),"")</f>
        <v>#VALUE!</v>
      </c>
      <c r="H171" s="42" t="e">
        <f>IF($C$24,[1]!obget([1]!obcall("",$C171,"get",[1]!obMake("","int",H$26))),"")</f>
        <v>#VALUE!</v>
      </c>
      <c r="I171" s="42" t="e">
        <f>IF($C$24,[1]!obget([1]!obcall("",$C171,"get",[1]!obMake("","int",I$26))),"")</f>
        <v>#VALUE!</v>
      </c>
      <c r="J171" s="42" t="e">
        <f>IF($C$24,[1]!obget([1]!obcall("",$C171,"get",[1]!obMake("","int",J$26))),"")</f>
        <v>#VALUE!</v>
      </c>
      <c r="K171" s="42" t="e">
        <f>IF($C$24,[1]!obget([1]!obcall("",$C171,"get",[1]!obMake("","int",K$26))),"")</f>
        <v>#VALUE!</v>
      </c>
      <c r="L171" s="42" t="e">
        <f>IF($C$24,[1]!obget([1]!obcall("",$C171,"get",[1]!obMake("","int",L$26))),"")</f>
        <v>#VALUE!</v>
      </c>
      <c r="M171" s="42" t="e">
        <f>IF($C$24,[1]!obget([1]!obcall("",$C171,"get",[1]!obMake("","int",M$26))),"")</f>
        <v>#VALUE!</v>
      </c>
      <c r="N171" s="42" t="e">
        <f>IF($C$24,[1]!obget([1]!obcall("",$C171,"getAverage")),"")</f>
        <v>#VALUE!</v>
      </c>
    </row>
    <row r="172" spans="1:14" ht="11.85" customHeight="1" x14ac:dyDescent="0.3">
      <c r="A172" s="28">
        <f t="shared" si="3"/>
        <v>14.5</v>
      </c>
      <c r="B172" s="46"/>
      <c r="C172" s="45" t="e">
        <f>IF($C$24,[1]!obcall("IM_"&amp;B172,$B$24,"[]",[1]!obMake("","int",ROW(B172)-ROW($B$27))),"")</f>
        <v>#VALUE!</v>
      </c>
      <c r="D172" s="42" t="e">
        <f>IF($C$24,[1]!obget([1]!obcall("",$C172,"get",[1]!obMake("","int",D$26))),"")</f>
        <v>#VALUE!</v>
      </c>
      <c r="E172" s="42" t="e">
        <f>IF($C$24,[1]!obget([1]!obcall("",$C172,"get",[1]!obMake("","int",E$26))),"")</f>
        <v>#VALUE!</v>
      </c>
      <c r="F172" s="42" t="e">
        <f>IF($C$24,[1]!obget([1]!obcall("",$C172,"get",[1]!obMake("","int",F$26))),"")</f>
        <v>#VALUE!</v>
      </c>
      <c r="G172" s="42" t="e">
        <f>IF($C$24,[1]!obget([1]!obcall("",$C172,"get",[1]!obMake("","int",G$26))),"")</f>
        <v>#VALUE!</v>
      </c>
      <c r="H172" s="42" t="e">
        <f>IF($C$24,[1]!obget([1]!obcall("",$C172,"get",[1]!obMake("","int",H$26))),"")</f>
        <v>#VALUE!</v>
      </c>
      <c r="I172" s="42" t="e">
        <f>IF($C$24,[1]!obget([1]!obcall("",$C172,"get",[1]!obMake("","int",I$26))),"")</f>
        <v>#VALUE!</v>
      </c>
      <c r="J172" s="42" t="e">
        <f>IF($C$24,[1]!obget([1]!obcall("",$C172,"get",[1]!obMake("","int",J$26))),"")</f>
        <v>#VALUE!</v>
      </c>
      <c r="K172" s="42" t="e">
        <f>IF($C$24,[1]!obget([1]!obcall("",$C172,"get",[1]!obMake("","int",K$26))),"")</f>
        <v>#VALUE!</v>
      </c>
      <c r="L172" s="42" t="e">
        <f>IF($C$24,[1]!obget([1]!obcall("",$C172,"get",[1]!obMake("","int",L$26))),"")</f>
        <v>#VALUE!</v>
      </c>
      <c r="M172" s="42" t="e">
        <f>IF($C$24,[1]!obget([1]!obcall("",$C172,"get",[1]!obMake("","int",M$26))),"")</f>
        <v>#VALUE!</v>
      </c>
      <c r="N172" s="42" t="e">
        <f>IF($C$24,[1]!obget([1]!obcall("",$C172,"getAverage")),"")</f>
        <v>#VALUE!</v>
      </c>
    </row>
    <row r="173" spans="1:14" ht="11.85" customHeight="1" x14ac:dyDescent="0.3">
      <c r="A173" s="28" t="str">
        <f t="shared" si="3"/>
        <v/>
      </c>
      <c r="B173" s="46"/>
      <c r="C173" s="45" t="e">
        <f>IF($C$24,[1]!obcall("IM_"&amp;B173,$B$24,"[]",[1]!obMake("","int",ROW(B173)-ROW($B$27))),"")</f>
        <v>#VALUE!</v>
      </c>
      <c r="D173" s="42" t="e">
        <f>IF($C$24,[1]!obget([1]!obcall("",$C173,"get",[1]!obMake("","int",D$26))),"")</f>
        <v>#VALUE!</v>
      </c>
      <c r="E173" s="42" t="e">
        <f>IF($C$24,[1]!obget([1]!obcall("",$C173,"get",[1]!obMake("","int",E$26))),"")</f>
        <v>#VALUE!</v>
      </c>
      <c r="F173" s="42" t="e">
        <f>IF($C$24,[1]!obget([1]!obcall("",$C173,"get",[1]!obMake("","int",F$26))),"")</f>
        <v>#VALUE!</v>
      </c>
      <c r="G173" s="42" t="e">
        <f>IF($C$24,[1]!obget([1]!obcall("",$C173,"get",[1]!obMake("","int",G$26))),"")</f>
        <v>#VALUE!</v>
      </c>
      <c r="H173" s="42" t="e">
        <f>IF($C$24,[1]!obget([1]!obcall("",$C173,"get",[1]!obMake("","int",H$26))),"")</f>
        <v>#VALUE!</v>
      </c>
      <c r="I173" s="42" t="e">
        <f>IF($C$24,[1]!obget([1]!obcall("",$C173,"get",[1]!obMake("","int",I$26))),"")</f>
        <v>#VALUE!</v>
      </c>
      <c r="J173" s="42" t="e">
        <f>IF($C$24,[1]!obget([1]!obcall("",$C173,"get",[1]!obMake("","int",J$26))),"")</f>
        <v>#VALUE!</v>
      </c>
      <c r="K173" s="42" t="e">
        <f>IF($C$24,[1]!obget([1]!obcall("",$C173,"get",[1]!obMake("","int",K$26))),"")</f>
        <v>#VALUE!</v>
      </c>
      <c r="L173" s="42" t="e">
        <f>IF($C$24,[1]!obget([1]!obcall("",$C173,"get",[1]!obMake("","int",L$26))),"")</f>
        <v>#VALUE!</v>
      </c>
      <c r="M173" s="42" t="e">
        <f>IF($C$24,[1]!obget([1]!obcall("",$C173,"get",[1]!obMake("","int",M$26))),"")</f>
        <v>#VALUE!</v>
      </c>
      <c r="N173" s="42" t="e">
        <f>IF($C$24,[1]!obget([1]!obcall("",$C173,"getAverage")),"")</f>
        <v>#VALUE!</v>
      </c>
    </row>
    <row r="174" spans="1:14" ht="11.85" customHeight="1" x14ac:dyDescent="0.3">
      <c r="A174" s="28" t="str">
        <f t="shared" si="3"/>
        <v/>
      </c>
      <c r="B174" s="46"/>
      <c r="C174" s="45" t="e">
        <f>IF($C$24,[1]!obcall("IM_"&amp;B174,$B$24,"[]",[1]!obMake("","int",ROW(B174)-ROW($B$27))),"")</f>
        <v>#VALUE!</v>
      </c>
      <c r="D174" s="42" t="e">
        <f>IF($C$24,[1]!obget([1]!obcall("",$C174,"get",[1]!obMake("","int",D$26))),"")</f>
        <v>#VALUE!</v>
      </c>
      <c r="E174" s="42" t="e">
        <f>IF($C$24,[1]!obget([1]!obcall("",$C174,"get",[1]!obMake("","int",E$26))),"")</f>
        <v>#VALUE!</v>
      </c>
      <c r="F174" s="42" t="e">
        <f>IF($C$24,[1]!obget([1]!obcall("",$C174,"get",[1]!obMake("","int",F$26))),"")</f>
        <v>#VALUE!</v>
      </c>
      <c r="G174" s="42" t="e">
        <f>IF($C$24,[1]!obget([1]!obcall("",$C174,"get",[1]!obMake("","int",G$26))),"")</f>
        <v>#VALUE!</v>
      </c>
      <c r="H174" s="42" t="e">
        <f>IF($C$24,[1]!obget([1]!obcall("",$C174,"get",[1]!obMake("","int",H$26))),"")</f>
        <v>#VALUE!</v>
      </c>
      <c r="I174" s="42" t="e">
        <f>IF($C$24,[1]!obget([1]!obcall("",$C174,"get",[1]!obMake("","int",I$26))),"")</f>
        <v>#VALUE!</v>
      </c>
      <c r="J174" s="42" t="e">
        <f>IF($C$24,[1]!obget([1]!obcall("",$C174,"get",[1]!obMake("","int",J$26))),"")</f>
        <v>#VALUE!</v>
      </c>
      <c r="K174" s="42" t="e">
        <f>IF($C$24,[1]!obget([1]!obcall("",$C174,"get",[1]!obMake("","int",K$26))),"")</f>
        <v>#VALUE!</v>
      </c>
      <c r="L174" s="42" t="e">
        <f>IF($C$24,[1]!obget([1]!obcall("",$C174,"get",[1]!obMake("","int",L$26))),"")</f>
        <v>#VALUE!</v>
      </c>
      <c r="M174" s="42" t="e">
        <f>IF($C$24,[1]!obget([1]!obcall("",$C174,"get",[1]!obMake("","int",M$26))),"")</f>
        <v>#VALUE!</v>
      </c>
      <c r="N174" s="42" t="e">
        <f>IF($C$24,[1]!obget([1]!obcall("",$C174,"getAverage")),"")</f>
        <v>#VALUE!</v>
      </c>
    </row>
    <row r="175" spans="1:14" ht="11.85" customHeight="1" x14ac:dyDescent="0.3">
      <c r="A175" s="28" t="str">
        <f t="shared" si="3"/>
        <v/>
      </c>
      <c r="B175" s="46"/>
      <c r="C175" s="45" t="e">
        <f>IF($C$24,[1]!obcall("IM_"&amp;B175,$B$24,"[]",[1]!obMake("","int",ROW(B175)-ROW($B$27))),"")</f>
        <v>#VALUE!</v>
      </c>
      <c r="D175" s="42" t="e">
        <f>IF($C$24,[1]!obget([1]!obcall("",$C175,"get",[1]!obMake("","int",D$26))),"")</f>
        <v>#VALUE!</v>
      </c>
      <c r="E175" s="42" t="e">
        <f>IF($C$24,[1]!obget([1]!obcall("",$C175,"get",[1]!obMake("","int",E$26))),"")</f>
        <v>#VALUE!</v>
      </c>
      <c r="F175" s="42" t="e">
        <f>IF($C$24,[1]!obget([1]!obcall("",$C175,"get",[1]!obMake("","int",F$26))),"")</f>
        <v>#VALUE!</v>
      </c>
      <c r="G175" s="42" t="e">
        <f>IF($C$24,[1]!obget([1]!obcall("",$C175,"get",[1]!obMake("","int",G$26))),"")</f>
        <v>#VALUE!</v>
      </c>
      <c r="H175" s="42" t="e">
        <f>IF($C$24,[1]!obget([1]!obcall("",$C175,"get",[1]!obMake("","int",H$26))),"")</f>
        <v>#VALUE!</v>
      </c>
      <c r="I175" s="42" t="e">
        <f>IF($C$24,[1]!obget([1]!obcall("",$C175,"get",[1]!obMake("","int",I$26))),"")</f>
        <v>#VALUE!</v>
      </c>
      <c r="J175" s="42" t="e">
        <f>IF($C$24,[1]!obget([1]!obcall("",$C175,"get",[1]!obMake("","int",J$26))),"")</f>
        <v>#VALUE!</v>
      </c>
      <c r="K175" s="42" t="e">
        <f>IF($C$24,[1]!obget([1]!obcall("",$C175,"get",[1]!obMake("","int",K$26))),"")</f>
        <v>#VALUE!</v>
      </c>
      <c r="L175" s="42" t="e">
        <f>IF($C$24,[1]!obget([1]!obcall("",$C175,"get",[1]!obMake("","int",L$26))),"")</f>
        <v>#VALUE!</v>
      </c>
      <c r="M175" s="42" t="e">
        <f>IF($C$24,[1]!obget([1]!obcall("",$C175,"get",[1]!obMake("","int",M$26))),"")</f>
        <v>#VALUE!</v>
      </c>
      <c r="N175" s="42" t="e">
        <f>IF($C$24,[1]!obget([1]!obcall("",$C175,"getAverage")),"")</f>
        <v>#VALUE!</v>
      </c>
    </row>
    <row r="176" spans="1:14" ht="11.85" customHeight="1" x14ac:dyDescent="0.3">
      <c r="A176" s="28" t="str">
        <f t="shared" si="3"/>
        <v/>
      </c>
      <c r="B176" s="46"/>
      <c r="C176" s="45" t="e">
        <f>IF($C$24,[1]!obcall("IM_"&amp;B176,$B$24,"[]",[1]!obMake("","int",ROW(B176)-ROW($B$27))),"")</f>
        <v>#VALUE!</v>
      </c>
      <c r="D176" s="42" t="e">
        <f>IF($C$24,[1]!obget([1]!obcall("",$C176,"get",[1]!obMake("","int",D$26))),"")</f>
        <v>#VALUE!</v>
      </c>
      <c r="E176" s="42" t="e">
        <f>IF($C$24,[1]!obget([1]!obcall("",$C176,"get",[1]!obMake("","int",E$26))),"")</f>
        <v>#VALUE!</v>
      </c>
      <c r="F176" s="42" t="e">
        <f>IF($C$24,[1]!obget([1]!obcall("",$C176,"get",[1]!obMake("","int",F$26))),"")</f>
        <v>#VALUE!</v>
      </c>
      <c r="G176" s="42" t="e">
        <f>IF($C$24,[1]!obget([1]!obcall("",$C176,"get",[1]!obMake("","int",G$26))),"")</f>
        <v>#VALUE!</v>
      </c>
      <c r="H176" s="42" t="e">
        <f>IF($C$24,[1]!obget([1]!obcall("",$C176,"get",[1]!obMake("","int",H$26))),"")</f>
        <v>#VALUE!</v>
      </c>
      <c r="I176" s="42" t="e">
        <f>IF($C$24,[1]!obget([1]!obcall("",$C176,"get",[1]!obMake("","int",I$26))),"")</f>
        <v>#VALUE!</v>
      </c>
      <c r="J176" s="42" t="e">
        <f>IF($C$24,[1]!obget([1]!obcall("",$C176,"get",[1]!obMake("","int",J$26))),"")</f>
        <v>#VALUE!</v>
      </c>
      <c r="K176" s="42" t="e">
        <f>IF($C$24,[1]!obget([1]!obcall("",$C176,"get",[1]!obMake("","int",K$26))),"")</f>
        <v>#VALUE!</v>
      </c>
      <c r="L176" s="42" t="e">
        <f>IF($C$24,[1]!obget([1]!obcall("",$C176,"get",[1]!obMake("","int",L$26))),"")</f>
        <v>#VALUE!</v>
      </c>
      <c r="M176" s="42" t="e">
        <f>IF($C$24,[1]!obget([1]!obcall("",$C176,"get",[1]!obMake("","int",M$26))),"")</f>
        <v>#VALUE!</v>
      </c>
      <c r="N176" s="42" t="e">
        <f>IF($C$24,[1]!obget([1]!obcall("",$C176,"getAverage")),"")</f>
        <v>#VALUE!</v>
      </c>
    </row>
    <row r="177" spans="1:14" ht="11.85" customHeight="1" x14ac:dyDescent="0.3">
      <c r="A177" s="28">
        <f t="shared" si="3"/>
        <v>15</v>
      </c>
      <c r="B177" s="46"/>
      <c r="C177" s="45" t="e">
        <f>IF($C$24,[1]!obcall("IM_"&amp;B177,$B$24,"[]",[1]!obMake("","int",ROW(B177)-ROW($B$27))),"")</f>
        <v>#VALUE!</v>
      </c>
      <c r="D177" s="42" t="e">
        <f>IF($C$24,[1]!obget([1]!obcall("",$C177,"get",[1]!obMake("","int",D$26))),"")</f>
        <v>#VALUE!</v>
      </c>
      <c r="E177" s="42" t="e">
        <f>IF($C$24,[1]!obget([1]!obcall("",$C177,"get",[1]!obMake("","int",E$26))),"")</f>
        <v>#VALUE!</v>
      </c>
      <c r="F177" s="42" t="e">
        <f>IF($C$24,[1]!obget([1]!obcall("",$C177,"get",[1]!obMake("","int",F$26))),"")</f>
        <v>#VALUE!</v>
      </c>
      <c r="G177" s="42" t="e">
        <f>IF($C$24,[1]!obget([1]!obcall("",$C177,"get",[1]!obMake("","int",G$26))),"")</f>
        <v>#VALUE!</v>
      </c>
      <c r="H177" s="42" t="e">
        <f>IF($C$24,[1]!obget([1]!obcall("",$C177,"get",[1]!obMake("","int",H$26))),"")</f>
        <v>#VALUE!</v>
      </c>
      <c r="I177" s="42" t="e">
        <f>IF($C$24,[1]!obget([1]!obcall("",$C177,"get",[1]!obMake("","int",I$26))),"")</f>
        <v>#VALUE!</v>
      </c>
      <c r="J177" s="42" t="e">
        <f>IF($C$24,[1]!obget([1]!obcall("",$C177,"get",[1]!obMake("","int",J$26))),"")</f>
        <v>#VALUE!</v>
      </c>
      <c r="K177" s="42" t="e">
        <f>IF($C$24,[1]!obget([1]!obcall("",$C177,"get",[1]!obMake("","int",K$26))),"")</f>
        <v>#VALUE!</v>
      </c>
      <c r="L177" s="42" t="e">
        <f>IF($C$24,[1]!obget([1]!obcall("",$C177,"get",[1]!obMake("","int",L$26))),"")</f>
        <v>#VALUE!</v>
      </c>
      <c r="M177" s="42" t="e">
        <f>IF($C$24,[1]!obget([1]!obcall("",$C177,"get",[1]!obMake("","int",M$26))),"")</f>
        <v>#VALUE!</v>
      </c>
      <c r="N177" s="42" t="e">
        <f>IF($C$24,[1]!obget([1]!obcall("",$C177,"getAverage")),"")</f>
        <v>#VALUE!</v>
      </c>
    </row>
    <row r="178" spans="1:14" ht="11.85" customHeight="1" x14ac:dyDescent="0.3">
      <c r="A178" s="28" t="str">
        <f t="shared" si="3"/>
        <v/>
      </c>
      <c r="B178" s="46"/>
      <c r="C178" s="45" t="e">
        <f>IF($C$24,[1]!obcall("IM_"&amp;B178,$B$24,"[]",[1]!obMake("","int",ROW(B178)-ROW($B$27))),"")</f>
        <v>#VALUE!</v>
      </c>
      <c r="D178" s="42" t="e">
        <f>IF($C$24,[1]!obget([1]!obcall("",$C178,"get",[1]!obMake("","int",D$26))),"")</f>
        <v>#VALUE!</v>
      </c>
      <c r="E178" s="42" t="e">
        <f>IF($C$24,[1]!obget([1]!obcall("",$C178,"get",[1]!obMake("","int",E$26))),"")</f>
        <v>#VALUE!</v>
      </c>
      <c r="F178" s="42" t="e">
        <f>IF($C$24,[1]!obget([1]!obcall("",$C178,"get",[1]!obMake("","int",F$26))),"")</f>
        <v>#VALUE!</v>
      </c>
      <c r="G178" s="42" t="e">
        <f>IF($C$24,[1]!obget([1]!obcall("",$C178,"get",[1]!obMake("","int",G$26))),"")</f>
        <v>#VALUE!</v>
      </c>
      <c r="H178" s="42" t="e">
        <f>IF($C$24,[1]!obget([1]!obcall("",$C178,"get",[1]!obMake("","int",H$26))),"")</f>
        <v>#VALUE!</v>
      </c>
      <c r="I178" s="42" t="e">
        <f>IF($C$24,[1]!obget([1]!obcall("",$C178,"get",[1]!obMake("","int",I$26))),"")</f>
        <v>#VALUE!</v>
      </c>
      <c r="J178" s="42" t="e">
        <f>IF($C$24,[1]!obget([1]!obcall("",$C178,"get",[1]!obMake("","int",J$26))),"")</f>
        <v>#VALUE!</v>
      </c>
      <c r="K178" s="42" t="e">
        <f>IF($C$24,[1]!obget([1]!obcall("",$C178,"get",[1]!obMake("","int",K$26))),"")</f>
        <v>#VALUE!</v>
      </c>
      <c r="L178" s="42" t="e">
        <f>IF($C$24,[1]!obget([1]!obcall("",$C178,"get",[1]!obMake("","int",L$26))),"")</f>
        <v>#VALUE!</v>
      </c>
      <c r="M178" s="42" t="e">
        <f>IF($C$24,[1]!obget([1]!obcall("",$C178,"get",[1]!obMake("","int",M$26))),"")</f>
        <v>#VALUE!</v>
      </c>
      <c r="N178" s="42" t="e">
        <f>IF($C$24,[1]!obget([1]!obcall("",$C178,"getAverage")),"")</f>
        <v>#VALUE!</v>
      </c>
    </row>
    <row r="179" spans="1:14" ht="11.85" customHeight="1" x14ac:dyDescent="0.3">
      <c r="A179" s="28" t="str">
        <f t="shared" si="3"/>
        <v/>
      </c>
      <c r="B179" s="46"/>
      <c r="C179" s="45" t="e">
        <f>IF($C$24,[1]!obcall("IM_"&amp;B179,$B$24,"[]",[1]!obMake("","int",ROW(B179)-ROW($B$27))),"")</f>
        <v>#VALUE!</v>
      </c>
      <c r="D179" s="42" t="e">
        <f>IF($C$24,[1]!obget([1]!obcall("",$C179,"get",[1]!obMake("","int",D$26))),"")</f>
        <v>#VALUE!</v>
      </c>
      <c r="E179" s="42" t="e">
        <f>IF($C$24,[1]!obget([1]!obcall("",$C179,"get",[1]!obMake("","int",E$26))),"")</f>
        <v>#VALUE!</v>
      </c>
      <c r="F179" s="42" t="e">
        <f>IF($C$24,[1]!obget([1]!obcall("",$C179,"get",[1]!obMake("","int",F$26))),"")</f>
        <v>#VALUE!</v>
      </c>
      <c r="G179" s="42" t="e">
        <f>IF($C$24,[1]!obget([1]!obcall("",$C179,"get",[1]!obMake("","int",G$26))),"")</f>
        <v>#VALUE!</v>
      </c>
      <c r="H179" s="42" t="e">
        <f>IF($C$24,[1]!obget([1]!obcall("",$C179,"get",[1]!obMake("","int",H$26))),"")</f>
        <v>#VALUE!</v>
      </c>
      <c r="I179" s="42" t="e">
        <f>IF($C$24,[1]!obget([1]!obcall("",$C179,"get",[1]!obMake("","int",I$26))),"")</f>
        <v>#VALUE!</v>
      </c>
      <c r="J179" s="42" t="e">
        <f>IF($C$24,[1]!obget([1]!obcall("",$C179,"get",[1]!obMake("","int",J$26))),"")</f>
        <v>#VALUE!</v>
      </c>
      <c r="K179" s="42" t="e">
        <f>IF($C$24,[1]!obget([1]!obcall("",$C179,"get",[1]!obMake("","int",K$26))),"")</f>
        <v>#VALUE!</v>
      </c>
      <c r="L179" s="42" t="e">
        <f>IF($C$24,[1]!obget([1]!obcall("",$C179,"get",[1]!obMake("","int",L$26))),"")</f>
        <v>#VALUE!</v>
      </c>
      <c r="M179" s="42" t="e">
        <f>IF($C$24,[1]!obget([1]!obcall("",$C179,"get",[1]!obMake("","int",M$26))),"")</f>
        <v>#VALUE!</v>
      </c>
      <c r="N179" s="42" t="e">
        <f>IF($C$24,[1]!obget([1]!obcall("",$C179,"getAverage")),"")</f>
        <v>#VALUE!</v>
      </c>
    </row>
    <row r="180" spans="1:14" ht="11.85" customHeight="1" x14ac:dyDescent="0.3">
      <c r="A180" s="28" t="str">
        <f t="shared" si="3"/>
        <v/>
      </c>
      <c r="B180" s="46"/>
      <c r="C180" s="45" t="e">
        <f>IF($C$24,[1]!obcall("IM_"&amp;B180,$B$24,"[]",[1]!obMake("","int",ROW(B180)-ROW($B$27))),"")</f>
        <v>#VALUE!</v>
      </c>
      <c r="D180" s="42" t="e">
        <f>IF($C$24,[1]!obget([1]!obcall("",$C180,"get",[1]!obMake("","int",D$26))),"")</f>
        <v>#VALUE!</v>
      </c>
      <c r="E180" s="42" t="e">
        <f>IF($C$24,[1]!obget([1]!obcall("",$C180,"get",[1]!obMake("","int",E$26))),"")</f>
        <v>#VALUE!</v>
      </c>
      <c r="F180" s="42" t="e">
        <f>IF($C$24,[1]!obget([1]!obcall("",$C180,"get",[1]!obMake("","int",F$26))),"")</f>
        <v>#VALUE!</v>
      </c>
      <c r="G180" s="42" t="e">
        <f>IF($C$24,[1]!obget([1]!obcall("",$C180,"get",[1]!obMake("","int",G$26))),"")</f>
        <v>#VALUE!</v>
      </c>
      <c r="H180" s="42" t="e">
        <f>IF($C$24,[1]!obget([1]!obcall("",$C180,"get",[1]!obMake("","int",H$26))),"")</f>
        <v>#VALUE!</v>
      </c>
      <c r="I180" s="42" t="e">
        <f>IF($C$24,[1]!obget([1]!obcall("",$C180,"get",[1]!obMake("","int",I$26))),"")</f>
        <v>#VALUE!</v>
      </c>
      <c r="J180" s="42" t="e">
        <f>IF($C$24,[1]!obget([1]!obcall("",$C180,"get",[1]!obMake("","int",J$26))),"")</f>
        <v>#VALUE!</v>
      </c>
      <c r="K180" s="42" t="e">
        <f>IF($C$24,[1]!obget([1]!obcall("",$C180,"get",[1]!obMake("","int",K$26))),"")</f>
        <v>#VALUE!</v>
      </c>
      <c r="L180" s="42" t="e">
        <f>IF($C$24,[1]!obget([1]!obcall("",$C180,"get",[1]!obMake("","int",L$26))),"")</f>
        <v>#VALUE!</v>
      </c>
      <c r="M180" s="42" t="e">
        <f>IF($C$24,[1]!obget([1]!obcall("",$C180,"get",[1]!obMake("","int",M$26))),"")</f>
        <v>#VALUE!</v>
      </c>
      <c r="N180" s="42" t="e">
        <f>IF($C$24,[1]!obget([1]!obcall("",$C180,"getAverage")),"")</f>
        <v>#VALUE!</v>
      </c>
    </row>
    <row r="181" spans="1:14" ht="11.85" customHeight="1" x14ac:dyDescent="0.3">
      <c r="A181" s="28" t="str">
        <f t="shared" si="3"/>
        <v/>
      </c>
      <c r="B181" s="46"/>
      <c r="C181" s="45" t="e">
        <f>IF($C$24,[1]!obcall("IM_"&amp;B181,$B$24,"[]",[1]!obMake("","int",ROW(B181)-ROW($B$27))),"")</f>
        <v>#VALUE!</v>
      </c>
      <c r="D181" s="42" t="e">
        <f>IF($C$24,[1]!obget([1]!obcall("",$C181,"get",[1]!obMake("","int",D$26))),"")</f>
        <v>#VALUE!</v>
      </c>
      <c r="E181" s="42" t="e">
        <f>IF($C$24,[1]!obget([1]!obcall("",$C181,"get",[1]!obMake("","int",E$26))),"")</f>
        <v>#VALUE!</v>
      </c>
      <c r="F181" s="42" t="e">
        <f>IF($C$24,[1]!obget([1]!obcall("",$C181,"get",[1]!obMake("","int",F$26))),"")</f>
        <v>#VALUE!</v>
      </c>
      <c r="G181" s="42" t="e">
        <f>IF($C$24,[1]!obget([1]!obcall("",$C181,"get",[1]!obMake("","int",G$26))),"")</f>
        <v>#VALUE!</v>
      </c>
      <c r="H181" s="42" t="e">
        <f>IF($C$24,[1]!obget([1]!obcall("",$C181,"get",[1]!obMake("","int",H$26))),"")</f>
        <v>#VALUE!</v>
      </c>
      <c r="I181" s="42" t="e">
        <f>IF($C$24,[1]!obget([1]!obcall("",$C181,"get",[1]!obMake("","int",I$26))),"")</f>
        <v>#VALUE!</v>
      </c>
      <c r="J181" s="42" t="e">
        <f>IF($C$24,[1]!obget([1]!obcall("",$C181,"get",[1]!obMake("","int",J$26))),"")</f>
        <v>#VALUE!</v>
      </c>
      <c r="K181" s="42" t="e">
        <f>IF($C$24,[1]!obget([1]!obcall("",$C181,"get",[1]!obMake("","int",K$26))),"")</f>
        <v>#VALUE!</v>
      </c>
      <c r="L181" s="42" t="e">
        <f>IF($C$24,[1]!obget([1]!obcall("",$C181,"get",[1]!obMake("","int",L$26))),"")</f>
        <v>#VALUE!</v>
      </c>
      <c r="M181" s="42" t="e">
        <f>IF($C$24,[1]!obget([1]!obcall("",$C181,"get",[1]!obMake("","int",M$26))),"")</f>
        <v>#VALUE!</v>
      </c>
      <c r="N181" s="42" t="e">
        <f>IF($C$24,[1]!obget([1]!obcall("",$C181,"getAverage")),"")</f>
        <v>#VALUE!</v>
      </c>
    </row>
    <row r="182" spans="1:14" ht="11.85" customHeight="1" x14ac:dyDescent="0.3">
      <c r="A182" s="28">
        <f t="shared" si="3"/>
        <v>15.5</v>
      </c>
      <c r="B182" s="46"/>
      <c r="C182" s="45" t="e">
        <f>IF($C$24,[1]!obcall("IM_"&amp;B182,$B$24,"[]",[1]!obMake("","int",ROW(B182)-ROW($B$27))),"")</f>
        <v>#VALUE!</v>
      </c>
      <c r="D182" s="42" t="e">
        <f>IF($C$24,[1]!obget([1]!obcall("",$C182,"get",[1]!obMake("","int",D$26))),"")</f>
        <v>#VALUE!</v>
      </c>
      <c r="E182" s="42" t="e">
        <f>IF($C$24,[1]!obget([1]!obcall("",$C182,"get",[1]!obMake("","int",E$26))),"")</f>
        <v>#VALUE!</v>
      </c>
      <c r="F182" s="42" t="e">
        <f>IF($C$24,[1]!obget([1]!obcall("",$C182,"get",[1]!obMake("","int",F$26))),"")</f>
        <v>#VALUE!</v>
      </c>
      <c r="G182" s="42" t="e">
        <f>IF($C$24,[1]!obget([1]!obcall("",$C182,"get",[1]!obMake("","int",G$26))),"")</f>
        <v>#VALUE!</v>
      </c>
      <c r="H182" s="42" t="e">
        <f>IF($C$24,[1]!obget([1]!obcall("",$C182,"get",[1]!obMake("","int",H$26))),"")</f>
        <v>#VALUE!</v>
      </c>
      <c r="I182" s="42" t="e">
        <f>IF($C$24,[1]!obget([1]!obcall("",$C182,"get",[1]!obMake("","int",I$26))),"")</f>
        <v>#VALUE!</v>
      </c>
      <c r="J182" s="42" t="e">
        <f>IF($C$24,[1]!obget([1]!obcall("",$C182,"get",[1]!obMake("","int",J$26))),"")</f>
        <v>#VALUE!</v>
      </c>
      <c r="K182" s="42" t="e">
        <f>IF($C$24,[1]!obget([1]!obcall("",$C182,"get",[1]!obMake("","int",K$26))),"")</f>
        <v>#VALUE!</v>
      </c>
      <c r="L182" s="42" t="e">
        <f>IF($C$24,[1]!obget([1]!obcall("",$C182,"get",[1]!obMake("","int",L$26))),"")</f>
        <v>#VALUE!</v>
      </c>
      <c r="M182" s="42" t="e">
        <f>IF($C$24,[1]!obget([1]!obcall("",$C182,"get",[1]!obMake("","int",M$26))),"")</f>
        <v>#VALUE!</v>
      </c>
      <c r="N182" s="42" t="e">
        <f>IF($C$24,[1]!obget([1]!obcall("",$C182,"getAverage")),"")</f>
        <v>#VALUE!</v>
      </c>
    </row>
    <row r="183" spans="1:14" ht="11.85" customHeight="1" x14ac:dyDescent="0.3">
      <c r="A183" s="28" t="str">
        <f t="shared" si="3"/>
        <v/>
      </c>
      <c r="B183" s="46"/>
      <c r="C183" s="45" t="e">
        <f>IF($C$24,[1]!obcall("IM_"&amp;B183,$B$24,"[]",[1]!obMake("","int",ROW(B183)-ROW($B$27))),"")</f>
        <v>#VALUE!</v>
      </c>
      <c r="D183" s="42" t="e">
        <f>IF($C$24,[1]!obget([1]!obcall("",$C183,"get",[1]!obMake("","int",D$26))),"")</f>
        <v>#VALUE!</v>
      </c>
      <c r="E183" s="42" t="e">
        <f>IF($C$24,[1]!obget([1]!obcall("",$C183,"get",[1]!obMake("","int",E$26))),"")</f>
        <v>#VALUE!</v>
      </c>
      <c r="F183" s="42" t="e">
        <f>IF($C$24,[1]!obget([1]!obcall("",$C183,"get",[1]!obMake("","int",F$26))),"")</f>
        <v>#VALUE!</v>
      </c>
      <c r="G183" s="42" t="e">
        <f>IF($C$24,[1]!obget([1]!obcall("",$C183,"get",[1]!obMake("","int",G$26))),"")</f>
        <v>#VALUE!</v>
      </c>
      <c r="H183" s="42" t="e">
        <f>IF($C$24,[1]!obget([1]!obcall("",$C183,"get",[1]!obMake("","int",H$26))),"")</f>
        <v>#VALUE!</v>
      </c>
      <c r="I183" s="42" t="e">
        <f>IF($C$24,[1]!obget([1]!obcall("",$C183,"get",[1]!obMake("","int",I$26))),"")</f>
        <v>#VALUE!</v>
      </c>
      <c r="J183" s="42" t="e">
        <f>IF($C$24,[1]!obget([1]!obcall("",$C183,"get",[1]!obMake("","int",J$26))),"")</f>
        <v>#VALUE!</v>
      </c>
      <c r="K183" s="42" t="e">
        <f>IF($C$24,[1]!obget([1]!obcall("",$C183,"get",[1]!obMake("","int",K$26))),"")</f>
        <v>#VALUE!</v>
      </c>
      <c r="L183" s="42" t="e">
        <f>IF($C$24,[1]!obget([1]!obcall("",$C183,"get",[1]!obMake("","int",L$26))),"")</f>
        <v>#VALUE!</v>
      </c>
      <c r="M183" s="42" t="e">
        <f>IF($C$24,[1]!obget([1]!obcall("",$C183,"get",[1]!obMake("","int",M$26))),"")</f>
        <v>#VALUE!</v>
      </c>
      <c r="N183" s="42" t="e">
        <f>IF($C$24,[1]!obget([1]!obcall("",$C183,"getAverage")),"")</f>
        <v>#VALUE!</v>
      </c>
    </row>
    <row r="184" spans="1:14" ht="11.85" customHeight="1" x14ac:dyDescent="0.3">
      <c r="A184" s="28" t="str">
        <f t="shared" si="3"/>
        <v/>
      </c>
      <c r="B184" s="46"/>
      <c r="C184" s="45" t="e">
        <f>IF($C$24,[1]!obcall("IM_"&amp;B184,$B$24,"[]",[1]!obMake("","int",ROW(B184)-ROW($B$27))),"")</f>
        <v>#VALUE!</v>
      </c>
      <c r="D184" s="42" t="e">
        <f>IF($C$24,[1]!obget([1]!obcall("",$C184,"get",[1]!obMake("","int",D$26))),"")</f>
        <v>#VALUE!</v>
      </c>
      <c r="E184" s="42" t="e">
        <f>IF($C$24,[1]!obget([1]!obcall("",$C184,"get",[1]!obMake("","int",E$26))),"")</f>
        <v>#VALUE!</v>
      </c>
      <c r="F184" s="42" t="e">
        <f>IF($C$24,[1]!obget([1]!obcall("",$C184,"get",[1]!obMake("","int",F$26))),"")</f>
        <v>#VALUE!</v>
      </c>
      <c r="G184" s="42" t="e">
        <f>IF($C$24,[1]!obget([1]!obcall("",$C184,"get",[1]!obMake("","int",G$26))),"")</f>
        <v>#VALUE!</v>
      </c>
      <c r="H184" s="42" t="e">
        <f>IF($C$24,[1]!obget([1]!obcall("",$C184,"get",[1]!obMake("","int",H$26))),"")</f>
        <v>#VALUE!</v>
      </c>
      <c r="I184" s="42" t="e">
        <f>IF($C$24,[1]!obget([1]!obcall("",$C184,"get",[1]!obMake("","int",I$26))),"")</f>
        <v>#VALUE!</v>
      </c>
      <c r="J184" s="42" t="e">
        <f>IF($C$24,[1]!obget([1]!obcall("",$C184,"get",[1]!obMake("","int",J$26))),"")</f>
        <v>#VALUE!</v>
      </c>
      <c r="K184" s="42" t="e">
        <f>IF($C$24,[1]!obget([1]!obcall("",$C184,"get",[1]!obMake("","int",K$26))),"")</f>
        <v>#VALUE!</v>
      </c>
      <c r="L184" s="42" t="e">
        <f>IF($C$24,[1]!obget([1]!obcall("",$C184,"get",[1]!obMake("","int",L$26))),"")</f>
        <v>#VALUE!</v>
      </c>
      <c r="M184" s="42" t="e">
        <f>IF($C$24,[1]!obget([1]!obcall("",$C184,"get",[1]!obMake("","int",M$26))),"")</f>
        <v>#VALUE!</v>
      </c>
      <c r="N184" s="42" t="e">
        <f>IF($C$24,[1]!obget([1]!obcall("",$C184,"getAverage")),"")</f>
        <v>#VALUE!</v>
      </c>
    </row>
    <row r="185" spans="1:14" ht="11.85" customHeight="1" x14ac:dyDescent="0.3">
      <c r="A185" s="28" t="str">
        <f t="shared" si="3"/>
        <v/>
      </c>
      <c r="B185" s="46"/>
      <c r="C185" s="45" t="e">
        <f>IF($C$24,[1]!obcall("IM_"&amp;B185,$B$24,"[]",[1]!obMake("","int",ROW(B185)-ROW($B$27))),"")</f>
        <v>#VALUE!</v>
      </c>
      <c r="D185" s="42" t="e">
        <f>IF($C$24,[1]!obget([1]!obcall("",$C185,"get",[1]!obMake("","int",D$26))),"")</f>
        <v>#VALUE!</v>
      </c>
      <c r="E185" s="42" t="e">
        <f>IF($C$24,[1]!obget([1]!obcall("",$C185,"get",[1]!obMake("","int",E$26))),"")</f>
        <v>#VALUE!</v>
      </c>
      <c r="F185" s="42" t="e">
        <f>IF($C$24,[1]!obget([1]!obcall("",$C185,"get",[1]!obMake("","int",F$26))),"")</f>
        <v>#VALUE!</v>
      </c>
      <c r="G185" s="42" t="e">
        <f>IF($C$24,[1]!obget([1]!obcall("",$C185,"get",[1]!obMake("","int",G$26))),"")</f>
        <v>#VALUE!</v>
      </c>
      <c r="H185" s="42" t="e">
        <f>IF($C$24,[1]!obget([1]!obcall("",$C185,"get",[1]!obMake("","int",H$26))),"")</f>
        <v>#VALUE!</v>
      </c>
      <c r="I185" s="42" t="e">
        <f>IF($C$24,[1]!obget([1]!obcall("",$C185,"get",[1]!obMake("","int",I$26))),"")</f>
        <v>#VALUE!</v>
      </c>
      <c r="J185" s="42" t="e">
        <f>IF($C$24,[1]!obget([1]!obcall("",$C185,"get",[1]!obMake("","int",J$26))),"")</f>
        <v>#VALUE!</v>
      </c>
      <c r="K185" s="42" t="e">
        <f>IF($C$24,[1]!obget([1]!obcall("",$C185,"get",[1]!obMake("","int",K$26))),"")</f>
        <v>#VALUE!</v>
      </c>
      <c r="L185" s="42" t="e">
        <f>IF($C$24,[1]!obget([1]!obcall("",$C185,"get",[1]!obMake("","int",L$26))),"")</f>
        <v>#VALUE!</v>
      </c>
      <c r="M185" s="42" t="e">
        <f>IF($C$24,[1]!obget([1]!obcall("",$C185,"get",[1]!obMake("","int",M$26))),"")</f>
        <v>#VALUE!</v>
      </c>
      <c r="N185" s="42" t="e">
        <f>IF($C$24,[1]!obget([1]!obcall("",$C185,"getAverage")),"")</f>
        <v>#VALUE!</v>
      </c>
    </row>
    <row r="186" spans="1:14" ht="11.85" customHeight="1" x14ac:dyDescent="0.3">
      <c r="A186" s="28" t="str">
        <f t="shared" si="3"/>
        <v/>
      </c>
      <c r="B186" s="46"/>
      <c r="C186" s="45" t="e">
        <f>IF($C$24,[1]!obcall("IM_"&amp;B186,$B$24,"[]",[1]!obMake("","int",ROW(B186)-ROW($B$27))),"")</f>
        <v>#VALUE!</v>
      </c>
      <c r="D186" s="42" t="e">
        <f>IF($C$24,[1]!obget([1]!obcall("",$C186,"get",[1]!obMake("","int",D$26))),"")</f>
        <v>#VALUE!</v>
      </c>
      <c r="E186" s="42" t="e">
        <f>IF($C$24,[1]!obget([1]!obcall("",$C186,"get",[1]!obMake("","int",E$26))),"")</f>
        <v>#VALUE!</v>
      </c>
      <c r="F186" s="42" t="e">
        <f>IF($C$24,[1]!obget([1]!obcall("",$C186,"get",[1]!obMake("","int",F$26))),"")</f>
        <v>#VALUE!</v>
      </c>
      <c r="G186" s="42" t="e">
        <f>IF($C$24,[1]!obget([1]!obcall("",$C186,"get",[1]!obMake("","int",G$26))),"")</f>
        <v>#VALUE!</v>
      </c>
      <c r="H186" s="42" t="e">
        <f>IF($C$24,[1]!obget([1]!obcall("",$C186,"get",[1]!obMake("","int",H$26))),"")</f>
        <v>#VALUE!</v>
      </c>
      <c r="I186" s="42" t="e">
        <f>IF($C$24,[1]!obget([1]!obcall("",$C186,"get",[1]!obMake("","int",I$26))),"")</f>
        <v>#VALUE!</v>
      </c>
      <c r="J186" s="42" t="e">
        <f>IF($C$24,[1]!obget([1]!obcall("",$C186,"get",[1]!obMake("","int",J$26))),"")</f>
        <v>#VALUE!</v>
      </c>
      <c r="K186" s="42" t="e">
        <f>IF($C$24,[1]!obget([1]!obcall("",$C186,"get",[1]!obMake("","int",K$26))),"")</f>
        <v>#VALUE!</v>
      </c>
      <c r="L186" s="42" t="e">
        <f>IF($C$24,[1]!obget([1]!obcall("",$C186,"get",[1]!obMake("","int",L$26))),"")</f>
        <v>#VALUE!</v>
      </c>
      <c r="M186" s="42" t="e">
        <f>IF($C$24,[1]!obget([1]!obcall("",$C186,"get",[1]!obMake("","int",M$26))),"")</f>
        <v>#VALUE!</v>
      </c>
      <c r="N186" s="42" t="e">
        <f>IF($C$24,[1]!obget([1]!obcall("",$C186,"getAverage")),"")</f>
        <v>#VALUE!</v>
      </c>
    </row>
    <row r="187" spans="1:14" ht="11.85" customHeight="1" x14ac:dyDescent="0.3">
      <c r="A187" s="28">
        <f t="shared" si="3"/>
        <v>16</v>
      </c>
      <c r="B187" s="46"/>
      <c r="C187" s="45" t="e">
        <f>IF($C$24,[1]!obcall("IM_"&amp;B187,$B$24,"[]",[1]!obMake("","int",ROW(B187)-ROW($B$27))),"")</f>
        <v>#VALUE!</v>
      </c>
      <c r="D187" s="42" t="e">
        <f>IF($C$24,[1]!obget([1]!obcall("",$C187,"get",[1]!obMake("","int",D$26))),"")</f>
        <v>#VALUE!</v>
      </c>
      <c r="E187" s="42" t="e">
        <f>IF($C$24,[1]!obget([1]!obcall("",$C187,"get",[1]!obMake("","int",E$26))),"")</f>
        <v>#VALUE!</v>
      </c>
      <c r="F187" s="42" t="e">
        <f>IF($C$24,[1]!obget([1]!obcall("",$C187,"get",[1]!obMake("","int",F$26))),"")</f>
        <v>#VALUE!</v>
      </c>
      <c r="G187" s="42" t="e">
        <f>IF($C$24,[1]!obget([1]!obcall("",$C187,"get",[1]!obMake("","int",G$26))),"")</f>
        <v>#VALUE!</v>
      </c>
      <c r="H187" s="42" t="e">
        <f>IF($C$24,[1]!obget([1]!obcall("",$C187,"get",[1]!obMake("","int",H$26))),"")</f>
        <v>#VALUE!</v>
      </c>
      <c r="I187" s="42" t="e">
        <f>IF($C$24,[1]!obget([1]!obcall("",$C187,"get",[1]!obMake("","int",I$26))),"")</f>
        <v>#VALUE!</v>
      </c>
      <c r="J187" s="42" t="e">
        <f>IF($C$24,[1]!obget([1]!obcall("",$C187,"get",[1]!obMake("","int",J$26))),"")</f>
        <v>#VALUE!</v>
      </c>
      <c r="K187" s="42" t="e">
        <f>IF($C$24,[1]!obget([1]!obcall("",$C187,"get",[1]!obMake("","int",K$26))),"")</f>
        <v>#VALUE!</v>
      </c>
      <c r="L187" s="42" t="e">
        <f>IF($C$24,[1]!obget([1]!obcall("",$C187,"get",[1]!obMake("","int",L$26))),"")</f>
        <v>#VALUE!</v>
      </c>
      <c r="M187" s="42" t="e">
        <f>IF($C$24,[1]!obget([1]!obcall("",$C187,"get",[1]!obMake("","int",M$26))),"")</f>
        <v>#VALUE!</v>
      </c>
      <c r="N187" s="42" t="e">
        <f>IF($C$24,[1]!obget([1]!obcall("",$C187,"getAverage")),"")</f>
        <v>#VALUE!</v>
      </c>
    </row>
    <row r="188" spans="1:14" ht="11.85" customHeight="1" x14ac:dyDescent="0.3">
      <c r="A188" s="28" t="str">
        <f t="shared" si="3"/>
        <v/>
      </c>
      <c r="B188" s="46"/>
      <c r="C188" s="45" t="e">
        <f>IF($C$24,[1]!obcall("IM_"&amp;B188,$B$24,"[]",[1]!obMake("","int",ROW(B188)-ROW($B$27))),"")</f>
        <v>#VALUE!</v>
      </c>
      <c r="D188" s="42" t="e">
        <f>IF($C$24,[1]!obget([1]!obcall("",$C188,"get",[1]!obMake("","int",D$26))),"")</f>
        <v>#VALUE!</v>
      </c>
      <c r="E188" s="42" t="e">
        <f>IF($C$24,[1]!obget([1]!obcall("",$C188,"get",[1]!obMake("","int",E$26))),"")</f>
        <v>#VALUE!</v>
      </c>
      <c r="F188" s="42" t="e">
        <f>IF($C$24,[1]!obget([1]!obcall("",$C188,"get",[1]!obMake("","int",F$26))),"")</f>
        <v>#VALUE!</v>
      </c>
      <c r="G188" s="42" t="e">
        <f>IF($C$24,[1]!obget([1]!obcall("",$C188,"get",[1]!obMake("","int",G$26))),"")</f>
        <v>#VALUE!</v>
      </c>
      <c r="H188" s="42" t="e">
        <f>IF($C$24,[1]!obget([1]!obcall("",$C188,"get",[1]!obMake("","int",H$26))),"")</f>
        <v>#VALUE!</v>
      </c>
      <c r="I188" s="42" t="e">
        <f>IF($C$24,[1]!obget([1]!obcall("",$C188,"get",[1]!obMake("","int",I$26))),"")</f>
        <v>#VALUE!</v>
      </c>
      <c r="J188" s="42" t="e">
        <f>IF($C$24,[1]!obget([1]!obcall("",$C188,"get",[1]!obMake("","int",J$26))),"")</f>
        <v>#VALUE!</v>
      </c>
      <c r="K188" s="42" t="e">
        <f>IF($C$24,[1]!obget([1]!obcall("",$C188,"get",[1]!obMake("","int",K$26))),"")</f>
        <v>#VALUE!</v>
      </c>
      <c r="L188" s="42" t="e">
        <f>IF($C$24,[1]!obget([1]!obcall("",$C188,"get",[1]!obMake("","int",L$26))),"")</f>
        <v>#VALUE!</v>
      </c>
      <c r="M188" s="42" t="e">
        <f>IF($C$24,[1]!obget([1]!obcall("",$C188,"get",[1]!obMake("","int",M$26))),"")</f>
        <v>#VALUE!</v>
      </c>
      <c r="N188" s="42" t="e">
        <f>IF($C$24,[1]!obget([1]!obcall("",$C188,"getAverage")),"")</f>
        <v>#VALUE!</v>
      </c>
    </row>
    <row r="189" spans="1:14" ht="11.85" customHeight="1" x14ac:dyDescent="0.3">
      <c r="A189" s="28" t="str">
        <f t="shared" si="3"/>
        <v/>
      </c>
      <c r="B189" s="46"/>
      <c r="C189" s="45" t="e">
        <f>IF($C$24,[1]!obcall("IM_"&amp;B189,$B$24,"[]",[1]!obMake("","int",ROW(B189)-ROW($B$27))),"")</f>
        <v>#VALUE!</v>
      </c>
      <c r="D189" s="42" t="e">
        <f>IF($C$24,[1]!obget([1]!obcall("",$C189,"get",[1]!obMake("","int",D$26))),"")</f>
        <v>#VALUE!</v>
      </c>
      <c r="E189" s="42" t="e">
        <f>IF($C$24,[1]!obget([1]!obcall("",$C189,"get",[1]!obMake("","int",E$26))),"")</f>
        <v>#VALUE!</v>
      </c>
      <c r="F189" s="42" t="e">
        <f>IF($C$24,[1]!obget([1]!obcall("",$C189,"get",[1]!obMake("","int",F$26))),"")</f>
        <v>#VALUE!</v>
      </c>
      <c r="G189" s="42" t="e">
        <f>IF($C$24,[1]!obget([1]!obcall("",$C189,"get",[1]!obMake("","int",G$26))),"")</f>
        <v>#VALUE!</v>
      </c>
      <c r="H189" s="42" t="e">
        <f>IF($C$24,[1]!obget([1]!obcall("",$C189,"get",[1]!obMake("","int",H$26))),"")</f>
        <v>#VALUE!</v>
      </c>
      <c r="I189" s="42" t="e">
        <f>IF($C$24,[1]!obget([1]!obcall("",$C189,"get",[1]!obMake("","int",I$26))),"")</f>
        <v>#VALUE!</v>
      </c>
      <c r="J189" s="42" t="e">
        <f>IF($C$24,[1]!obget([1]!obcall("",$C189,"get",[1]!obMake("","int",J$26))),"")</f>
        <v>#VALUE!</v>
      </c>
      <c r="K189" s="42" t="e">
        <f>IF($C$24,[1]!obget([1]!obcall("",$C189,"get",[1]!obMake("","int",K$26))),"")</f>
        <v>#VALUE!</v>
      </c>
      <c r="L189" s="42" t="e">
        <f>IF($C$24,[1]!obget([1]!obcall("",$C189,"get",[1]!obMake("","int",L$26))),"")</f>
        <v>#VALUE!</v>
      </c>
      <c r="M189" s="42" t="e">
        <f>IF($C$24,[1]!obget([1]!obcall("",$C189,"get",[1]!obMake("","int",M$26))),"")</f>
        <v>#VALUE!</v>
      </c>
      <c r="N189" s="42" t="e">
        <f>IF($C$24,[1]!obget([1]!obcall("",$C189,"getAverage")),"")</f>
        <v>#VALUE!</v>
      </c>
    </row>
    <row r="190" spans="1:14" ht="11.85" customHeight="1" x14ac:dyDescent="0.3">
      <c r="A190" s="28" t="str">
        <f t="shared" si="3"/>
        <v/>
      </c>
      <c r="B190" s="46"/>
      <c r="C190" s="45" t="e">
        <f>IF($C$24,[1]!obcall("IM_"&amp;B190,$B$24,"[]",[1]!obMake("","int",ROW(B190)-ROW($B$27))),"")</f>
        <v>#VALUE!</v>
      </c>
      <c r="D190" s="42" t="e">
        <f>IF($C$24,[1]!obget([1]!obcall("",$C190,"get",[1]!obMake("","int",D$26))),"")</f>
        <v>#VALUE!</v>
      </c>
      <c r="E190" s="42" t="e">
        <f>IF($C$24,[1]!obget([1]!obcall("",$C190,"get",[1]!obMake("","int",E$26))),"")</f>
        <v>#VALUE!</v>
      </c>
      <c r="F190" s="42" t="e">
        <f>IF($C$24,[1]!obget([1]!obcall("",$C190,"get",[1]!obMake("","int",F$26))),"")</f>
        <v>#VALUE!</v>
      </c>
      <c r="G190" s="42" t="e">
        <f>IF($C$24,[1]!obget([1]!obcall("",$C190,"get",[1]!obMake("","int",G$26))),"")</f>
        <v>#VALUE!</v>
      </c>
      <c r="H190" s="42" t="e">
        <f>IF($C$24,[1]!obget([1]!obcall("",$C190,"get",[1]!obMake("","int",H$26))),"")</f>
        <v>#VALUE!</v>
      </c>
      <c r="I190" s="42" t="e">
        <f>IF($C$24,[1]!obget([1]!obcall("",$C190,"get",[1]!obMake("","int",I$26))),"")</f>
        <v>#VALUE!</v>
      </c>
      <c r="J190" s="42" t="e">
        <f>IF($C$24,[1]!obget([1]!obcall("",$C190,"get",[1]!obMake("","int",J$26))),"")</f>
        <v>#VALUE!</v>
      </c>
      <c r="K190" s="42" t="e">
        <f>IF($C$24,[1]!obget([1]!obcall("",$C190,"get",[1]!obMake("","int",K$26))),"")</f>
        <v>#VALUE!</v>
      </c>
      <c r="L190" s="42" t="e">
        <f>IF($C$24,[1]!obget([1]!obcall("",$C190,"get",[1]!obMake("","int",L$26))),"")</f>
        <v>#VALUE!</v>
      </c>
      <c r="M190" s="42" t="e">
        <f>IF($C$24,[1]!obget([1]!obcall("",$C190,"get",[1]!obMake("","int",M$26))),"")</f>
        <v>#VALUE!</v>
      </c>
      <c r="N190" s="42" t="e">
        <f>IF($C$24,[1]!obget([1]!obcall("",$C190,"getAverage")),"")</f>
        <v>#VALUE!</v>
      </c>
    </row>
    <row r="191" spans="1:14" ht="11.85" customHeight="1" x14ac:dyDescent="0.3">
      <c r="A191" s="28" t="str">
        <f t="shared" si="3"/>
        <v/>
      </c>
      <c r="B191" s="46"/>
      <c r="C191" s="45" t="e">
        <f>IF($C$24,[1]!obcall("IM_"&amp;B191,$B$24,"[]",[1]!obMake("","int",ROW(B191)-ROW($B$27))),"")</f>
        <v>#VALUE!</v>
      </c>
      <c r="D191" s="42" t="e">
        <f>IF($C$24,[1]!obget([1]!obcall("",$C191,"get",[1]!obMake("","int",D$26))),"")</f>
        <v>#VALUE!</v>
      </c>
      <c r="E191" s="42" t="e">
        <f>IF($C$24,[1]!obget([1]!obcall("",$C191,"get",[1]!obMake("","int",E$26))),"")</f>
        <v>#VALUE!</v>
      </c>
      <c r="F191" s="42" t="e">
        <f>IF($C$24,[1]!obget([1]!obcall("",$C191,"get",[1]!obMake("","int",F$26))),"")</f>
        <v>#VALUE!</v>
      </c>
      <c r="G191" s="42" t="e">
        <f>IF($C$24,[1]!obget([1]!obcall("",$C191,"get",[1]!obMake("","int",G$26))),"")</f>
        <v>#VALUE!</v>
      </c>
      <c r="H191" s="42" t="e">
        <f>IF($C$24,[1]!obget([1]!obcall("",$C191,"get",[1]!obMake("","int",H$26))),"")</f>
        <v>#VALUE!</v>
      </c>
      <c r="I191" s="42" t="e">
        <f>IF($C$24,[1]!obget([1]!obcall("",$C191,"get",[1]!obMake("","int",I$26))),"")</f>
        <v>#VALUE!</v>
      </c>
      <c r="J191" s="42" t="e">
        <f>IF($C$24,[1]!obget([1]!obcall("",$C191,"get",[1]!obMake("","int",J$26))),"")</f>
        <v>#VALUE!</v>
      </c>
      <c r="K191" s="42" t="e">
        <f>IF($C$24,[1]!obget([1]!obcall("",$C191,"get",[1]!obMake("","int",K$26))),"")</f>
        <v>#VALUE!</v>
      </c>
      <c r="L191" s="42" t="e">
        <f>IF($C$24,[1]!obget([1]!obcall("",$C191,"get",[1]!obMake("","int",L$26))),"")</f>
        <v>#VALUE!</v>
      </c>
      <c r="M191" s="42" t="e">
        <f>IF($C$24,[1]!obget([1]!obcall("",$C191,"get",[1]!obMake("","int",M$26))),"")</f>
        <v>#VALUE!</v>
      </c>
      <c r="N191" s="42" t="e">
        <f>IF($C$24,[1]!obget([1]!obcall("",$C191,"getAverage")),"")</f>
        <v>#VALUE!</v>
      </c>
    </row>
    <row r="192" spans="1:14" ht="11.85" customHeight="1" x14ac:dyDescent="0.3">
      <c r="A192" s="28">
        <f t="shared" si="3"/>
        <v>16.5</v>
      </c>
      <c r="B192" s="46"/>
      <c r="C192" s="45" t="e">
        <f>IF($C$24,[1]!obcall("IM_"&amp;B192,$B$24,"[]",[1]!obMake("","int",ROW(B192)-ROW($B$27))),"")</f>
        <v>#VALUE!</v>
      </c>
      <c r="D192" s="42" t="e">
        <f>IF($C$24,[1]!obget([1]!obcall("",$C192,"get",[1]!obMake("","int",D$26))),"")</f>
        <v>#VALUE!</v>
      </c>
      <c r="E192" s="42" t="e">
        <f>IF($C$24,[1]!obget([1]!obcall("",$C192,"get",[1]!obMake("","int",E$26))),"")</f>
        <v>#VALUE!</v>
      </c>
      <c r="F192" s="42" t="e">
        <f>IF($C$24,[1]!obget([1]!obcall("",$C192,"get",[1]!obMake("","int",F$26))),"")</f>
        <v>#VALUE!</v>
      </c>
      <c r="G192" s="42" t="e">
        <f>IF($C$24,[1]!obget([1]!obcall("",$C192,"get",[1]!obMake("","int",G$26))),"")</f>
        <v>#VALUE!</v>
      </c>
      <c r="H192" s="42" t="e">
        <f>IF($C$24,[1]!obget([1]!obcall("",$C192,"get",[1]!obMake("","int",H$26))),"")</f>
        <v>#VALUE!</v>
      </c>
      <c r="I192" s="42" t="e">
        <f>IF($C$24,[1]!obget([1]!obcall("",$C192,"get",[1]!obMake("","int",I$26))),"")</f>
        <v>#VALUE!</v>
      </c>
      <c r="J192" s="42" t="e">
        <f>IF($C$24,[1]!obget([1]!obcall("",$C192,"get",[1]!obMake("","int",J$26))),"")</f>
        <v>#VALUE!</v>
      </c>
      <c r="K192" s="42" t="e">
        <f>IF($C$24,[1]!obget([1]!obcall("",$C192,"get",[1]!obMake("","int",K$26))),"")</f>
        <v>#VALUE!</v>
      </c>
      <c r="L192" s="42" t="e">
        <f>IF($C$24,[1]!obget([1]!obcall("",$C192,"get",[1]!obMake("","int",L$26))),"")</f>
        <v>#VALUE!</v>
      </c>
      <c r="M192" s="42" t="e">
        <f>IF($C$24,[1]!obget([1]!obcall("",$C192,"get",[1]!obMake("","int",M$26))),"")</f>
        <v>#VALUE!</v>
      </c>
      <c r="N192" s="42" t="e">
        <f>IF($C$24,[1]!obget([1]!obcall("",$C192,"getAverage")),"")</f>
        <v>#VALUE!</v>
      </c>
    </row>
    <row r="193" spans="1:14" ht="11.85" customHeight="1" x14ac:dyDescent="0.3">
      <c r="A193" s="28" t="str">
        <f t="shared" si="3"/>
        <v/>
      </c>
      <c r="B193" s="46"/>
      <c r="C193" s="45" t="e">
        <f>IF($C$24,[1]!obcall("IM_"&amp;B193,$B$24,"[]",[1]!obMake("","int",ROW(B193)-ROW($B$27))),"")</f>
        <v>#VALUE!</v>
      </c>
      <c r="D193" s="42" t="e">
        <f>IF($C$24,[1]!obget([1]!obcall("",$C193,"get",[1]!obMake("","int",D$26))),"")</f>
        <v>#VALUE!</v>
      </c>
      <c r="E193" s="42" t="e">
        <f>IF($C$24,[1]!obget([1]!obcall("",$C193,"get",[1]!obMake("","int",E$26))),"")</f>
        <v>#VALUE!</v>
      </c>
      <c r="F193" s="42" t="e">
        <f>IF($C$24,[1]!obget([1]!obcall("",$C193,"get",[1]!obMake("","int",F$26))),"")</f>
        <v>#VALUE!</v>
      </c>
      <c r="G193" s="42" t="e">
        <f>IF($C$24,[1]!obget([1]!obcall("",$C193,"get",[1]!obMake("","int",G$26))),"")</f>
        <v>#VALUE!</v>
      </c>
      <c r="H193" s="42" t="e">
        <f>IF($C$24,[1]!obget([1]!obcall("",$C193,"get",[1]!obMake("","int",H$26))),"")</f>
        <v>#VALUE!</v>
      </c>
      <c r="I193" s="42" t="e">
        <f>IF($C$24,[1]!obget([1]!obcall("",$C193,"get",[1]!obMake("","int",I$26))),"")</f>
        <v>#VALUE!</v>
      </c>
      <c r="J193" s="42" t="e">
        <f>IF($C$24,[1]!obget([1]!obcall("",$C193,"get",[1]!obMake("","int",J$26))),"")</f>
        <v>#VALUE!</v>
      </c>
      <c r="K193" s="42" t="e">
        <f>IF($C$24,[1]!obget([1]!obcall("",$C193,"get",[1]!obMake("","int",K$26))),"")</f>
        <v>#VALUE!</v>
      </c>
      <c r="L193" s="42" t="e">
        <f>IF($C$24,[1]!obget([1]!obcall("",$C193,"get",[1]!obMake("","int",L$26))),"")</f>
        <v>#VALUE!</v>
      </c>
      <c r="M193" s="42" t="e">
        <f>IF($C$24,[1]!obget([1]!obcall("",$C193,"get",[1]!obMake("","int",M$26))),"")</f>
        <v>#VALUE!</v>
      </c>
      <c r="N193" s="42" t="e">
        <f>IF($C$24,[1]!obget([1]!obcall("",$C193,"getAverage")),"")</f>
        <v>#VALUE!</v>
      </c>
    </row>
    <row r="194" spans="1:14" ht="11.85" customHeight="1" x14ac:dyDescent="0.3">
      <c r="A194" s="28" t="str">
        <f t="shared" si="3"/>
        <v/>
      </c>
      <c r="B194" s="46"/>
      <c r="C194" s="45" t="e">
        <f>IF($C$24,[1]!obcall("IM_"&amp;B194,$B$24,"[]",[1]!obMake("","int",ROW(B194)-ROW($B$27))),"")</f>
        <v>#VALUE!</v>
      </c>
      <c r="D194" s="42" t="e">
        <f>IF($C$24,[1]!obget([1]!obcall("",$C194,"get",[1]!obMake("","int",D$26))),"")</f>
        <v>#VALUE!</v>
      </c>
      <c r="E194" s="42" t="e">
        <f>IF($C$24,[1]!obget([1]!obcall("",$C194,"get",[1]!obMake("","int",E$26))),"")</f>
        <v>#VALUE!</v>
      </c>
      <c r="F194" s="42" t="e">
        <f>IF($C$24,[1]!obget([1]!obcall("",$C194,"get",[1]!obMake("","int",F$26))),"")</f>
        <v>#VALUE!</v>
      </c>
      <c r="G194" s="42" t="e">
        <f>IF($C$24,[1]!obget([1]!obcall("",$C194,"get",[1]!obMake("","int",G$26))),"")</f>
        <v>#VALUE!</v>
      </c>
      <c r="H194" s="42" t="e">
        <f>IF($C$24,[1]!obget([1]!obcall("",$C194,"get",[1]!obMake("","int",H$26))),"")</f>
        <v>#VALUE!</v>
      </c>
      <c r="I194" s="42" t="e">
        <f>IF($C$24,[1]!obget([1]!obcall("",$C194,"get",[1]!obMake("","int",I$26))),"")</f>
        <v>#VALUE!</v>
      </c>
      <c r="J194" s="42" t="e">
        <f>IF($C$24,[1]!obget([1]!obcall("",$C194,"get",[1]!obMake("","int",J$26))),"")</f>
        <v>#VALUE!</v>
      </c>
      <c r="K194" s="42" t="e">
        <f>IF($C$24,[1]!obget([1]!obcall("",$C194,"get",[1]!obMake("","int",K$26))),"")</f>
        <v>#VALUE!</v>
      </c>
      <c r="L194" s="42" t="e">
        <f>IF($C$24,[1]!obget([1]!obcall("",$C194,"get",[1]!obMake("","int",L$26))),"")</f>
        <v>#VALUE!</v>
      </c>
      <c r="M194" s="42" t="e">
        <f>IF($C$24,[1]!obget([1]!obcall("",$C194,"get",[1]!obMake("","int",M$26))),"")</f>
        <v>#VALUE!</v>
      </c>
      <c r="N194" s="42" t="e">
        <f>IF($C$24,[1]!obget([1]!obcall("",$C194,"getAverage")),"")</f>
        <v>#VALUE!</v>
      </c>
    </row>
    <row r="195" spans="1:14" ht="11.85" customHeight="1" x14ac:dyDescent="0.3">
      <c r="A195" s="28" t="str">
        <f t="shared" si="3"/>
        <v/>
      </c>
      <c r="B195" s="46"/>
      <c r="C195" s="45" t="e">
        <f>IF($C$24,[1]!obcall("IM_"&amp;B195,$B$24,"[]",[1]!obMake("","int",ROW(B195)-ROW($B$27))),"")</f>
        <v>#VALUE!</v>
      </c>
      <c r="D195" s="42" t="e">
        <f>IF($C$24,[1]!obget([1]!obcall("",$C195,"get",[1]!obMake("","int",D$26))),"")</f>
        <v>#VALUE!</v>
      </c>
      <c r="E195" s="42" t="e">
        <f>IF($C$24,[1]!obget([1]!obcall("",$C195,"get",[1]!obMake("","int",E$26))),"")</f>
        <v>#VALUE!</v>
      </c>
      <c r="F195" s="42" t="e">
        <f>IF($C$24,[1]!obget([1]!obcall("",$C195,"get",[1]!obMake("","int",F$26))),"")</f>
        <v>#VALUE!</v>
      </c>
      <c r="G195" s="42" t="e">
        <f>IF($C$24,[1]!obget([1]!obcall("",$C195,"get",[1]!obMake("","int",G$26))),"")</f>
        <v>#VALUE!</v>
      </c>
      <c r="H195" s="42" t="e">
        <f>IF($C$24,[1]!obget([1]!obcall("",$C195,"get",[1]!obMake("","int",H$26))),"")</f>
        <v>#VALUE!</v>
      </c>
      <c r="I195" s="42" t="e">
        <f>IF($C$24,[1]!obget([1]!obcall("",$C195,"get",[1]!obMake("","int",I$26))),"")</f>
        <v>#VALUE!</v>
      </c>
      <c r="J195" s="42" t="e">
        <f>IF($C$24,[1]!obget([1]!obcall("",$C195,"get",[1]!obMake("","int",J$26))),"")</f>
        <v>#VALUE!</v>
      </c>
      <c r="K195" s="42" t="e">
        <f>IF($C$24,[1]!obget([1]!obcall("",$C195,"get",[1]!obMake("","int",K$26))),"")</f>
        <v>#VALUE!</v>
      </c>
      <c r="L195" s="42" t="e">
        <f>IF($C$24,[1]!obget([1]!obcall("",$C195,"get",[1]!obMake("","int",L$26))),"")</f>
        <v>#VALUE!</v>
      </c>
      <c r="M195" s="42" t="e">
        <f>IF($C$24,[1]!obget([1]!obcall("",$C195,"get",[1]!obMake("","int",M$26))),"")</f>
        <v>#VALUE!</v>
      </c>
      <c r="N195" s="42" t="e">
        <f>IF($C$24,[1]!obget([1]!obcall("",$C195,"getAverage")),"")</f>
        <v>#VALUE!</v>
      </c>
    </row>
    <row r="196" spans="1:14" ht="11.85" customHeight="1" x14ac:dyDescent="0.3">
      <c r="A196" s="28" t="str">
        <f t="shared" si="3"/>
        <v/>
      </c>
      <c r="B196" s="46"/>
      <c r="C196" s="45" t="e">
        <f>IF($C$24,[1]!obcall("IM_"&amp;B196,$B$24,"[]",[1]!obMake("","int",ROW(B196)-ROW($B$27))),"")</f>
        <v>#VALUE!</v>
      </c>
      <c r="D196" s="42" t="e">
        <f>IF($C$24,[1]!obget([1]!obcall("",$C196,"get",[1]!obMake("","int",D$26))),"")</f>
        <v>#VALUE!</v>
      </c>
      <c r="E196" s="42" t="e">
        <f>IF($C$24,[1]!obget([1]!obcall("",$C196,"get",[1]!obMake("","int",E$26))),"")</f>
        <v>#VALUE!</v>
      </c>
      <c r="F196" s="42" t="e">
        <f>IF($C$24,[1]!obget([1]!obcall("",$C196,"get",[1]!obMake("","int",F$26))),"")</f>
        <v>#VALUE!</v>
      </c>
      <c r="G196" s="42" t="e">
        <f>IF($C$24,[1]!obget([1]!obcall("",$C196,"get",[1]!obMake("","int",G$26))),"")</f>
        <v>#VALUE!</v>
      </c>
      <c r="H196" s="42" t="e">
        <f>IF($C$24,[1]!obget([1]!obcall("",$C196,"get",[1]!obMake("","int",H$26))),"")</f>
        <v>#VALUE!</v>
      </c>
      <c r="I196" s="42" t="e">
        <f>IF($C$24,[1]!obget([1]!obcall("",$C196,"get",[1]!obMake("","int",I$26))),"")</f>
        <v>#VALUE!</v>
      </c>
      <c r="J196" s="42" t="e">
        <f>IF($C$24,[1]!obget([1]!obcall("",$C196,"get",[1]!obMake("","int",J$26))),"")</f>
        <v>#VALUE!</v>
      </c>
      <c r="K196" s="42" t="e">
        <f>IF($C$24,[1]!obget([1]!obcall("",$C196,"get",[1]!obMake("","int",K$26))),"")</f>
        <v>#VALUE!</v>
      </c>
      <c r="L196" s="42" t="e">
        <f>IF($C$24,[1]!obget([1]!obcall("",$C196,"get",[1]!obMake("","int",L$26))),"")</f>
        <v>#VALUE!</v>
      </c>
      <c r="M196" s="42" t="e">
        <f>IF($C$24,[1]!obget([1]!obcall("",$C196,"get",[1]!obMake("","int",M$26))),"")</f>
        <v>#VALUE!</v>
      </c>
      <c r="N196" s="42" t="e">
        <f>IF($C$24,[1]!obget([1]!obcall("",$C196,"getAverage")),"")</f>
        <v>#VALUE!</v>
      </c>
    </row>
    <row r="197" spans="1:14" ht="11.85" customHeight="1" x14ac:dyDescent="0.3">
      <c r="A197" s="28">
        <f t="shared" si="3"/>
        <v>17</v>
      </c>
      <c r="B197" s="46"/>
      <c r="C197" s="45" t="e">
        <f>IF($C$24,[1]!obcall("IM_"&amp;B197,$B$24,"[]",[1]!obMake("","int",ROW(B197)-ROW($B$27))),"")</f>
        <v>#VALUE!</v>
      </c>
      <c r="D197" s="42" t="e">
        <f>IF($C$24,[1]!obget([1]!obcall("",$C197,"get",[1]!obMake("","int",D$26))),"")</f>
        <v>#VALUE!</v>
      </c>
      <c r="E197" s="42" t="e">
        <f>IF($C$24,[1]!obget([1]!obcall("",$C197,"get",[1]!obMake("","int",E$26))),"")</f>
        <v>#VALUE!</v>
      </c>
      <c r="F197" s="42" t="e">
        <f>IF($C$24,[1]!obget([1]!obcall("",$C197,"get",[1]!obMake("","int",F$26))),"")</f>
        <v>#VALUE!</v>
      </c>
      <c r="G197" s="42" t="e">
        <f>IF($C$24,[1]!obget([1]!obcall("",$C197,"get",[1]!obMake("","int",G$26))),"")</f>
        <v>#VALUE!</v>
      </c>
      <c r="H197" s="42" t="e">
        <f>IF($C$24,[1]!obget([1]!obcall("",$C197,"get",[1]!obMake("","int",H$26))),"")</f>
        <v>#VALUE!</v>
      </c>
      <c r="I197" s="42" t="e">
        <f>IF($C$24,[1]!obget([1]!obcall("",$C197,"get",[1]!obMake("","int",I$26))),"")</f>
        <v>#VALUE!</v>
      </c>
      <c r="J197" s="42" t="e">
        <f>IF($C$24,[1]!obget([1]!obcall("",$C197,"get",[1]!obMake("","int",J$26))),"")</f>
        <v>#VALUE!</v>
      </c>
      <c r="K197" s="42" t="e">
        <f>IF($C$24,[1]!obget([1]!obcall("",$C197,"get",[1]!obMake("","int",K$26))),"")</f>
        <v>#VALUE!</v>
      </c>
      <c r="L197" s="42" t="e">
        <f>IF($C$24,[1]!obget([1]!obcall("",$C197,"get",[1]!obMake("","int",L$26))),"")</f>
        <v>#VALUE!</v>
      </c>
      <c r="M197" s="42" t="e">
        <f>IF($C$24,[1]!obget([1]!obcall("",$C197,"get",[1]!obMake("","int",M$26))),"")</f>
        <v>#VALUE!</v>
      </c>
      <c r="N197" s="42" t="e">
        <f>IF($C$24,[1]!obget([1]!obcall("",$C197,"getAverage")),"")</f>
        <v>#VALUE!</v>
      </c>
    </row>
    <row r="198" spans="1:14" ht="11.85" customHeight="1" x14ac:dyDescent="0.3">
      <c r="A198" s="28" t="str">
        <f t="shared" si="3"/>
        <v/>
      </c>
      <c r="B198" s="46"/>
      <c r="C198" s="45" t="e">
        <f>IF($C$24,[1]!obcall("IM_"&amp;B198,$B$24,"[]",[1]!obMake("","int",ROW(B198)-ROW($B$27))),"")</f>
        <v>#VALUE!</v>
      </c>
      <c r="D198" s="42" t="e">
        <f>IF($C$24,[1]!obget([1]!obcall("",$C198,"get",[1]!obMake("","int",D$26))),"")</f>
        <v>#VALUE!</v>
      </c>
      <c r="E198" s="42" t="e">
        <f>IF($C$24,[1]!obget([1]!obcall("",$C198,"get",[1]!obMake("","int",E$26))),"")</f>
        <v>#VALUE!</v>
      </c>
      <c r="F198" s="42" t="e">
        <f>IF($C$24,[1]!obget([1]!obcall("",$C198,"get",[1]!obMake("","int",F$26))),"")</f>
        <v>#VALUE!</v>
      </c>
      <c r="G198" s="42" t="e">
        <f>IF($C$24,[1]!obget([1]!obcall("",$C198,"get",[1]!obMake("","int",G$26))),"")</f>
        <v>#VALUE!</v>
      </c>
      <c r="H198" s="42" t="e">
        <f>IF($C$24,[1]!obget([1]!obcall("",$C198,"get",[1]!obMake("","int",H$26))),"")</f>
        <v>#VALUE!</v>
      </c>
      <c r="I198" s="42" t="e">
        <f>IF($C$24,[1]!obget([1]!obcall("",$C198,"get",[1]!obMake("","int",I$26))),"")</f>
        <v>#VALUE!</v>
      </c>
      <c r="J198" s="42" t="e">
        <f>IF($C$24,[1]!obget([1]!obcall("",$C198,"get",[1]!obMake("","int",J$26))),"")</f>
        <v>#VALUE!</v>
      </c>
      <c r="K198" s="42" t="e">
        <f>IF($C$24,[1]!obget([1]!obcall("",$C198,"get",[1]!obMake("","int",K$26))),"")</f>
        <v>#VALUE!</v>
      </c>
      <c r="L198" s="42" t="e">
        <f>IF($C$24,[1]!obget([1]!obcall("",$C198,"get",[1]!obMake("","int",L$26))),"")</f>
        <v>#VALUE!</v>
      </c>
      <c r="M198" s="42" t="e">
        <f>IF($C$24,[1]!obget([1]!obcall("",$C198,"get",[1]!obMake("","int",M$26))),"")</f>
        <v>#VALUE!</v>
      </c>
      <c r="N198" s="42" t="e">
        <f>IF($C$24,[1]!obget([1]!obcall("",$C198,"getAverage")),"")</f>
        <v>#VALUE!</v>
      </c>
    </row>
    <row r="199" spans="1:14" ht="11.85" customHeight="1" x14ac:dyDescent="0.3">
      <c r="A199" s="28" t="str">
        <f t="shared" si="3"/>
        <v/>
      </c>
      <c r="B199" s="46"/>
      <c r="C199" s="45" t="e">
        <f>IF($C$24,[1]!obcall("IM_"&amp;B199,$B$24,"[]",[1]!obMake("","int",ROW(B199)-ROW($B$27))),"")</f>
        <v>#VALUE!</v>
      </c>
      <c r="D199" s="42" t="e">
        <f>IF($C$24,[1]!obget([1]!obcall("",$C199,"get",[1]!obMake("","int",D$26))),"")</f>
        <v>#VALUE!</v>
      </c>
      <c r="E199" s="42" t="e">
        <f>IF($C$24,[1]!obget([1]!obcall("",$C199,"get",[1]!obMake("","int",E$26))),"")</f>
        <v>#VALUE!</v>
      </c>
      <c r="F199" s="42" t="e">
        <f>IF($C$24,[1]!obget([1]!obcall("",$C199,"get",[1]!obMake("","int",F$26))),"")</f>
        <v>#VALUE!</v>
      </c>
      <c r="G199" s="42" t="e">
        <f>IF($C$24,[1]!obget([1]!obcall("",$C199,"get",[1]!obMake("","int",G$26))),"")</f>
        <v>#VALUE!</v>
      </c>
      <c r="H199" s="42" t="e">
        <f>IF($C$24,[1]!obget([1]!obcall("",$C199,"get",[1]!obMake("","int",H$26))),"")</f>
        <v>#VALUE!</v>
      </c>
      <c r="I199" s="42" t="e">
        <f>IF($C$24,[1]!obget([1]!obcall("",$C199,"get",[1]!obMake("","int",I$26))),"")</f>
        <v>#VALUE!</v>
      </c>
      <c r="J199" s="42" t="e">
        <f>IF($C$24,[1]!obget([1]!obcall("",$C199,"get",[1]!obMake("","int",J$26))),"")</f>
        <v>#VALUE!</v>
      </c>
      <c r="K199" s="42" t="e">
        <f>IF($C$24,[1]!obget([1]!obcall("",$C199,"get",[1]!obMake("","int",K$26))),"")</f>
        <v>#VALUE!</v>
      </c>
      <c r="L199" s="42" t="e">
        <f>IF($C$24,[1]!obget([1]!obcall("",$C199,"get",[1]!obMake("","int",L$26))),"")</f>
        <v>#VALUE!</v>
      </c>
      <c r="M199" s="42" t="e">
        <f>IF($C$24,[1]!obget([1]!obcall("",$C199,"get",[1]!obMake("","int",M$26))),"")</f>
        <v>#VALUE!</v>
      </c>
      <c r="N199" s="42" t="e">
        <f>IF($C$24,[1]!obget([1]!obcall("",$C199,"getAverage")),"")</f>
        <v>#VALUE!</v>
      </c>
    </row>
    <row r="200" spans="1:14" ht="11.85" customHeight="1" x14ac:dyDescent="0.3">
      <c r="A200" s="28" t="str">
        <f t="shared" si="3"/>
        <v/>
      </c>
      <c r="B200" s="46"/>
      <c r="C200" s="45" t="e">
        <f>IF($C$24,[1]!obcall("IM_"&amp;B200,$B$24,"[]",[1]!obMake("","int",ROW(B200)-ROW($B$27))),"")</f>
        <v>#VALUE!</v>
      </c>
      <c r="D200" s="42" t="e">
        <f>IF($C$24,[1]!obget([1]!obcall("",$C200,"get",[1]!obMake("","int",D$26))),"")</f>
        <v>#VALUE!</v>
      </c>
      <c r="E200" s="42" t="e">
        <f>IF($C$24,[1]!obget([1]!obcall("",$C200,"get",[1]!obMake("","int",E$26))),"")</f>
        <v>#VALUE!</v>
      </c>
      <c r="F200" s="42" t="e">
        <f>IF($C$24,[1]!obget([1]!obcall("",$C200,"get",[1]!obMake("","int",F$26))),"")</f>
        <v>#VALUE!</v>
      </c>
      <c r="G200" s="42" t="e">
        <f>IF($C$24,[1]!obget([1]!obcall("",$C200,"get",[1]!obMake("","int",G$26))),"")</f>
        <v>#VALUE!</v>
      </c>
      <c r="H200" s="42" t="e">
        <f>IF($C$24,[1]!obget([1]!obcall("",$C200,"get",[1]!obMake("","int",H$26))),"")</f>
        <v>#VALUE!</v>
      </c>
      <c r="I200" s="42" t="e">
        <f>IF($C$24,[1]!obget([1]!obcall("",$C200,"get",[1]!obMake("","int",I$26))),"")</f>
        <v>#VALUE!</v>
      </c>
      <c r="J200" s="42" t="e">
        <f>IF($C$24,[1]!obget([1]!obcall("",$C200,"get",[1]!obMake("","int",J$26))),"")</f>
        <v>#VALUE!</v>
      </c>
      <c r="K200" s="42" t="e">
        <f>IF($C$24,[1]!obget([1]!obcall("",$C200,"get",[1]!obMake("","int",K$26))),"")</f>
        <v>#VALUE!</v>
      </c>
      <c r="L200" s="42" t="e">
        <f>IF($C$24,[1]!obget([1]!obcall("",$C200,"get",[1]!obMake("","int",L$26))),"")</f>
        <v>#VALUE!</v>
      </c>
      <c r="M200" s="42" t="e">
        <f>IF($C$24,[1]!obget([1]!obcall("",$C200,"get",[1]!obMake("","int",M$26))),"")</f>
        <v>#VALUE!</v>
      </c>
      <c r="N200" s="42" t="e">
        <f>IF($C$24,[1]!obget([1]!obcall("",$C200,"getAverage")),"")</f>
        <v>#VALUE!</v>
      </c>
    </row>
    <row r="201" spans="1:14" ht="11.85" customHeight="1" x14ac:dyDescent="0.3">
      <c r="A201" s="28" t="str">
        <f t="shared" si="3"/>
        <v/>
      </c>
      <c r="B201" s="46"/>
      <c r="C201" s="45" t="e">
        <f>IF($C$24,[1]!obcall("IM_"&amp;B201,$B$24,"[]",[1]!obMake("","int",ROW(B201)-ROW($B$27))),"")</f>
        <v>#VALUE!</v>
      </c>
      <c r="D201" s="42" t="e">
        <f>IF($C$24,[1]!obget([1]!obcall("",$C201,"get",[1]!obMake("","int",D$26))),"")</f>
        <v>#VALUE!</v>
      </c>
      <c r="E201" s="42" t="e">
        <f>IF($C$24,[1]!obget([1]!obcall("",$C201,"get",[1]!obMake("","int",E$26))),"")</f>
        <v>#VALUE!</v>
      </c>
      <c r="F201" s="42" t="e">
        <f>IF($C$24,[1]!obget([1]!obcall("",$C201,"get",[1]!obMake("","int",F$26))),"")</f>
        <v>#VALUE!</v>
      </c>
      <c r="G201" s="42" t="e">
        <f>IF($C$24,[1]!obget([1]!obcall("",$C201,"get",[1]!obMake("","int",G$26))),"")</f>
        <v>#VALUE!</v>
      </c>
      <c r="H201" s="42" t="e">
        <f>IF($C$24,[1]!obget([1]!obcall("",$C201,"get",[1]!obMake("","int",H$26))),"")</f>
        <v>#VALUE!</v>
      </c>
      <c r="I201" s="42" t="e">
        <f>IF($C$24,[1]!obget([1]!obcall("",$C201,"get",[1]!obMake("","int",I$26))),"")</f>
        <v>#VALUE!</v>
      </c>
      <c r="J201" s="42" t="e">
        <f>IF($C$24,[1]!obget([1]!obcall("",$C201,"get",[1]!obMake("","int",J$26))),"")</f>
        <v>#VALUE!</v>
      </c>
      <c r="K201" s="42" t="e">
        <f>IF($C$24,[1]!obget([1]!obcall("",$C201,"get",[1]!obMake("","int",K$26))),"")</f>
        <v>#VALUE!</v>
      </c>
      <c r="L201" s="42" t="e">
        <f>IF($C$24,[1]!obget([1]!obcall("",$C201,"get",[1]!obMake("","int",L$26))),"")</f>
        <v>#VALUE!</v>
      </c>
      <c r="M201" s="42" t="e">
        <f>IF($C$24,[1]!obget([1]!obcall("",$C201,"get",[1]!obMake("","int",M$26))),"")</f>
        <v>#VALUE!</v>
      </c>
      <c r="N201" s="42" t="e">
        <f>IF($C$24,[1]!obget([1]!obcall("",$C201,"getAverage")),"")</f>
        <v>#VALUE!</v>
      </c>
    </row>
    <row r="202" spans="1:14" ht="11.85" customHeight="1" x14ac:dyDescent="0.3">
      <c r="A202" s="28">
        <f t="shared" si="3"/>
        <v>17.5</v>
      </c>
      <c r="B202" s="46"/>
      <c r="C202" s="45" t="e">
        <f>IF($C$24,[1]!obcall("IM_"&amp;B202,$B$24,"[]",[1]!obMake("","int",ROW(B202)-ROW($B$27))),"")</f>
        <v>#VALUE!</v>
      </c>
      <c r="D202" s="42" t="e">
        <f>IF($C$24,[1]!obget([1]!obcall("",$C202,"get",[1]!obMake("","int",D$26))),"")</f>
        <v>#VALUE!</v>
      </c>
      <c r="E202" s="42" t="e">
        <f>IF($C$24,[1]!obget([1]!obcall("",$C202,"get",[1]!obMake("","int",E$26))),"")</f>
        <v>#VALUE!</v>
      </c>
      <c r="F202" s="42" t="e">
        <f>IF($C$24,[1]!obget([1]!obcall("",$C202,"get",[1]!obMake("","int",F$26))),"")</f>
        <v>#VALUE!</v>
      </c>
      <c r="G202" s="42" t="e">
        <f>IF($C$24,[1]!obget([1]!obcall("",$C202,"get",[1]!obMake("","int",G$26))),"")</f>
        <v>#VALUE!</v>
      </c>
      <c r="H202" s="42" t="e">
        <f>IF($C$24,[1]!obget([1]!obcall("",$C202,"get",[1]!obMake("","int",H$26))),"")</f>
        <v>#VALUE!</v>
      </c>
      <c r="I202" s="42" t="e">
        <f>IF($C$24,[1]!obget([1]!obcall("",$C202,"get",[1]!obMake("","int",I$26))),"")</f>
        <v>#VALUE!</v>
      </c>
      <c r="J202" s="42" t="e">
        <f>IF($C$24,[1]!obget([1]!obcall("",$C202,"get",[1]!obMake("","int",J$26))),"")</f>
        <v>#VALUE!</v>
      </c>
      <c r="K202" s="42" t="e">
        <f>IF($C$24,[1]!obget([1]!obcall("",$C202,"get",[1]!obMake("","int",K$26))),"")</f>
        <v>#VALUE!</v>
      </c>
      <c r="L202" s="42" t="e">
        <f>IF($C$24,[1]!obget([1]!obcall("",$C202,"get",[1]!obMake("","int",L$26))),"")</f>
        <v>#VALUE!</v>
      </c>
      <c r="M202" s="42" t="e">
        <f>IF($C$24,[1]!obget([1]!obcall("",$C202,"get",[1]!obMake("","int",M$26))),"")</f>
        <v>#VALUE!</v>
      </c>
      <c r="N202" s="42" t="e">
        <f>IF($C$24,[1]!obget([1]!obcall("",$C202,"getAverage")),"")</f>
        <v>#VALUE!</v>
      </c>
    </row>
    <row r="203" spans="1:14" ht="11.85" customHeight="1" x14ac:dyDescent="0.3">
      <c r="A203" s="28" t="str">
        <f t="shared" si="3"/>
        <v/>
      </c>
      <c r="B203" s="46"/>
      <c r="C203" s="45" t="e">
        <f>IF($C$24,[1]!obcall("IM_"&amp;B203,$B$24,"[]",[1]!obMake("","int",ROW(B203)-ROW($B$27))),"")</f>
        <v>#VALUE!</v>
      </c>
      <c r="D203" s="42" t="e">
        <f>IF($C$24,[1]!obget([1]!obcall("",$C203,"get",[1]!obMake("","int",D$26))),"")</f>
        <v>#VALUE!</v>
      </c>
      <c r="E203" s="42" t="e">
        <f>IF($C$24,[1]!obget([1]!obcall("",$C203,"get",[1]!obMake("","int",E$26))),"")</f>
        <v>#VALUE!</v>
      </c>
      <c r="F203" s="42" t="e">
        <f>IF($C$24,[1]!obget([1]!obcall("",$C203,"get",[1]!obMake("","int",F$26))),"")</f>
        <v>#VALUE!</v>
      </c>
      <c r="G203" s="42" t="e">
        <f>IF($C$24,[1]!obget([1]!obcall("",$C203,"get",[1]!obMake("","int",G$26))),"")</f>
        <v>#VALUE!</v>
      </c>
      <c r="H203" s="42" t="e">
        <f>IF($C$24,[1]!obget([1]!obcall("",$C203,"get",[1]!obMake("","int",H$26))),"")</f>
        <v>#VALUE!</v>
      </c>
      <c r="I203" s="42" t="e">
        <f>IF($C$24,[1]!obget([1]!obcall("",$C203,"get",[1]!obMake("","int",I$26))),"")</f>
        <v>#VALUE!</v>
      </c>
      <c r="J203" s="42" t="e">
        <f>IF($C$24,[1]!obget([1]!obcall("",$C203,"get",[1]!obMake("","int",J$26))),"")</f>
        <v>#VALUE!</v>
      </c>
      <c r="K203" s="42" t="e">
        <f>IF($C$24,[1]!obget([1]!obcall("",$C203,"get",[1]!obMake("","int",K$26))),"")</f>
        <v>#VALUE!</v>
      </c>
      <c r="L203" s="42" t="e">
        <f>IF($C$24,[1]!obget([1]!obcall("",$C203,"get",[1]!obMake("","int",L$26))),"")</f>
        <v>#VALUE!</v>
      </c>
      <c r="M203" s="42" t="e">
        <f>IF($C$24,[1]!obget([1]!obcall("",$C203,"get",[1]!obMake("","int",M$26))),"")</f>
        <v>#VALUE!</v>
      </c>
      <c r="N203" s="42" t="e">
        <f>IF($C$24,[1]!obget([1]!obcall("",$C203,"getAverage")),"")</f>
        <v>#VALUE!</v>
      </c>
    </row>
    <row r="204" spans="1:14" ht="11.85" customHeight="1" x14ac:dyDescent="0.3">
      <c r="A204" s="28" t="str">
        <f t="shared" si="3"/>
        <v/>
      </c>
      <c r="B204" s="46"/>
      <c r="C204" s="45" t="e">
        <f>IF($C$24,[1]!obcall("IM_"&amp;B204,$B$24,"[]",[1]!obMake("","int",ROW(B204)-ROW($B$27))),"")</f>
        <v>#VALUE!</v>
      </c>
      <c r="D204" s="42" t="e">
        <f>IF($C$24,[1]!obget([1]!obcall("",$C204,"get",[1]!obMake("","int",D$26))),"")</f>
        <v>#VALUE!</v>
      </c>
      <c r="E204" s="42" t="e">
        <f>IF($C$24,[1]!obget([1]!obcall("",$C204,"get",[1]!obMake("","int",E$26))),"")</f>
        <v>#VALUE!</v>
      </c>
      <c r="F204" s="42" t="e">
        <f>IF($C$24,[1]!obget([1]!obcall("",$C204,"get",[1]!obMake("","int",F$26))),"")</f>
        <v>#VALUE!</v>
      </c>
      <c r="G204" s="42" t="e">
        <f>IF($C$24,[1]!obget([1]!obcall("",$C204,"get",[1]!obMake("","int",G$26))),"")</f>
        <v>#VALUE!</v>
      </c>
      <c r="H204" s="42" t="e">
        <f>IF($C$24,[1]!obget([1]!obcall("",$C204,"get",[1]!obMake("","int",H$26))),"")</f>
        <v>#VALUE!</v>
      </c>
      <c r="I204" s="42" t="e">
        <f>IF($C$24,[1]!obget([1]!obcall("",$C204,"get",[1]!obMake("","int",I$26))),"")</f>
        <v>#VALUE!</v>
      </c>
      <c r="J204" s="42" t="e">
        <f>IF($C$24,[1]!obget([1]!obcall("",$C204,"get",[1]!obMake("","int",J$26))),"")</f>
        <v>#VALUE!</v>
      </c>
      <c r="K204" s="42" t="e">
        <f>IF($C$24,[1]!obget([1]!obcall("",$C204,"get",[1]!obMake("","int",K$26))),"")</f>
        <v>#VALUE!</v>
      </c>
      <c r="L204" s="42" t="e">
        <f>IF($C$24,[1]!obget([1]!obcall("",$C204,"get",[1]!obMake("","int",L$26))),"")</f>
        <v>#VALUE!</v>
      </c>
      <c r="M204" s="42" t="e">
        <f>IF($C$24,[1]!obget([1]!obcall("",$C204,"get",[1]!obMake("","int",M$26))),"")</f>
        <v>#VALUE!</v>
      </c>
      <c r="N204" s="42" t="e">
        <f>IF($C$24,[1]!obget([1]!obcall("",$C204,"getAverage")),"")</f>
        <v>#VALUE!</v>
      </c>
    </row>
    <row r="205" spans="1:14" ht="11.85" customHeight="1" x14ac:dyDescent="0.3">
      <c r="A205" s="28" t="str">
        <f t="shared" si="3"/>
        <v/>
      </c>
      <c r="B205" s="46"/>
      <c r="C205" s="45" t="e">
        <f>IF($C$24,[1]!obcall("IM_"&amp;B205,$B$24,"[]",[1]!obMake("","int",ROW(B205)-ROW($B$27))),"")</f>
        <v>#VALUE!</v>
      </c>
      <c r="D205" s="42" t="e">
        <f>IF($C$24,[1]!obget([1]!obcall("",$C205,"get",[1]!obMake("","int",D$26))),"")</f>
        <v>#VALUE!</v>
      </c>
      <c r="E205" s="42" t="e">
        <f>IF($C$24,[1]!obget([1]!obcall("",$C205,"get",[1]!obMake("","int",E$26))),"")</f>
        <v>#VALUE!</v>
      </c>
      <c r="F205" s="42" t="e">
        <f>IF($C$24,[1]!obget([1]!obcall("",$C205,"get",[1]!obMake("","int",F$26))),"")</f>
        <v>#VALUE!</v>
      </c>
      <c r="G205" s="42" t="e">
        <f>IF($C$24,[1]!obget([1]!obcall("",$C205,"get",[1]!obMake("","int",G$26))),"")</f>
        <v>#VALUE!</v>
      </c>
      <c r="H205" s="42" t="e">
        <f>IF($C$24,[1]!obget([1]!obcall("",$C205,"get",[1]!obMake("","int",H$26))),"")</f>
        <v>#VALUE!</v>
      </c>
      <c r="I205" s="42" t="e">
        <f>IF($C$24,[1]!obget([1]!obcall("",$C205,"get",[1]!obMake("","int",I$26))),"")</f>
        <v>#VALUE!</v>
      </c>
      <c r="J205" s="42" t="e">
        <f>IF($C$24,[1]!obget([1]!obcall("",$C205,"get",[1]!obMake("","int",J$26))),"")</f>
        <v>#VALUE!</v>
      </c>
      <c r="K205" s="42" t="e">
        <f>IF($C$24,[1]!obget([1]!obcall("",$C205,"get",[1]!obMake("","int",K$26))),"")</f>
        <v>#VALUE!</v>
      </c>
      <c r="L205" s="42" t="e">
        <f>IF($C$24,[1]!obget([1]!obcall("",$C205,"get",[1]!obMake("","int",L$26))),"")</f>
        <v>#VALUE!</v>
      </c>
      <c r="M205" s="42" t="e">
        <f>IF($C$24,[1]!obget([1]!obcall("",$C205,"get",[1]!obMake("","int",M$26))),"")</f>
        <v>#VALUE!</v>
      </c>
      <c r="N205" s="42" t="e">
        <f>IF($C$24,[1]!obget([1]!obcall("",$C205,"getAverage")),"")</f>
        <v>#VALUE!</v>
      </c>
    </row>
    <row r="206" spans="1:14" ht="11.85" customHeight="1" x14ac:dyDescent="0.3">
      <c r="A206" s="28" t="str">
        <f t="shared" si="3"/>
        <v/>
      </c>
      <c r="B206" s="46"/>
      <c r="C206" s="45" t="e">
        <f>IF($C$24,[1]!obcall("IM_"&amp;B206,$B$24,"[]",[1]!obMake("","int",ROW(B206)-ROW($B$27))),"")</f>
        <v>#VALUE!</v>
      </c>
      <c r="D206" s="42" t="e">
        <f>IF($C$24,[1]!obget([1]!obcall("",$C206,"get",[1]!obMake("","int",D$26))),"")</f>
        <v>#VALUE!</v>
      </c>
      <c r="E206" s="42" t="e">
        <f>IF($C$24,[1]!obget([1]!obcall("",$C206,"get",[1]!obMake("","int",E$26))),"")</f>
        <v>#VALUE!</v>
      </c>
      <c r="F206" s="42" t="e">
        <f>IF($C$24,[1]!obget([1]!obcall("",$C206,"get",[1]!obMake("","int",F$26))),"")</f>
        <v>#VALUE!</v>
      </c>
      <c r="G206" s="42" t="e">
        <f>IF($C$24,[1]!obget([1]!obcall("",$C206,"get",[1]!obMake("","int",G$26))),"")</f>
        <v>#VALUE!</v>
      </c>
      <c r="H206" s="42" t="e">
        <f>IF($C$24,[1]!obget([1]!obcall("",$C206,"get",[1]!obMake("","int",H$26))),"")</f>
        <v>#VALUE!</v>
      </c>
      <c r="I206" s="42" t="e">
        <f>IF($C$24,[1]!obget([1]!obcall("",$C206,"get",[1]!obMake("","int",I$26))),"")</f>
        <v>#VALUE!</v>
      </c>
      <c r="J206" s="42" t="e">
        <f>IF($C$24,[1]!obget([1]!obcall("",$C206,"get",[1]!obMake("","int",J$26))),"")</f>
        <v>#VALUE!</v>
      </c>
      <c r="K206" s="42" t="e">
        <f>IF($C$24,[1]!obget([1]!obcall("",$C206,"get",[1]!obMake("","int",K$26))),"")</f>
        <v>#VALUE!</v>
      </c>
      <c r="L206" s="42" t="e">
        <f>IF($C$24,[1]!obget([1]!obcall("",$C206,"get",[1]!obMake("","int",L$26))),"")</f>
        <v>#VALUE!</v>
      </c>
      <c r="M206" s="42" t="e">
        <f>IF($C$24,[1]!obget([1]!obcall("",$C206,"get",[1]!obMake("","int",M$26))),"")</f>
        <v>#VALUE!</v>
      </c>
      <c r="N206" s="42" t="e">
        <f>IF($C$24,[1]!obget([1]!obcall("",$C206,"getAverage")),"")</f>
        <v>#VALUE!</v>
      </c>
    </row>
    <row r="207" spans="1:14" ht="11.85" customHeight="1" x14ac:dyDescent="0.3">
      <c r="A207" s="28">
        <f t="shared" si="3"/>
        <v>18</v>
      </c>
      <c r="B207" s="46"/>
      <c r="C207" s="45" t="e">
        <f>IF($C$24,[1]!obcall("IM_"&amp;B207,$B$24,"[]",[1]!obMake("","int",ROW(B207)-ROW($B$27))),"")</f>
        <v>#VALUE!</v>
      </c>
      <c r="D207" s="42" t="e">
        <f>IF($C$24,[1]!obget([1]!obcall("",$C207,"get",[1]!obMake("","int",D$26))),"")</f>
        <v>#VALUE!</v>
      </c>
      <c r="E207" s="42" t="e">
        <f>IF($C$24,[1]!obget([1]!obcall("",$C207,"get",[1]!obMake("","int",E$26))),"")</f>
        <v>#VALUE!</v>
      </c>
      <c r="F207" s="42" t="e">
        <f>IF($C$24,[1]!obget([1]!obcall("",$C207,"get",[1]!obMake("","int",F$26))),"")</f>
        <v>#VALUE!</v>
      </c>
      <c r="G207" s="42" t="e">
        <f>IF($C$24,[1]!obget([1]!obcall("",$C207,"get",[1]!obMake("","int",G$26))),"")</f>
        <v>#VALUE!</v>
      </c>
      <c r="H207" s="42" t="e">
        <f>IF($C$24,[1]!obget([1]!obcall("",$C207,"get",[1]!obMake("","int",H$26))),"")</f>
        <v>#VALUE!</v>
      </c>
      <c r="I207" s="42" t="e">
        <f>IF($C$24,[1]!obget([1]!obcall("",$C207,"get",[1]!obMake("","int",I$26))),"")</f>
        <v>#VALUE!</v>
      </c>
      <c r="J207" s="42" t="e">
        <f>IF($C$24,[1]!obget([1]!obcall("",$C207,"get",[1]!obMake("","int",J$26))),"")</f>
        <v>#VALUE!</v>
      </c>
      <c r="K207" s="42" t="e">
        <f>IF($C$24,[1]!obget([1]!obcall("",$C207,"get",[1]!obMake("","int",K$26))),"")</f>
        <v>#VALUE!</v>
      </c>
      <c r="L207" s="42" t="e">
        <f>IF($C$24,[1]!obget([1]!obcall("",$C207,"get",[1]!obMake("","int",L$26))),"")</f>
        <v>#VALUE!</v>
      </c>
      <c r="M207" s="42" t="e">
        <f>IF($C$24,[1]!obget([1]!obcall("",$C207,"get",[1]!obMake("","int",M$26))),"")</f>
        <v>#VALUE!</v>
      </c>
      <c r="N207" s="42" t="e">
        <f>IF($C$24,[1]!obget([1]!obcall("",$C207,"getAverage")),"")</f>
        <v>#VALUE!</v>
      </c>
    </row>
    <row r="208" spans="1:14" ht="11.85" customHeight="1" x14ac:dyDescent="0.3">
      <c r="A208" s="28" t="str">
        <f t="shared" si="3"/>
        <v/>
      </c>
      <c r="B208" s="46"/>
      <c r="C208" s="45" t="e">
        <f>IF($C$24,[1]!obcall("IM_"&amp;B208,$B$24,"[]",[1]!obMake("","int",ROW(B208)-ROW($B$27))),"")</f>
        <v>#VALUE!</v>
      </c>
      <c r="D208" s="42" t="e">
        <f>IF($C$24,[1]!obget([1]!obcall("",$C208,"get",[1]!obMake("","int",D$26))),"")</f>
        <v>#VALUE!</v>
      </c>
      <c r="E208" s="42" t="e">
        <f>IF($C$24,[1]!obget([1]!obcall("",$C208,"get",[1]!obMake("","int",E$26))),"")</f>
        <v>#VALUE!</v>
      </c>
      <c r="F208" s="42" t="e">
        <f>IF($C$24,[1]!obget([1]!obcall("",$C208,"get",[1]!obMake("","int",F$26))),"")</f>
        <v>#VALUE!</v>
      </c>
      <c r="G208" s="42" t="e">
        <f>IF($C$24,[1]!obget([1]!obcall("",$C208,"get",[1]!obMake("","int",G$26))),"")</f>
        <v>#VALUE!</v>
      </c>
      <c r="H208" s="42" t="e">
        <f>IF($C$24,[1]!obget([1]!obcall("",$C208,"get",[1]!obMake("","int",H$26))),"")</f>
        <v>#VALUE!</v>
      </c>
      <c r="I208" s="42" t="e">
        <f>IF($C$24,[1]!obget([1]!obcall("",$C208,"get",[1]!obMake("","int",I$26))),"")</f>
        <v>#VALUE!</v>
      </c>
      <c r="J208" s="42" t="e">
        <f>IF($C$24,[1]!obget([1]!obcall("",$C208,"get",[1]!obMake("","int",J$26))),"")</f>
        <v>#VALUE!</v>
      </c>
      <c r="K208" s="42" t="e">
        <f>IF($C$24,[1]!obget([1]!obcall("",$C208,"get",[1]!obMake("","int",K$26))),"")</f>
        <v>#VALUE!</v>
      </c>
      <c r="L208" s="42" t="e">
        <f>IF($C$24,[1]!obget([1]!obcall("",$C208,"get",[1]!obMake("","int",L$26))),"")</f>
        <v>#VALUE!</v>
      </c>
      <c r="M208" s="42" t="e">
        <f>IF($C$24,[1]!obget([1]!obcall("",$C208,"get",[1]!obMake("","int",M$26))),"")</f>
        <v>#VALUE!</v>
      </c>
      <c r="N208" s="42" t="e">
        <f>IF($C$24,[1]!obget([1]!obcall("",$C208,"getAverage")),"")</f>
        <v>#VALUE!</v>
      </c>
    </row>
    <row r="209" spans="1:14" ht="11.85" customHeight="1" x14ac:dyDescent="0.3">
      <c r="A209" s="28" t="str">
        <f t="shared" si="3"/>
        <v/>
      </c>
      <c r="B209" s="46"/>
      <c r="C209" s="45" t="e">
        <f>IF($C$24,[1]!obcall("IM_"&amp;B209,$B$24,"[]",[1]!obMake("","int",ROW(B209)-ROW($B$27))),"")</f>
        <v>#VALUE!</v>
      </c>
      <c r="D209" s="42" t="e">
        <f>IF($C$24,[1]!obget([1]!obcall("",$C209,"get",[1]!obMake("","int",D$26))),"")</f>
        <v>#VALUE!</v>
      </c>
      <c r="E209" s="42" t="e">
        <f>IF($C$24,[1]!obget([1]!obcall("",$C209,"get",[1]!obMake("","int",E$26))),"")</f>
        <v>#VALUE!</v>
      </c>
      <c r="F209" s="42" t="e">
        <f>IF($C$24,[1]!obget([1]!obcall("",$C209,"get",[1]!obMake("","int",F$26))),"")</f>
        <v>#VALUE!</v>
      </c>
      <c r="G209" s="42" t="e">
        <f>IF($C$24,[1]!obget([1]!obcall("",$C209,"get",[1]!obMake("","int",G$26))),"")</f>
        <v>#VALUE!</v>
      </c>
      <c r="H209" s="42" t="e">
        <f>IF($C$24,[1]!obget([1]!obcall("",$C209,"get",[1]!obMake("","int",H$26))),"")</f>
        <v>#VALUE!</v>
      </c>
      <c r="I209" s="42" t="e">
        <f>IF($C$24,[1]!obget([1]!obcall("",$C209,"get",[1]!obMake("","int",I$26))),"")</f>
        <v>#VALUE!</v>
      </c>
      <c r="J209" s="42" t="e">
        <f>IF($C$24,[1]!obget([1]!obcall("",$C209,"get",[1]!obMake("","int",J$26))),"")</f>
        <v>#VALUE!</v>
      </c>
      <c r="K209" s="42" t="e">
        <f>IF($C$24,[1]!obget([1]!obcall("",$C209,"get",[1]!obMake("","int",K$26))),"")</f>
        <v>#VALUE!</v>
      </c>
      <c r="L209" s="42" t="e">
        <f>IF($C$24,[1]!obget([1]!obcall("",$C209,"get",[1]!obMake("","int",L$26))),"")</f>
        <v>#VALUE!</v>
      </c>
      <c r="M209" s="42" t="e">
        <f>IF($C$24,[1]!obget([1]!obcall("",$C209,"get",[1]!obMake("","int",M$26))),"")</f>
        <v>#VALUE!</v>
      </c>
      <c r="N209" s="42" t="e">
        <f>IF($C$24,[1]!obget([1]!obcall("",$C209,"getAverage")),"")</f>
        <v>#VALUE!</v>
      </c>
    </row>
    <row r="210" spans="1:14" ht="11.85" customHeight="1" x14ac:dyDescent="0.3">
      <c r="A210" s="28" t="str">
        <f t="shared" si="3"/>
        <v/>
      </c>
      <c r="B210" s="46"/>
      <c r="C210" s="45" t="e">
        <f>IF($C$24,[1]!obcall("IM_"&amp;B210,$B$24,"[]",[1]!obMake("","int",ROW(B210)-ROW($B$27))),"")</f>
        <v>#VALUE!</v>
      </c>
      <c r="D210" s="42" t="e">
        <f>IF($C$24,[1]!obget([1]!obcall("",$C210,"get",[1]!obMake("","int",D$26))),"")</f>
        <v>#VALUE!</v>
      </c>
      <c r="E210" s="42" t="e">
        <f>IF($C$24,[1]!obget([1]!obcall("",$C210,"get",[1]!obMake("","int",E$26))),"")</f>
        <v>#VALUE!</v>
      </c>
      <c r="F210" s="42" t="e">
        <f>IF($C$24,[1]!obget([1]!obcall("",$C210,"get",[1]!obMake("","int",F$26))),"")</f>
        <v>#VALUE!</v>
      </c>
      <c r="G210" s="42" t="e">
        <f>IF($C$24,[1]!obget([1]!obcall("",$C210,"get",[1]!obMake("","int",G$26))),"")</f>
        <v>#VALUE!</v>
      </c>
      <c r="H210" s="42" t="e">
        <f>IF($C$24,[1]!obget([1]!obcall("",$C210,"get",[1]!obMake("","int",H$26))),"")</f>
        <v>#VALUE!</v>
      </c>
      <c r="I210" s="42" t="e">
        <f>IF($C$24,[1]!obget([1]!obcall("",$C210,"get",[1]!obMake("","int",I$26))),"")</f>
        <v>#VALUE!</v>
      </c>
      <c r="J210" s="42" t="e">
        <f>IF($C$24,[1]!obget([1]!obcall("",$C210,"get",[1]!obMake("","int",J$26))),"")</f>
        <v>#VALUE!</v>
      </c>
      <c r="K210" s="42" t="e">
        <f>IF($C$24,[1]!obget([1]!obcall("",$C210,"get",[1]!obMake("","int",K$26))),"")</f>
        <v>#VALUE!</v>
      </c>
      <c r="L210" s="42" t="e">
        <f>IF($C$24,[1]!obget([1]!obcall("",$C210,"get",[1]!obMake("","int",L$26))),"")</f>
        <v>#VALUE!</v>
      </c>
      <c r="M210" s="42" t="e">
        <f>IF($C$24,[1]!obget([1]!obcall("",$C210,"get",[1]!obMake("","int",M$26))),"")</f>
        <v>#VALUE!</v>
      </c>
      <c r="N210" s="42" t="e">
        <f>IF($C$24,[1]!obget([1]!obcall("",$C210,"getAverage")),"")</f>
        <v>#VALUE!</v>
      </c>
    </row>
    <row r="211" spans="1:14" ht="11.85" customHeight="1" x14ac:dyDescent="0.3">
      <c r="A211" s="28" t="str">
        <f t="shared" si="3"/>
        <v/>
      </c>
      <c r="B211" s="46"/>
      <c r="C211" s="45" t="e">
        <f>IF($C$24,[1]!obcall("IM_"&amp;B211,$B$24,"[]",[1]!obMake("","int",ROW(B211)-ROW($B$27))),"")</f>
        <v>#VALUE!</v>
      </c>
      <c r="D211" s="42" t="e">
        <f>IF($C$24,[1]!obget([1]!obcall("",$C211,"get",[1]!obMake("","int",D$26))),"")</f>
        <v>#VALUE!</v>
      </c>
      <c r="E211" s="42" t="e">
        <f>IF($C$24,[1]!obget([1]!obcall("",$C211,"get",[1]!obMake("","int",E$26))),"")</f>
        <v>#VALUE!</v>
      </c>
      <c r="F211" s="42" t="e">
        <f>IF($C$24,[1]!obget([1]!obcall("",$C211,"get",[1]!obMake("","int",F$26))),"")</f>
        <v>#VALUE!</v>
      </c>
      <c r="G211" s="42" t="e">
        <f>IF($C$24,[1]!obget([1]!obcall("",$C211,"get",[1]!obMake("","int",G$26))),"")</f>
        <v>#VALUE!</v>
      </c>
      <c r="H211" s="42" t="e">
        <f>IF($C$24,[1]!obget([1]!obcall("",$C211,"get",[1]!obMake("","int",H$26))),"")</f>
        <v>#VALUE!</v>
      </c>
      <c r="I211" s="42" t="e">
        <f>IF($C$24,[1]!obget([1]!obcall("",$C211,"get",[1]!obMake("","int",I$26))),"")</f>
        <v>#VALUE!</v>
      </c>
      <c r="J211" s="42" t="e">
        <f>IF($C$24,[1]!obget([1]!obcall("",$C211,"get",[1]!obMake("","int",J$26))),"")</f>
        <v>#VALUE!</v>
      </c>
      <c r="K211" s="42" t="e">
        <f>IF($C$24,[1]!obget([1]!obcall("",$C211,"get",[1]!obMake("","int",K$26))),"")</f>
        <v>#VALUE!</v>
      </c>
      <c r="L211" s="42" t="e">
        <f>IF($C$24,[1]!obget([1]!obcall("",$C211,"get",[1]!obMake("","int",L$26))),"")</f>
        <v>#VALUE!</v>
      </c>
      <c r="M211" s="42" t="e">
        <f>IF($C$24,[1]!obget([1]!obcall("",$C211,"get",[1]!obMake("","int",M$26))),"")</f>
        <v>#VALUE!</v>
      </c>
      <c r="N211" s="42" t="e">
        <f>IF($C$24,[1]!obget([1]!obcall("",$C211,"getAverage")),"")</f>
        <v>#VALUE!</v>
      </c>
    </row>
    <row r="212" spans="1:14" ht="11.85" customHeight="1" x14ac:dyDescent="0.3">
      <c r="A212" s="28">
        <f t="shared" si="3"/>
        <v>18.5</v>
      </c>
      <c r="B212" s="46"/>
      <c r="C212" s="45" t="e">
        <f>IF($C$24,[1]!obcall("IM_"&amp;B212,$B$24,"[]",[1]!obMake("","int",ROW(B212)-ROW($B$27))),"")</f>
        <v>#VALUE!</v>
      </c>
      <c r="D212" s="42" t="e">
        <f>IF($C$24,[1]!obget([1]!obcall("",$C212,"get",[1]!obMake("","int",D$26))),"")</f>
        <v>#VALUE!</v>
      </c>
      <c r="E212" s="42" t="e">
        <f>IF($C$24,[1]!obget([1]!obcall("",$C212,"get",[1]!obMake("","int",E$26))),"")</f>
        <v>#VALUE!</v>
      </c>
      <c r="F212" s="42" t="e">
        <f>IF($C$24,[1]!obget([1]!obcall("",$C212,"get",[1]!obMake("","int",F$26))),"")</f>
        <v>#VALUE!</v>
      </c>
      <c r="G212" s="42" t="e">
        <f>IF($C$24,[1]!obget([1]!obcall("",$C212,"get",[1]!obMake("","int",G$26))),"")</f>
        <v>#VALUE!</v>
      </c>
      <c r="H212" s="42" t="e">
        <f>IF($C$24,[1]!obget([1]!obcall("",$C212,"get",[1]!obMake("","int",H$26))),"")</f>
        <v>#VALUE!</v>
      </c>
      <c r="I212" s="42" t="e">
        <f>IF($C$24,[1]!obget([1]!obcall("",$C212,"get",[1]!obMake("","int",I$26))),"")</f>
        <v>#VALUE!</v>
      </c>
      <c r="J212" s="42" t="e">
        <f>IF($C$24,[1]!obget([1]!obcall("",$C212,"get",[1]!obMake("","int",J$26))),"")</f>
        <v>#VALUE!</v>
      </c>
      <c r="K212" s="42" t="e">
        <f>IF($C$24,[1]!obget([1]!obcall("",$C212,"get",[1]!obMake("","int",K$26))),"")</f>
        <v>#VALUE!</v>
      </c>
      <c r="L212" s="42" t="e">
        <f>IF($C$24,[1]!obget([1]!obcall("",$C212,"get",[1]!obMake("","int",L$26))),"")</f>
        <v>#VALUE!</v>
      </c>
      <c r="M212" s="42" t="e">
        <f>IF($C$24,[1]!obget([1]!obcall("",$C212,"get",[1]!obMake("","int",M$26))),"")</f>
        <v>#VALUE!</v>
      </c>
      <c r="N212" s="42" t="e">
        <f>IF($C$24,[1]!obget([1]!obcall("",$C212,"getAverage")),"")</f>
        <v>#VALUE!</v>
      </c>
    </row>
    <row r="213" spans="1:14" ht="11.85" customHeight="1" x14ac:dyDescent="0.3">
      <c r="A213" s="28" t="str">
        <f t="shared" si="3"/>
        <v/>
      </c>
      <c r="B213" s="46"/>
      <c r="C213" s="45" t="e">
        <f>IF($C$24,[1]!obcall("IM_"&amp;B213,$B$24,"[]",[1]!obMake("","int",ROW(B213)-ROW($B$27))),"")</f>
        <v>#VALUE!</v>
      </c>
      <c r="D213" s="42" t="e">
        <f>IF($C$24,[1]!obget([1]!obcall("",$C213,"get",[1]!obMake("","int",D$26))),"")</f>
        <v>#VALUE!</v>
      </c>
      <c r="E213" s="42" t="e">
        <f>IF($C$24,[1]!obget([1]!obcall("",$C213,"get",[1]!obMake("","int",E$26))),"")</f>
        <v>#VALUE!</v>
      </c>
      <c r="F213" s="42" t="e">
        <f>IF($C$24,[1]!obget([1]!obcall("",$C213,"get",[1]!obMake("","int",F$26))),"")</f>
        <v>#VALUE!</v>
      </c>
      <c r="G213" s="42" t="e">
        <f>IF($C$24,[1]!obget([1]!obcall("",$C213,"get",[1]!obMake("","int",G$26))),"")</f>
        <v>#VALUE!</v>
      </c>
      <c r="H213" s="42" t="e">
        <f>IF($C$24,[1]!obget([1]!obcall("",$C213,"get",[1]!obMake("","int",H$26))),"")</f>
        <v>#VALUE!</v>
      </c>
      <c r="I213" s="42" t="e">
        <f>IF($C$24,[1]!obget([1]!obcall("",$C213,"get",[1]!obMake("","int",I$26))),"")</f>
        <v>#VALUE!</v>
      </c>
      <c r="J213" s="42" t="e">
        <f>IF($C$24,[1]!obget([1]!obcall("",$C213,"get",[1]!obMake("","int",J$26))),"")</f>
        <v>#VALUE!</v>
      </c>
      <c r="K213" s="42" t="e">
        <f>IF($C$24,[1]!obget([1]!obcall("",$C213,"get",[1]!obMake("","int",K$26))),"")</f>
        <v>#VALUE!</v>
      </c>
      <c r="L213" s="42" t="e">
        <f>IF($C$24,[1]!obget([1]!obcall("",$C213,"get",[1]!obMake("","int",L$26))),"")</f>
        <v>#VALUE!</v>
      </c>
      <c r="M213" s="42" t="e">
        <f>IF($C$24,[1]!obget([1]!obcall("",$C213,"get",[1]!obMake("","int",M$26))),"")</f>
        <v>#VALUE!</v>
      </c>
      <c r="N213" s="42" t="e">
        <f>IF($C$24,[1]!obget([1]!obcall("",$C213,"getAverage")),"")</f>
        <v>#VALUE!</v>
      </c>
    </row>
    <row r="214" spans="1:14" ht="11.85" customHeight="1" x14ac:dyDescent="0.3">
      <c r="A214" s="28" t="str">
        <f t="shared" si="3"/>
        <v/>
      </c>
      <c r="B214" s="46"/>
      <c r="C214" s="45" t="e">
        <f>IF($C$24,[1]!obcall("IM_"&amp;B214,$B$24,"[]",[1]!obMake("","int",ROW(B214)-ROW($B$27))),"")</f>
        <v>#VALUE!</v>
      </c>
      <c r="D214" s="42" t="e">
        <f>IF($C$24,[1]!obget([1]!obcall("",$C214,"get",[1]!obMake("","int",D$26))),"")</f>
        <v>#VALUE!</v>
      </c>
      <c r="E214" s="42" t="e">
        <f>IF($C$24,[1]!obget([1]!obcall("",$C214,"get",[1]!obMake("","int",E$26))),"")</f>
        <v>#VALUE!</v>
      </c>
      <c r="F214" s="42" t="e">
        <f>IF($C$24,[1]!obget([1]!obcall("",$C214,"get",[1]!obMake("","int",F$26))),"")</f>
        <v>#VALUE!</v>
      </c>
      <c r="G214" s="42" t="e">
        <f>IF($C$24,[1]!obget([1]!obcall("",$C214,"get",[1]!obMake("","int",G$26))),"")</f>
        <v>#VALUE!</v>
      </c>
      <c r="H214" s="42" t="e">
        <f>IF($C$24,[1]!obget([1]!obcall("",$C214,"get",[1]!obMake("","int",H$26))),"")</f>
        <v>#VALUE!</v>
      </c>
      <c r="I214" s="42" t="e">
        <f>IF($C$24,[1]!obget([1]!obcall("",$C214,"get",[1]!obMake("","int",I$26))),"")</f>
        <v>#VALUE!</v>
      </c>
      <c r="J214" s="42" t="e">
        <f>IF($C$24,[1]!obget([1]!obcall("",$C214,"get",[1]!obMake("","int",J$26))),"")</f>
        <v>#VALUE!</v>
      </c>
      <c r="K214" s="42" t="e">
        <f>IF($C$24,[1]!obget([1]!obcall("",$C214,"get",[1]!obMake("","int",K$26))),"")</f>
        <v>#VALUE!</v>
      </c>
      <c r="L214" s="42" t="e">
        <f>IF($C$24,[1]!obget([1]!obcall("",$C214,"get",[1]!obMake("","int",L$26))),"")</f>
        <v>#VALUE!</v>
      </c>
      <c r="M214" s="42" t="e">
        <f>IF($C$24,[1]!obget([1]!obcall("",$C214,"get",[1]!obMake("","int",M$26))),"")</f>
        <v>#VALUE!</v>
      </c>
      <c r="N214" s="42" t="e">
        <f>IF($C$24,[1]!obget([1]!obcall("",$C214,"getAverage")),"")</f>
        <v>#VALUE!</v>
      </c>
    </row>
    <row r="215" spans="1:14" ht="11.85" customHeight="1" x14ac:dyDescent="0.3">
      <c r="A215" s="28" t="str">
        <f t="shared" si="3"/>
        <v/>
      </c>
      <c r="B215" s="46"/>
      <c r="C215" s="45" t="e">
        <f>IF($C$24,[1]!obcall("IM_"&amp;B215,$B$24,"[]",[1]!obMake("","int",ROW(B215)-ROW($B$27))),"")</f>
        <v>#VALUE!</v>
      </c>
      <c r="D215" s="42" t="e">
        <f>IF($C$24,[1]!obget([1]!obcall("",$C215,"get",[1]!obMake("","int",D$26))),"")</f>
        <v>#VALUE!</v>
      </c>
      <c r="E215" s="42" t="e">
        <f>IF($C$24,[1]!obget([1]!obcall("",$C215,"get",[1]!obMake("","int",E$26))),"")</f>
        <v>#VALUE!</v>
      </c>
      <c r="F215" s="42" t="e">
        <f>IF($C$24,[1]!obget([1]!obcall("",$C215,"get",[1]!obMake("","int",F$26))),"")</f>
        <v>#VALUE!</v>
      </c>
      <c r="G215" s="42" t="e">
        <f>IF($C$24,[1]!obget([1]!obcall("",$C215,"get",[1]!obMake("","int",G$26))),"")</f>
        <v>#VALUE!</v>
      </c>
      <c r="H215" s="42" t="e">
        <f>IF($C$24,[1]!obget([1]!obcall("",$C215,"get",[1]!obMake("","int",H$26))),"")</f>
        <v>#VALUE!</v>
      </c>
      <c r="I215" s="42" t="e">
        <f>IF($C$24,[1]!obget([1]!obcall("",$C215,"get",[1]!obMake("","int",I$26))),"")</f>
        <v>#VALUE!</v>
      </c>
      <c r="J215" s="42" t="e">
        <f>IF($C$24,[1]!obget([1]!obcall("",$C215,"get",[1]!obMake("","int",J$26))),"")</f>
        <v>#VALUE!</v>
      </c>
      <c r="K215" s="42" t="e">
        <f>IF($C$24,[1]!obget([1]!obcall("",$C215,"get",[1]!obMake("","int",K$26))),"")</f>
        <v>#VALUE!</v>
      </c>
      <c r="L215" s="42" t="e">
        <f>IF($C$24,[1]!obget([1]!obcall("",$C215,"get",[1]!obMake("","int",L$26))),"")</f>
        <v>#VALUE!</v>
      </c>
      <c r="M215" s="42" t="e">
        <f>IF($C$24,[1]!obget([1]!obcall("",$C215,"get",[1]!obMake("","int",M$26))),"")</f>
        <v>#VALUE!</v>
      </c>
      <c r="N215" s="42" t="e">
        <f>IF($C$24,[1]!obget([1]!obcall("",$C215,"getAverage")),"")</f>
        <v>#VALUE!</v>
      </c>
    </row>
    <row r="216" spans="1:14" ht="11.85" customHeight="1" x14ac:dyDescent="0.3">
      <c r="A216" s="28" t="str">
        <f t="shared" si="3"/>
        <v/>
      </c>
      <c r="B216" s="46"/>
      <c r="C216" s="45" t="e">
        <f>IF($C$24,[1]!obcall("IM_"&amp;B216,$B$24,"[]",[1]!obMake("","int",ROW(B216)-ROW($B$27))),"")</f>
        <v>#VALUE!</v>
      </c>
      <c r="D216" s="42" t="e">
        <f>IF($C$24,[1]!obget([1]!obcall("",$C216,"get",[1]!obMake("","int",D$26))),"")</f>
        <v>#VALUE!</v>
      </c>
      <c r="E216" s="42" t="e">
        <f>IF($C$24,[1]!obget([1]!obcall("",$C216,"get",[1]!obMake("","int",E$26))),"")</f>
        <v>#VALUE!</v>
      </c>
      <c r="F216" s="42" t="e">
        <f>IF($C$24,[1]!obget([1]!obcall("",$C216,"get",[1]!obMake("","int",F$26))),"")</f>
        <v>#VALUE!</v>
      </c>
      <c r="G216" s="42" t="e">
        <f>IF($C$24,[1]!obget([1]!obcall("",$C216,"get",[1]!obMake("","int",G$26))),"")</f>
        <v>#VALUE!</v>
      </c>
      <c r="H216" s="42" t="e">
        <f>IF($C$24,[1]!obget([1]!obcall("",$C216,"get",[1]!obMake("","int",H$26))),"")</f>
        <v>#VALUE!</v>
      </c>
      <c r="I216" s="42" t="e">
        <f>IF($C$24,[1]!obget([1]!obcall("",$C216,"get",[1]!obMake("","int",I$26))),"")</f>
        <v>#VALUE!</v>
      </c>
      <c r="J216" s="42" t="e">
        <f>IF($C$24,[1]!obget([1]!obcall("",$C216,"get",[1]!obMake("","int",J$26))),"")</f>
        <v>#VALUE!</v>
      </c>
      <c r="K216" s="42" t="e">
        <f>IF($C$24,[1]!obget([1]!obcall("",$C216,"get",[1]!obMake("","int",K$26))),"")</f>
        <v>#VALUE!</v>
      </c>
      <c r="L216" s="42" t="e">
        <f>IF($C$24,[1]!obget([1]!obcall("",$C216,"get",[1]!obMake("","int",L$26))),"")</f>
        <v>#VALUE!</v>
      </c>
      <c r="M216" s="42" t="e">
        <f>IF($C$24,[1]!obget([1]!obcall("",$C216,"get",[1]!obMake("","int",M$26))),"")</f>
        <v>#VALUE!</v>
      </c>
      <c r="N216" s="42" t="e">
        <f>IF($C$24,[1]!obget([1]!obcall("",$C216,"getAverage")),"")</f>
        <v>#VALUE!</v>
      </c>
    </row>
    <row r="217" spans="1:14" ht="11.85" customHeight="1" x14ac:dyDescent="0.3">
      <c r="A217" s="28">
        <f t="shared" si="3"/>
        <v>19</v>
      </c>
      <c r="B217" s="46"/>
      <c r="C217" s="45" t="e">
        <f>IF($C$24,[1]!obcall("IM_"&amp;B217,$B$24,"[]",[1]!obMake("","int",ROW(B217)-ROW($B$27))),"")</f>
        <v>#VALUE!</v>
      </c>
      <c r="D217" s="42" t="e">
        <f>IF($C$24,[1]!obget([1]!obcall("",$C217,"get",[1]!obMake("","int",D$26))),"")</f>
        <v>#VALUE!</v>
      </c>
      <c r="E217" s="42" t="e">
        <f>IF($C$24,[1]!obget([1]!obcall("",$C217,"get",[1]!obMake("","int",E$26))),"")</f>
        <v>#VALUE!</v>
      </c>
      <c r="F217" s="42" t="e">
        <f>IF($C$24,[1]!obget([1]!obcall("",$C217,"get",[1]!obMake("","int",F$26))),"")</f>
        <v>#VALUE!</v>
      </c>
      <c r="G217" s="42" t="e">
        <f>IF($C$24,[1]!obget([1]!obcall("",$C217,"get",[1]!obMake("","int",G$26))),"")</f>
        <v>#VALUE!</v>
      </c>
      <c r="H217" s="42" t="e">
        <f>IF($C$24,[1]!obget([1]!obcall("",$C217,"get",[1]!obMake("","int",H$26))),"")</f>
        <v>#VALUE!</v>
      </c>
      <c r="I217" s="42" t="e">
        <f>IF($C$24,[1]!obget([1]!obcall("",$C217,"get",[1]!obMake("","int",I$26))),"")</f>
        <v>#VALUE!</v>
      </c>
      <c r="J217" s="42" t="e">
        <f>IF($C$24,[1]!obget([1]!obcall("",$C217,"get",[1]!obMake("","int",J$26))),"")</f>
        <v>#VALUE!</v>
      </c>
      <c r="K217" s="42" t="e">
        <f>IF($C$24,[1]!obget([1]!obcall("",$C217,"get",[1]!obMake("","int",K$26))),"")</f>
        <v>#VALUE!</v>
      </c>
      <c r="L217" s="42" t="e">
        <f>IF($C$24,[1]!obget([1]!obcall("",$C217,"get",[1]!obMake("","int",L$26))),"")</f>
        <v>#VALUE!</v>
      </c>
      <c r="M217" s="42" t="e">
        <f>IF($C$24,[1]!obget([1]!obcall("",$C217,"get",[1]!obMake("","int",M$26))),"")</f>
        <v>#VALUE!</v>
      </c>
      <c r="N217" s="42" t="e">
        <f>IF($C$24,[1]!obget([1]!obcall("",$C217,"getAverage")),"")</f>
        <v>#VALUE!</v>
      </c>
    </row>
    <row r="218" spans="1:14" ht="11.85" customHeight="1" x14ac:dyDescent="0.3">
      <c r="A218" s="28" t="str">
        <f t="shared" si="3"/>
        <v/>
      </c>
      <c r="B218" s="46"/>
      <c r="C218" s="45" t="e">
        <f>IF($C$24,[1]!obcall("IM_"&amp;B218,$B$24,"[]",[1]!obMake("","int",ROW(B218)-ROW($B$27))),"")</f>
        <v>#VALUE!</v>
      </c>
      <c r="D218" s="42" t="e">
        <f>IF($C$24,[1]!obget([1]!obcall("",$C218,"get",[1]!obMake("","int",D$26))),"")</f>
        <v>#VALUE!</v>
      </c>
      <c r="E218" s="42" t="e">
        <f>IF($C$24,[1]!obget([1]!obcall("",$C218,"get",[1]!obMake("","int",E$26))),"")</f>
        <v>#VALUE!</v>
      </c>
      <c r="F218" s="42" t="e">
        <f>IF($C$24,[1]!obget([1]!obcall("",$C218,"get",[1]!obMake("","int",F$26))),"")</f>
        <v>#VALUE!</v>
      </c>
      <c r="G218" s="42" t="e">
        <f>IF($C$24,[1]!obget([1]!obcall("",$C218,"get",[1]!obMake("","int",G$26))),"")</f>
        <v>#VALUE!</v>
      </c>
      <c r="H218" s="42" t="e">
        <f>IF($C$24,[1]!obget([1]!obcall("",$C218,"get",[1]!obMake("","int",H$26))),"")</f>
        <v>#VALUE!</v>
      </c>
      <c r="I218" s="42" t="e">
        <f>IF($C$24,[1]!obget([1]!obcall("",$C218,"get",[1]!obMake("","int",I$26))),"")</f>
        <v>#VALUE!</v>
      </c>
      <c r="J218" s="42" t="e">
        <f>IF($C$24,[1]!obget([1]!obcall("",$C218,"get",[1]!obMake("","int",J$26))),"")</f>
        <v>#VALUE!</v>
      </c>
      <c r="K218" s="42" t="e">
        <f>IF($C$24,[1]!obget([1]!obcall("",$C218,"get",[1]!obMake("","int",K$26))),"")</f>
        <v>#VALUE!</v>
      </c>
      <c r="L218" s="42" t="e">
        <f>IF($C$24,[1]!obget([1]!obcall("",$C218,"get",[1]!obMake("","int",L$26))),"")</f>
        <v>#VALUE!</v>
      </c>
      <c r="M218" s="42" t="e">
        <f>IF($C$24,[1]!obget([1]!obcall("",$C218,"get",[1]!obMake("","int",M$26))),"")</f>
        <v>#VALUE!</v>
      </c>
      <c r="N218" s="42" t="e">
        <f>IF($C$24,[1]!obget([1]!obcall("",$C218,"getAverage")),"")</f>
        <v>#VALUE!</v>
      </c>
    </row>
    <row r="219" spans="1:14" ht="11.85" customHeight="1" x14ac:dyDescent="0.3">
      <c r="A219" s="28" t="str">
        <f t="shared" si="3"/>
        <v/>
      </c>
      <c r="B219" s="46"/>
      <c r="C219" s="45" t="e">
        <f>IF($C$24,[1]!obcall("IM_"&amp;B219,$B$24,"[]",[1]!obMake("","int",ROW(B219)-ROW($B$27))),"")</f>
        <v>#VALUE!</v>
      </c>
      <c r="D219" s="42" t="e">
        <f>IF($C$24,[1]!obget([1]!obcall("",$C219,"get",[1]!obMake("","int",D$26))),"")</f>
        <v>#VALUE!</v>
      </c>
      <c r="E219" s="42" t="e">
        <f>IF($C$24,[1]!obget([1]!obcall("",$C219,"get",[1]!obMake("","int",E$26))),"")</f>
        <v>#VALUE!</v>
      </c>
      <c r="F219" s="42" t="e">
        <f>IF($C$24,[1]!obget([1]!obcall("",$C219,"get",[1]!obMake("","int",F$26))),"")</f>
        <v>#VALUE!</v>
      </c>
      <c r="G219" s="42" t="e">
        <f>IF($C$24,[1]!obget([1]!obcall("",$C219,"get",[1]!obMake("","int",G$26))),"")</f>
        <v>#VALUE!</v>
      </c>
      <c r="H219" s="42" t="e">
        <f>IF($C$24,[1]!obget([1]!obcall("",$C219,"get",[1]!obMake("","int",H$26))),"")</f>
        <v>#VALUE!</v>
      </c>
      <c r="I219" s="42" t="e">
        <f>IF($C$24,[1]!obget([1]!obcall("",$C219,"get",[1]!obMake("","int",I$26))),"")</f>
        <v>#VALUE!</v>
      </c>
      <c r="J219" s="42" t="e">
        <f>IF($C$24,[1]!obget([1]!obcall("",$C219,"get",[1]!obMake("","int",J$26))),"")</f>
        <v>#VALUE!</v>
      </c>
      <c r="K219" s="42" t="e">
        <f>IF($C$24,[1]!obget([1]!obcall("",$C219,"get",[1]!obMake("","int",K$26))),"")</f>
        <v>#VALUE!</v>
      </c>
      <c r="L219" s="42" t="e">
        <f>IF($C$24,[1]!obget([1]!obcall("",$C219,"get",[1]!obMake("","int",L$26))),"")</f>
        <v>#VALUE!</v>
      </c>
      <c r="M219" s="42" t="e">
        <f>IF($C$24,[1]!obget([1]!obcall("",$C219,"get",[1]!obMake("","int",M$26))),"")</f>
        <v>#VALUE!</v>
      </c>
      <c r="N219" s="42" t="e">
        <f>IF($C$24,[1]!obget([1]!obcall("",$C219,"getAverage")),"")</f>
        <v>#VALUE!</v>
      </c>
    </row>
    <row r="220" spans="1:14" ht="11.85" customHeight="1" x14ac:dyDescent="0.3">
      <c r="A220" s="28" t="str">
        <f t="shared" si="3"/>
        <v/>
      </c>
      <c r="B220" s="46"/>
      <c r="C220" s="45" t="e">
        <f>IF($C$24,[1]!obcall("IM_"&amp;B220,$B$24,"[]",[1]!obMake("","int",ROW(B220)-ROW($B$27))),"")</f>
        <v>#VALUE!</v>
      </c>
      <c r="D220" s="42" t="e">
        <f>IF($C$24,[1]!obget([1]!obcall("",$C220,"get",[1]!obMake("","int",D$26))),"")</f>
        <v>#VALUE!</v>
      </c>
      <c r="E220" s="42" t="e">
        <f>IF($C$24,[1]!obget([1]!obcall("",$C220,"get",[1]!obMake("","int",E$26))),"")</f>
        <v>#VALUE!</v>
      </c>
      <c r="F220" s="42" t="e">
        <f>IF($C$24,[1]!obget([1]!obcall("",$C220,"get",[1]!obMake("","int",F$26))),"")</f>
        <v>#VALUE!</v>
      </c>
      <c r="G220" s="42" t="e">
        <f>IF($C$24,[1]!obget([1]!obcall("",$C220,"get",[1]!obMake("","int",G$26))),"")</f>
        <v>#VALUE!</v>
      </c>
      <c r="H220" s="42" t="e">
        <f>IF($C$24,[1]!obget([1]!obcall("",$C220,"get",[1]!obMake("","int",H$26))),"")</f>
        <v>#VALUE!</v>
      </c>
      <c r="I220" s="42" t="e">
        <f>IF($C$24,[1]!obget([1]!obcall("",$C220,"get",[1]!obMake("","int",I$26))),"")</f>
        <v>#VALUE!</v>
      </c>
      <c r="J220" s="42" t="e">
        <f>IF($C$24,[1]!obget([1]!obcall("",$C220,"get",[1]!obMake("","int",J$26))),"")</f>
        <v>#VALUE!</v>
      </c>
      <c r="K220" s="42" t="e">
        <f>IF($C$24,[1]!obget([1]!obcall("",$C220,"get",[1]!obMake("","int",K$26))),"")</f>
        <v>#VALUE!</v>
      </c>
      <c r="L220" s="42" t="e">
        <f>IF($C$24,[1]!obget([1]!obcall("",$C220,"get",[1]!obMake("","int",L$26))),"")</f>
        <v>#VALUE!</v>
      </c>
      <c r="M220" s="42" t="e">
        <f>IF($C$24,[1]!obget([1]!obcall("",$C220,"get",[1]!obMake("","int",M$26))),"")</f>
        <v>#VALUE!</v>
      </c>
      <c r="N220" s="42" t="e">
        <f>IF($C$24,[1]!obget([1]!obcall("",$C220,"getAverage")),"")</f>
        <v>#VALUE!</v>
      </c>
    </row>
    <row r="221" spans="1:14" ht="11.85" customHeight="1" x14ac:dyDescent="0.3">
      <c r="A221" s="28" t="str">
        <f t="shared" ref="A221:A284" si="4">IF($C$24,IF(MOD((ROW(A221)-ROW($A$27))*$C$20,$C$21/10)&lt;0.0001,(ROW(A221)-ROW($A$27))*$C$20,""),"")</f>
        <v/>
      </c>
      <c r="B221" s="46"/>
      <c r="C221" s="45" t="e">
        <f>IF($C$24,[1]!obcall("IM_"&amp;B221,$B$24,"[]",[1]!obMake("","int",ROW(B221)-ROW($B$27))),"")</f>
        <v>#VALUE!</v>
      </c>
      <c r="D221" s="42" t="e">
        <f>IF($C$24,[1]!obget([1]!obcall("",$C221,"get",[1]!obMake("","int",D$26))),"")</f>
        <v>#VALUE!</v>
      </c>
      <c r="E221" s="42" t="e">
        <f>IF($C$24,[1]!obget([1]!obcall("",$C221,"get",[1]!obMake("","int",E$26))),"")</f>
        <v>#VALUE!</v>
      </c>
      <c r="F221" s="42" t="e">
        <f>IF($C$24,[1]!obget([1]!obcall("",$C221,"get",[1]!obMake("","int",F$26))),"")</f>
        <v>#VALUE!</v>
      </c>
      <c r="G221" s="42" t="e">
        <f>IF($C$24,[1]!obget([1]!obcall("",$C221,"get",[1]!obMake("","int",G$26))),"")</f>
        <v>#VALUE!</v>
      </c>
      <c r="H221" s="42" t="e">
        <f>IF($C$24,[1]!obget([1]!obcall("",$C221,"get",[1]!obMake("","int",H$26))),"")</f>
        <v>#VALUE!</v>
      </c>
      <c r="I221" s="42" t="e">
        <f>IF($C$24,[1]!obget([1]!obcall("",$C221,"get",[1]!obMake("","int",I$26))),"")</f>
        <v>#VALUE!</v>
      </c>
      <c r="J221" s="42" t="e">
        <f>IF($C$24,[1]!obget([1]!obcall("",$C221,"get",[1]!obMake("","int",J$26))),"")</f>
        <v>#VALUE!</v>
      </c>
      <c r="K221" s="42" t="e">
        <f>IF($C$24,[1]!obget([1]!obcall("",$C221,"get",[1]!obMake("","int",K$26))),"")</f>
        <v>#VALUE!</v>
      </c>
      <c r="L221" s="42" t="e">
        <f>IF($C$24,[1]!obget([1]!obcall("",$C221,"get",[1]!obMake("","int",L$26))),"")</f>
        <v>#VALUE!</v>
      </c>
      <c r="M221" s="42" t="e">
        <f>IF($C$24,[1]!obget([1]!obcall("",$C221,"get",[1]!obMake("","int",M$26))),"")</f>
        <v>#VALUE!</v>
      </c>
      <c r="N221" s="42" t="e">
        <f>IF($C$24,[1]!obget([1]!obcall("",$C221,"getAverage")),"")</f>
        <v>#VALUE!</v>
      </c>
    </row>
    <row r="222" spans="1:14" ht="11.85" customHeight="1" x14ac:dyDescent="0.3">
      <c r="A222" s="28">
        <f t="shared" si="4"/>
        <v>19.5</v>
      </c>
      <c r="B222" s="46"/>
      <c r="C222" s="45" t="e">
        <f>IF($C$24,[1]!obcall("IM_"&amp;B222,$B$24,"[]",[1]!obMake("","int",ROW(B222)-ROW($B$27))),"")</f>
        <v>#VALUE!</v>
      </c>
      <c r="D222" s="42" t="e">
        <f>IF($C$24,[1]!obget([1]!obcall("",$C222,"get",[1]!obMake("","int",D$26))),"")</f>
        <v>#VALUE!</v>
      </c>
      <c r="E222" s="42" t="e">
        <f>IF($C$24,[1]!obget([1]!obcall("",$C222,"get",[1]!obMake("","int",E$26))),"")</f>
        <v>#VALUE!</v>
      </c>
      <c r="F222" s="42" t="e">
        <f>IF($C$24,[1]!obget([1]!obcall("",$C222,"get",[1]!obMake("","int",F$26))),"")</f>
        <v>#VALUE!</v>
      </c>
      <c r="G222" s="42" t="e">
        <f>IF($C$24,[1]!obget([1]!obcall("",$C222,"get",[1]!obMake("","int",G$26))),"")</f>
        <v>#VALUE!</v>
      </c>
      <c r="H222" s="42" t="e">
        <f>IF($C$24,[1]!obget([1]!obcall("",$C222,"get",[1]!obMake("","int",H$26))),"")</f>
        <v>#VALUE!</v>
      </c>
      <c r="I222" s="42" t="e">
        <f>IF($C$24,[1]!obget([1]!obcall("",$C222,"get",[1]!obMake("","int",I$26))),"")</f>
        <v>#VALUE!</v>
      </c>
      <c r="J222" s="42" t="e">
        <f>IF($C$24,[1]!obget([1]!obcall("",$C222,"get",[1]!obMake("","int",J$26))),"")</f>
        <v>#VALUE!</v>
      </c>
      <c r="K222" s="42" t="e">
        <f>IF($C$24,[1]!obget([1]!obcall("",$C222,"get",[1]!obMake("","int",K$26))),"")</f>
        <v>#VALUE!</v>
      </c>
      <c r="L222" s="42" t="e">
        <f>IF($C$24,[1]!obget([1]!obcall("",$C222,"get",[1]!obMake("","int",L$26))),"")</f>
        <v>#VALUE!</v>
      </c>
      <c r="M222" s="42" t="e">
        <f>IF($C$24,[1]!obget([1]!obcall("",$C222,"get",[1]!obMake("","int",M$26))),"")</f>
        <v>#VALUE!</v>
      </c>
      <c r="N222" s="42" t="e">
        <f>IF($C$24,[1]!obget([1]!obcall("",$C222,"getAverage")),"")</f>
        <v>#VALUE!</v>
      </c>
    </row>
    <row r="223" spans="1:14" ht="11.85" customHeight="1" x14ac:dyDescent="0.3">
      <c r="A223" s="28" t="str">
        <f t="shared" si="4"/>
        <v/>
      </c>
      <c r="B223" s="46"/>
      <c r="C223" s="45" t="e">
        <f>IF($C$24,[1]!obcall("IM_"&amp;B223,$B$24,"[]",[1]!obMake("","int",ROW(B223)-ROW($B$27))),"")</f>
        <v>#VALUE!</v>
      </c>
      <c r="D223" s="42" t="e">
        <f>IF($C$24,[1]!obget([1]!obcall("",$C223,"get",[1]!obMake("","int",D$26))),"")</f>
        <v>#VALUE!</v>
      </c>
      <c r="E223" s="42" t="e">
        <f>IF($C$24,[1]!obget([1]!obcall("",$C223,"get",[1]!obMake("","int",E$26))),"")</f>
        <v>#VALUE!</v>
      </c>
      <c r="F223" s="42" t="e">
        <f>IF($C$24,[1]!obget([1]!obcall("",$C223,"get",[1]!obMake("","int",F$26))),"")</f>
        <v>#VALUE!</v>
      </c>
      <c r="G223" s="42" t="e">
        <f>IF($C$24,[1]!obget([1]!obcall("",$C223,"get",[1]!obMake("","int",G$26))),"")</f>
        <v>#VALUE!</v>
      </c>
      <c r="H223" s="42" t="e">
        <f>IF($C$24,[1]!obget([1]!obcall("",$C223,"get",[1]!obMake("","int",H$26))),"")</f>
        <v>#VALUE!</v>
      </c>
      <c r="I223" s="42" t="e">
        <f>IF($C$24,[1]!obget([1]!obcall("",$C223,"get",[1]!obMake("","int",I$26))),"")</f>
        <v>#VALUE!</v>
      </c>
      <c r="J223" s="42" t="e">
        <f>IF($C$24,[1]!obget([1]!obcall("",$C223,"get",[1]!obMake("","int",J$26))),"")</f>
        <v>#VALUE!</v>
      </c>
      <c r="K223" s="42" t="e">
        <f>IF($C$24,[1]!obget([1]!obcall("",$C223,"get",[1]!obMake("","int",K$26))),"")</f>
        <v>#VALUE!</v>
      </c>
      <c r="L223" s="42" t="e">
        <f>IF($C$24,[1]!obget([1]!obcall("",$C223,"get",[1]!obMake("","int",L$26))),"")</f>
        <v>#VALUE!</v>
      </c>
      <c r="M223" s="42" t="e">
        <f>IF($C$24,[1]!obget([1]!obcall("",$C223,"get",[1]!obMake("","int",M$26))),"")</f>
        <v>#VALUE!</v>
      </c>
      <c r="N223" s="42" t="e">
        <f>IF($C$24,[1]!obget([1]!obcall("",$C223,"getAverage")),"")</f>
        <v>#VALUE!</v>
      </c>
    </row>
    <row r="224" spans="1:14" ht="11.85" customHeight="1" x14ac:dyDescent="0.3">
      <c r="A224" s="28" t="str">
        <f t="shared" si="4"/>
        <v/>
      </c>
      <c r="B224" s="46"/>
      <c r="C224" s="45" t="e">
        <f>IF($C$24,[1]!obcall("IM_"&amp;B224,$B$24,"[]",[1]!obMake("","int",ROW(B224)-ROW($B$27))),"")</f>
        <v>#VALUE!</v>
      </c>
      <c r="D224" s="42" t="e">
        <f>IF($C$24,[1]!obget([1]!obcall("",$C224,"get",[1]!obMake("","int",D$26))),"")</f>
        <v>#VALUE!</v>
      </c>
      <c r="E224" s="42" t="e">
        <f>IF($C$24,[1]!obget([1]!obcall("",$C224,"get",[1]!obMake("","int",E$26))),"")</f>
        <v>#VALUE!</v>
      </c>
      <c r="F224" s="42" t="e">
        <f>IF($C$24,[1]!obget([1]!obcall("",$C224,"get",[1]!obMake("","int",F$26))),"")</f>
        <v>#VALUE!</v>
      </c>
      <c r="G224" s="42" t="e">
        <f>IF($C$24,[1]!obget([1]!obcall("",$C224,"get",[1]!obMake("","int",G$26))),"")</f>
        <v>#VALUE!</v>
      </c>
      <c r="H224" s="42" t="e">
        <f>IF($C$24,[1]!obget([1]!obcall("",$C224,"get",[1]!obMake("","int",H$26))),"")</f>
        <v>#VALUE!</v>
      </c>
      <c r="I224" s="42" t="e">
        <f>IF($C$24,[1]!obget([1]!obcall("",$C224,"get",[1]!obMake("","int",I$26))),"")</f>
        <v>#VALUE!</v>
      </c>
      <c r="J224" s="42" t="e">
        <f>IF($C$24,[1]!obget([1]!obcall("",$C224,"get",[1]!obMake("","int",J$26))),"")</f>
        <v>#VALUE!</v>
      </c>
      <c r="K224" s="42" t="e">
        <f>IF($C$24,[1]!obget([1]!obcall("",$C224,"get",[1]!obMake("","int",K$26))),"")</f>
        <v>#VALUE!</v>
      </c>
      <c r="L224" s="42" t="e">
        <f>IF($C$24,[1]!obget([1]!obcall("",$C224,"get",[1]!obMake("","int",L$26))),"")</f>
        <v>#VALUE!</v>
      </c>
      <c r="M224" s="42" t="e">
        <f>IF($C$24,[1]!obget([1]!obcall("",$C224,"get",[1]!obMake("","int",M$26))),"")</f>
        <v>#VALUE!</v>
      </c>
      <c r="N224" s="42" t="e">
        <f>IF($C$24,[1]!obget([1]!obcall("",$C224,"getAverage")),"")</f>
        <v>#VALUE!</v>
      </c>
    </row>
    <row r="225" spans="1:14" ht="11.85" customHeight="1" x14ac:dyDescent="0.3">
      <c r="A225" s="28" t="str">
        <f t="shared" si="4"/>
        <v/>
      </c>
      <c r="B225" s="46"/>
      <c r="C225" s="45" t="e">
        <f>IF($C$24,[1]!obcall("IM_"&amp;B225,$B$24,"[]",[1]!obMake("","int",ROW(B225)-ROW($B$27))),"")</f>
        <v>#VALUE!</v>
      </c>
      <c r="D225" s="42" t="e">
        <f>IF($C$24,[1]!obget([1]!obcall("",$C225,"get",[1]!obMake("","int",D$26))),"")</f>
        <v>#VALUE!</v>
      </c>
      <c r="E225" s="42" t="e">
        <f>IF($C$24,[1]!obget([1]!obcall("",$C225,"get",[1]!obMake("","int",E$26))),"")</f>
        <v>#VALUE!</v>
      </c>
      <c r="F225" s="42" t="e">
        <f>IF($C$24,[1]!obget([1]!obcall("",$C225,"get",[1]!obMake("","int",F$26))),"")</f>
        <v>#VALUE!</v>
      </c>
      <c r="G225" s="42" t="e">
        <f>IF($C$24,[1]!obget([1]!obcall("",$C225,"get",[1]!obMake("","int",G$26))),"")</f>
        <v>#VALUE!</v>
      </c>
      <c r="H225" s="42" t="e">
        <f>IF($C$24,[1]!obget([1]!obcall("",$C225,"get",[1]!obMake("","int",H$26))),"")</f>
        <v>#VALUE!</v>
      </c>
      <c r="I225" s="42" t="e">
        <f>IF($C$24,[1]!obget([1]!obcall("",$C225,"get",[1]!obMake("","int",I$26))),"")</f>
        <v>#VALUE!</v>
      </c>
      <c r="J225" s="42" t="e">
        <f>IF($C$24,[1]!obget([1]!obcall("",$C225,"get",[1]!obMake("","int",J$26))),"")</f>
        <v>#VALUE!</v>
      </c>
      <c r="K225" s="42" t="e">
        <f>IF($C$24,[1]!obget([1]!obcall("",$C225,"get",[1]!obMake("","int",K$26))),"")</f>
        <v>#VALUE!</v>
      </c>
      <c r="L225" s="42" t="e">
        <f>IF($C$24,[1]!obget([1]!obcall("",$C225,"get",[1]!obMake("","int",L$26))),"")</f>
        <v>#VALUE!</v>
      </c>
      <c r="M225" s="42" t="e">
        <f>IF($C$24,[1]!obget([1]!obcall("",$C225,"get",[1]!obMake("","int",M$26))),"")</f>
        <v>#VALUE!</v>
      </c>
      <c r="N225" s="42" t="e">
        <f>IF($C$24,[1]!obget([1]!obcall("",$C225,"getAverage")),"")</f>
        <v>#VALUE!</v>
      </c>
    </row>
    <row r="226" spans="1:14" ht="11.85" customHeight="1" x14ac:dyDescent="0.3">
      <c r="A226" s="28" t="str">
        <f t="shared" si="4"/>
        <v/>
      </c>
      <c r="B226" s="46"/>
      <c r="C226" s="45" t="e">
        <f>IF($C$24,[1]!obcall("IM_"&amp;B226,$B$24,"[]",[1]!obMake("","int",ROW(B226)-ROW($B$27))),"")</f>
        <v>#VALUE!</v>
      </c>
      <c r="D226" s="42" t="e">
        <f>IF($C$24,[1]!obget([1]!obcall("",$C226,"get",[1]!obMake("","int",D$26))),"")</f>
        <v>#VALUE!</v>
      </c>
      <c r="E226" s="42" t="e">
        <f>IF($C$24,[1]!obget([1]!obcall("",$C226,"get",[1]!obMake("","int",E$26))),"")</f>
        <v>#VALUE!</v>
      </c>
      <c r="F226" s="42" t="e">
        <f>IF($C$24,[1]!obget([1]!obcall("",$C226,"get",[1]!obMake("","int",F$26))),"")</f>
        <v>#VALUE!</v>
      </c>
      <c r="G226" s="42" t="e">
        <f>IF($C$24,[1]!obget([1]!obcall("",$C226,"get",[1]!obMake("","int",G$26))),"")</f>
        <v>#VALUE!</v>
      </c>
      <c r="H226" s="42" t="e">
        <f>IF($C$24,[1]!obget([1]!obcall("",$C226,"get",[1]!obMake("","int",H$26))),"")</f>
        <v>#VALUE!</v>
      </c>
      <c r="I226" s="42" t="e">
        <f>IF($C$24,[1]!obget([1]!obcall("",$C226,"get",[1]!obMake("","int",I$26))),"")</f>
        <v>#VALUE!</v>
      </c>
      <c r="J226" s="42" t="e">
        <f>IF($C$24,[1]!obget([1]!obcall("",$C226,"get",[1]!obMake("","int",J$26))),"")</f>
        <v>#VALUE!</v>
      </c>
      <c r="K226" s="42" t="e">
        <f>IF($C$24,[1]!obget([1]!obcall("",$C226,"get",[1]!obMake("","int",K$26))),"")</f>
        <v>#VALUE!</v>
      </c>
      <c r="L226" s="42" t="e">
        <f>IF($C$24,[1]!obget([1]!obcall("",$C226,"get",[1]!obMake("","int",L$26))),"")</f>
        <v>#VALUE!</v>
      </c>
      <c r="M226" s="42" t="e">
        <f>IF($C$24,[1]!obget([1]!obcall("",$C226,"get",[1]!obMake("","int",M$26))),"")</f>
        <v>#VALUE!</v>
      </c>
      <c r="N226" s="42" t="e">
        <f>IF($C$24,[1]!obget([1]!obcall("",$C226,"getAverage")),"")</f>
        <v>#VALUE!</v>
      </c>
    </row>
    <row r="227" spans="1:14" ht="11.85" customHeight="1" x14ac:dyDescent="0.3">
      <c r="A227" s="28">
        <f t="shared" si="4"/>
        <v>20</v>
      </c>
      <c r="B227" s="46"/>
      <c r="C227" s="45" t="e">
        <f>IF($C$24,[1]!obcall("IM_"&amp;B227,$B$24,"[]",[1]!obMake("","int",ROW(B227)-ROW($B$27))),"")</f>
        <v>#VALUE!</v>
      </c>
      <c r="D227" s="42" t="e">
        <f>IF($C$24,[1]!obget([1]!obcall("",$C227,"get",[1]!obMake("","int",D$26))),"")</f>
        <v>#VALUE!</v>
      </c>
      <c r="E227" s="42" t="e">
        <f>IF($C$24,[1]!obget([1]!obcall("",$C227,"get",[1]!obMake("","int",E$26))),"")</f>
        <v>#VALUE!</v>
      </c>
      <c r="F227" s="42" t="e">
        <f>IF($C$24,[1]!obget([1]!obcall("",$C227,"get",[1]!obMake("","int",F$26))),"")</f>
        <v>#VALUE!</v>
      </c>
      <c r="G227" s="42" t="e">
        <f>IF($C$24,[1]!obget([1]!obcall("",$C227,"get",[1]!obMake("","int",G$26))),"")</f>
        <v>#VALUE!</v>
      </c>
      <c r="H227" s="42" t="e">
        <f>IF($C$24,[1]!obget([1]!obcall("",$C227,"get",[1]!obMake("","int",H$26))),"")</f>
        <v>#VALUE!</v>
      </c>
      <c r="I227" s="42" t="e">
        <f>IF($C$24,[1]!obget([1]!obcall("",$C227,"get",[1]!obMake("","int",I$26))),"")</f>
        <v>#VALUE!</v>
      </c>
      <c r="J227" s="42" t="e">
        <f>IF($C$24,[1]!obget([1]!obcall("",$C227,"get",[1]!obMake("","int",J$26))),"")</f>
        <v>#VALUE!</v>
      </c>
      <c r="K227" s="42" t="e">
        <f>IF($C$24,[1]!obget([1]!obcall("",$C227,"get",[1]!obMake("","int",K$26))),"")</f>
        <v>#VALUE!</v>
      </c>
      <c r="L227" s="42" t="e">
        <f>IF($C$24,[1]!obget([1]!obcall("",$C227,"get",[1]!obMake("","int",L$26))),"")</f>
        <v>#VALUE!</v>
      </c>
      <c r="M227" s="42" t="e">
        <f>IF($C$24,[1]!obget([1]!obcall("",$C227,"get",[1]!obMake("","int",M$26))),"")</f>
        <v>#VALUE!</v>
      </c>
      <c r="N227" s="42" t="e">
        <f>IF($C$24,[1]!obget([1]!obcall("",$C227,"getAverage")),"")</f>
        <v>#VALUE!</v>
      </c>
    </row>
    <row r="228" spans="1:14" ht="11.85" customHeight="1" x14ac:dyDescent="0.3">
      <c r="A228" s="28" t="str">
        <f t="shared" si="4"/>
        <v/>
      </c>
      <c r="B228" s="46"/>
      <c r="C228" s="45" t="e">
        <f>IF($C$24,[1]!obcall("IM_"&amp;B228,$B$24,"[]",[1]!obMake("","int",ROW(B228)-ROW($B$27))),"")</f>
        <v>#VALUE!</v>
      </c>
      <c r="D228" s="42" t="e">
        <f>IF($C$24,[1]!obget([1]!obcall("",$C228,"get",[1]!obMake("","int",D$26))),"")</f>
        <v>#VALUE!</v>
      </c>
      <c r="E228" s="42" t="e">
        <f>IF($C$24,[1]!obget([1]!obcall("",$C228,"get",[1]!obMake("","int",E$26))),"")</f>
        <v>#VALUE!</v>
      </c>
      <c r="F228" s="42" t="e">
        <f>IF($C$24,[1]!obget([1]!obcall("",$C228,"get",[1]!obMake("","int",F$26))),"")</f>
        <v>#VALUE!</v>
      </c>
      <c r="G228" s="42" t="e">
        <f>IF($C$24,[1]!obget([1]!obcall("",$C228,"get",[1]!obMake("","int",G$26))),"")</f>
        <v>#VALUE!</v>
      </c>
      <c r="H228" s="42" t="e">
        <f>IF($C$24,[1]!obget([1]!obcall("",$C228,"get",[1]!obMake("","int",H$26))),"")</f>
        <v>#VALUE!</v>
      </c>
      <c r="I228" s="42" t="e">
        <f>IF($C$24,[1]!obget([1]!obcall("",$C228,"get",[1]!obMake("","int",I$26))),"")</f>
        <v>#VALUE!</v>
      </c>
      <c r="J228" s="42" t="e">
        <f>IF($C$24,[1]!obget([1]!obcall("",$C228,"get",[1]!obMake("","int",J$26))),"")</f>
        <v>#VALUE!</v>
      </c>
      <c r="K228" s="42" t="e">
        <f>IF($C$24,[1]!obget([1]!obcall("",$C228,"get",[1]!obMake("","int",K$26))),"")</f>
        <v>#VALUE!</v>
      </c>
      <c r="L228" s="42" t="e">
        <f>IF($C$24,[1]!obget([1]!obcall("",$C228,"get",[1]!obMake("","int",L$26))),"")</f>
        <v>#VALUE!</v>
      </c>
      <c r="M228" s="42" t="e">
        <f>IF($C$24,[1]!obget([1]!obcall("",$C228,"get",[1]!obMake("","int",M$26))),"")</f>
        <v>#VALUE!</v>
      </c>
      <c r="N228" s="42" t="e">
        <f>IF($C$24,[1]!obget([1]!obcall("",$C228,"getAverage")),"")</f>
        <v>#VALUE!</v>
      </c>
    </row>
    <row r="229" spans="1:14" ht="11.85" customHeight="1" x14ac:dyDescent="0.3">
      <c r="A229" s="28" t="str">
        <f t="shared" si="4"/>
        <v/>
      </c>
      <c r="B229" s="46"/>
      <c r="C229" s="45" t="e">
        <f>IF($C$24,[1]!obcall("IM_"&amp;B229,$B$24,"[]",[1]!obMake("","int",ROW(B229)-ROW($B$27))),"")</f>
        <v>#VALUE!</v>
      </c>
      <c r="D229" s="42" t="e">
        <f>IF($C$24,[1]!obget([1]!obcall("",$C229,"get",[1]!obMake("","int",D$26))),"")</f>
        <v>#VALUE!</v>
      </c>
      <c r="E229" s="42" t="e">
        <f>IF($C$24,[1]!obget([1]!obcall("",$C229,"get",[1]!obMake("","int",E$26))),"")</f>
        <v>#VALUE!</v>
      </c>
      <c r="F229" s="42" t="e">
        <f>IF($C$24,[1]!obget([1]!obcall("",$C229,"get",[1]!obMake("","int",F$26))),"")</f>
        <v>#VALUE!</v>
      </c>
      <c r="G229" s="42" t="e">
        <f>IF($C$24,[1]!obget([1]!obcall("",$C229,"get",[1]!obMake("","int",G$26))),"")</f>
        <v>#VALUE!</v>
      </c>
      <c r="H229" s="42" t="e">
        <f>IF($C$24,[1]!obget([1]!obcall("",$C229,"get",[1]!obMake("","int",H$26))),"")</f>
        <v>#VALUE!</v>
      </c>
      <c r="I229" s="42" t="e">
        <f>IF($C$24,[1]!obget([1]!obcall("",$C229,"get",[1]!obMake("","int",I$26))),"")</f>
        <v>#VALUE!</v>
      </c>
      <c r="J229" s="42" t="e">
        <f>IF($C$24,[1]!obget([1]!obcall("",$C229,"get",[1]!obMake("","int",J$26))),"")</f>
        <v>#VALUE!</v>
      </c>
      <c r="K229" s="42" t="e">
        <f>IF($C$24,[1]!obget([1]!obcall("",$C229,"get",[1]!obMake("","int",K$26))),"")</f>
        <v>#VALUE!</v>
      </c>
      <c r="L229" s="42" t="e">
        <f>IF($C$24,[1]!obget([1]!obcall("",$C229,"get",[1]!obMake("","int",L$26))),"")</f>
        <v>#VALUE!</v>
      </c>
      <c r="M229" s="42" t="e">
        <f>IF($C$24,[1]!obget([1]!obcall("",$C229,"get",[1]!obMake("","int",M$26))),"")</f>
        <v>#VALUE!</v>
      </c>
      <c r="N229" s="42" t="e">
        <f>IF($C$24,[1]!obget([1]!obcall("",$C229,"getAverage")),"")</f>
        <v>#VALUE!</v>
      </c>
    </row>
    <row r="230" spans="1:14" ht="11.85" customHeight="1" x14ac:dyDescent="0.3">
      <c r="A230" s="28" t="str">
        <f t="shared" si="4"/>
        <v/>
      </c>
      <c r="B230" s="46"/>
      <c r="C230" s="45" t="e">
        <f>IF($C$24,[1]!obcall("IM_"&amp;B230,$B$24,"[]",[1]!obMake("","int",ROW(B230)-ROW($B$27))),"")</f>
        <v>#VALUE!</v>
      </c>
      <c r="D230" s="42" t="e">
        <f>IF($C$24,[1]!obget([1]!obcall("",$C230,"get",[1]!obMake("","int",D$26))),"")</f>
        <v>#VALUE!</v>
      </c>
      <c r="E230" s="42" t="e">
        <f>IF($C$24,[1]!obget([1]!obcall("",$C230,"get",[1]!obMake("","int",E$26))),"")</f>
        <v>#VALUE!</v>
      </c>
      <c r="F230" s="42" t="e">
        <f>IF($C$24,[1]!obget([1]!obcall("",$C230,"get",[1]!obMake("","int",F$26))),"")</f>
        <v>#VALUE!</v>
      </c>
      <c r="G230" s="42" t="e">
        <f>IF($C$24,[1]!obget([1]!obcall("",$C230,"get",[1]!obMake("","int",G$26))),"")</f>
        <v>#VALUE!</v>
      </c>
      <c r="H230" s="42" t="e">
        <f>IF($C$24,[1]!obget([1]!obcall("",$C230,"get",[1]!obMake("","int",H$26))),"")</f>
        <v>#VALUE!</v>
      </c>
      <c r="I230" s="42" t="e">
        <f>IF($C$24,[1]!obget([1]!obcall("",$C230,"get",[1]!obMake("","int",I$26))),"")</f>
        <v>#VALUE!</v>
      </c>
      <c r="J230" s="42" t="e">
        <f>IF($C$24,[1]!obget([1]!obcall("",$C230,"get",[1]!obMake("","int",J$26))),"")</f>
        <v>#VALUE!</v>
      </c>
      <c r="K230" s="42" t="e">
        <f>IF($C$24,[1]!obget([1]!obcall("",$C230,"get",[1]!obMake("","int",K$26))),"")</f>
        <v>#VALUE!</v>
      </c>
      <c r="L230" s="42" t="e">
        <f>IF($C$24,[1]!obget([1]!obcall("",$C230,"get",[1]!obMake("","int",L$26))),"")</f>
        <v>#VALUE!</v>
      </c>
      <c r="M230" s="42" t="e">
        <f>IF($C$24,[1]!obget([1]!obcall("",$C230,"get",[1]!obMake("","int",M$26))),"")</f>
        <v>#VALUE!</v>
      </c>
      <c r="N230" s="42" t="e">
        <f>IF($C$24,[1]!obget([1]!obcall("",$C230,"getAverage")),"")</f>
        <v>#VALUE!</v>
      </c>
    </row>
    <row r="231" spans="1:14" ht="11.85" customHeight="1" x14ac:dyDescent="0.3">
      <c r="A231" s="28" t="str">
        <f t="shared" si="4"/>
        <v/>
      </c>
      <c r="B231" s="46"/>
      <c r="C231" s="45" t="e">
        <f>IF($C$24,[1]!obcall("IM_"&amp;B231,$B$24,"[]",[1]!obMake("","int",ROW(B231)-ROW($B$27))),"")</f>
        <v>#VALUE!</v>
      </c>
      <c r="D231" s="42" t="e">
        <f>IF($C$24,[1]!obget([1]!obcall("",$C231,"get",[1]!obMake("","int",D$26))),"")</f>
        <v>#VALUE!</v>
      </c>
      <c r="E231" s="42" t="e">
        <f>IF($C$24,[1]!obget([1]!obcall("",$C231,"get",[1]!obMake("","int",E$26))),"")</f>
        <v>#VALUE!</v>
      </c>
      <c r="F231" s="42" t="e">
        <f>IF($C$24,[1]!obget([1]!obcall("",$C231,"get",[1]!obMake("","int",F$26))),"")</f>
        <v>#VALUE!</v>
      </c>
      <c r="G231" s="42" t="e">
        <f>IF($C$24,[1]!obget([1]!obcall("",$C231,"get",[1]!obMake("","int",G$26))),"")</f>
        <v>#VALUE!</v>
      </c>
      <c r="H231" s="42" t="e">
        <f>IF($C$24,[1]!obget([1]!obcall("",$C231,"get",[1]!obMake("","int",H$26))),"")</f>
        <v>#VALUE!</v>
      </c>
      <c r="I231" s="42" t="e">
        <f>IF($C$24,[1]!obget([1]!obcall("",$C231,"get",[1]!obMake("","int",I$26))),"")</f>
        <v>#VALUE!</v>
      </c>
      <c r="J231" s="42" t="e">
        <f>IF($C$24,[1]!obget([1]!obcall("",$C231,"get",[1]!obMake("","int",J$26))),"")</f>
        <v>#VALUE!</v>
      </c>
      <c r="K231" s="42" t="e">
        <f>IF($C$24,[1]!obget([1]!obcall("",$C231,"get",[1]!obMake("","int",K$26))),"")</f>
        <v>#VALUE!</v>
      </c>
      <c r="L231" s="42" t="e">
        <f>IF($C$24,[1]!obget([1]!obcall("",$C231,"get",[1]!obMake("","int",L$26))),"")</f>
        <v>#VALUE!</v>
      </c>
      <c r="M231" s="42" t="e">
        <f>IF($C$24,[1]!obget([1]!obcall("",$C231,"get",[1]!obMake("","int",M$26))),"")</f>
        <v>#VALUE!</v>
      </c>
      <c r="N231" s="42" t="e">
        <f>IF($C$24,[1]!obget([1]!obcall("",$C231,"getAverage")),"")</f>
        <v>#VALUE!</v>
      </c>
    </row>
    <row r="232" spans="1:14" ht="11.85" customHeight="1" x14ac:dyDescent="0.3">
      <c r="A232" s="28">
        <f t="shared" si="4"/>
        <v>20.5</v>
      </c>
      <c r="B232" s="46"/>
      <c r="C232" s="45" t="e">
        <f>IF($C$24,[1]!obcall("IM_"&amp;B232,$B$24,"[]",[1]!obMake("","int",ROW(B232)-ROW($B$27))),"")</f>
        <v>#VALUE!</v>
      </c>
      <c r="D232" s="42" t="e">
        <f>IF($C$24,[1]!obget([1]!obcall("",$C232,"get",[1]!obMake("","int",D$26))),"")</f>
        <v>#VALUE!</v>
      </c>
      <c r="E232" s="42" t="e">
        <f>IF($C$24,[1]!obget([1]!obcall("",$C232,"get",[1]!obMake("","int",E$26))),"")</f>
        <v>#VALUE!</v>
      </c>
      <c r="F232" s="42" t="e">
        <f>IF($C$24,[1]!obget([1]!obcall("",$C232,"get",[1]!obMake("","int",F$26))),"")</f>
        <v>#VALUE!</v>
      </c>
      <c r="G232" s="42" t="e">
        <f>IF($C$24,[1]!obget([1]!obcall("",$C232,"get",[1]!obMake("","int",G$26))),"")</f>
        <v>#VALUE!</v>
      </c>
      <c r="H232" s="42" t="e">
        <f>IF($C$24,[1]!obget([1]!obcall("",$C232,"get",[1]!obMake("","int",H$26))),"")</f>
        <v>#VALUE!</v>
      </c>
      <c r="I232" s="42" t="e">
        <f>IF($C$24,[1]!obget([1]!obcall("",$C232,"get",[1]!obMake("","int",I$26))),"")</f>
        <v>#VALUE!</v>
      </c>
      <c r="J232" s="42" t="e">
        <f>IF($C$24,[1]!obget([1]!obcall("",$C232,"get",[1]!obMake("","int",J$26))),"")</f>
        <v>#VALUE!</v>
      </c>
      <c r="K232" s="42" t="e">
        <f>IF($C$24,[1]!obget([1]!obcall("",$C232,"get",[1]!obMake("","int",K$26))),"")</f>
        <v>#VALUE!</v>
      </c>
      <c r="L232" s="42" t="e">
        <f>IF($C$24,[1]!obget([1]!obcall("",$C232,"get",[1]!obMake("","int",L$26))),"")</f>
        <v>#VALUE!</v>
      </c>
      <c r="M232" s="42" t="e">
        <f>IF($C$24,[1]!obget([1]!obcall("",$C232,"get",[1]!obMake("","int",M$26))),"")</f>
        <v>#VALUE!</v>
      </c>
      <c r="N232" s="42" t="e">
        <f>IF($C$24,[1]!obget([1]!obcall("",$C232,"getAverage")),"")</f>
        <v>#VALUE!</v>
      </c>
    </row>
    <row r="233" spans="1:14" ht="11.85" customHeight="1" x14ac:dyDescent="0.3">
      <c r="A233" s="28" t="str">
        <f t="shared" si="4"/>
        <v/>
      </c>
      <c r="B233" s="46"/>
      <c r="C233" s="45" t="e">
        <f>IF($C$24,[1]!obcall("IM_"&amp;B233,$B$24,"[]",[1]!obMake("","int",ROW(B233)-ROW($B$27))),"")</f>
        <v>#VALUE!</v>
      </c>
      <c r="D233" s="42" t="e">
        <f>IF($C$24,[1]!obget([1]!obcall("",$C233,"get",[1]!obMake("","int",D$26))),"")</f>
        <v>#VALUE!</v>
      </c>
      <c r="E233" s="42" t="e">
        <f>IF($C$24,[1]!obget([1]!obcall("",$C233,"get",[1]!obMake("","int",E$26))),"")</f>
        <v>#VALUE!</v>
      </c>
      <c r="F233" s="42" t="e">
        <f>IF($C$24,[1]!obget([1]!obcall("",$C233,"get",[1]!obMake("","int",F$26))),"")</f>
        <v>#VALUE!</v>
      </c>
      <c r="G233" s="42" t="e">
        <f>IF($C$24,[1]!obget([1]!obcall("",$C233,"get",[1]!obMake("","int",G$26))),"")</f>
        <v>#VALUE!</v>
      </c>
      <c r="H233" s="42" t="e">
        <f>IF($C$24,[1]!obget([1]!obcall("",$C233,"get",[1]!obMake("","int",H$26))),"")</f>
        <v>#VALUE!</v>
      </c>
      <c r="I233" s="42" t="e">
        <f>IF($C$24,[1]!obget([1]!obcall("",$C233,"get",[1]!obMake("","int",I$26))),"")</f>
        <v>#VALUE!</v>
      </c>
      <c r="J233" s="42" t="e">
        <f>IF($C$24,[1]!obget([1]!obcall("",$C233,"get",[1]!obMake("","int",J$26))),"")</f>
        <v>#VALUE!</v>
      </c>
      <c r="K233" s="42" t="e">
        <f>IF($C$24,[1]!obget([1]!obcall("",$C233,"get",[1]!obMake("","int",K$26))),"")</f>
        <v>#VALUE!</v>
      </c>
      <c r="L233" s="42" t="e">
        <f>IF($C$24,[1]!obget([1]!obcall("",$C233,"get",[1]!obMake("","int",L$26))),"")</f>
        <v>#VALUE!</v>
      </c>
      <c r="M233" s="42" t="e">
        <f>IF($C$24,[1]!obget([1]!obcall("",$C233,"get",[1]!obMake("","int",M$26))),"")</f>
        <v>#VALUE!</v>
      </c>
      <c r="N233" s="42" t="e">
        <f>IF($C$24,[1]!obget([1]!obcall("",$C233,"getAverage")),"")</f>
        <v>#VALUE!</v>
      </c>
    </row>
    <row r="234" spans="1:14" ht="11.85" customHeight="1" x14ac:dyDescent="0.3">
      <c r="A234" s="28" t="str">
        <f t="shared" si="4"/>
        <v/>
      </c>
      <c r="B234" s="46"/>
      <c r="C234" s="45" t="e">
        <f>IF($C$24,[1]!obcall("IM_"&amp;B234,$B$24,"[]",[1]!obMake("","int",ROW(B234)-ROW($B$27))),"")</f>
        <v>#VALUE!</v>
      </c>
      <c r="D234" s="42" t="e">
        <f>IF($C$24,[1]!obget([1]!obcall("",$C234,"get",[1]!obMake("","int",D$26))),"")</f>
        <v>#VALUE!</v>
      </c>
      <c r="E234" s="42" t="e">
        <f>IF($C$24,[1]!obget([1]!obcall("",$C234,"get",[1]!obMake("","int",E$26))),"")</f>
        <v>#VALUE!</v>
      </c>
      <c r="F234" s="42" t="e">
        <f>IF($C$24,[1]!obget([1]!obcall("",$C234,"get",[1]!obMake("","int",F$26))),"")</f>
        <v>#VALUE!</v>
      </c>
      <c r="G234" s="42" t="e">
        <f>IF($C$24,[1]!obget([1]!obcall("",$C234,"get",[1]!obMake("","int",G$26))),"")</f>
        <v>#VALUE!</v>
      </c>
      <c r="H234" s="42" t="e">
        <f>IF($C$24,[1]!obget([1]!obcall("",$C234,"get",[1]!obMake("","int",H$26))),"")</f>
        <v>#VALUE!</v>
      </c>
      <c r="I234" s="42" t="e">
        <f>IF($C$24,[1]!obget([1]!obcall("",$C234,"get",[1]!obMake("","int",I$26))),"")</f>
        <v>#VALUE!</v>
      </c>
      <c r="J234" s="42" t="e">
        <f>IF($C$24,[1]!obget([1]!obcall("",$C234,"get",[1]!obMake("","int",J$26))),"")</f>
        <v>#VALUE!</v>
      </c>
      <c r="K234" s="42" t="e">
        <f>IF($C$24,[1]!obget([1]!obcall("",$C234,"get",[1]!obMake("","int",K$26))),"")</f>
        <v>#VALUE!</v>
      </c>
      <c r="L234" s="42" t="e">
        <f>IF($C$24,[1]!obget([1]!obcall("",$C234,"get",[1]!obMake("","int",L$26))),"")</f>
        <v>#VALUE!</v>
      </c>
      <c r="M234" s="42" t="e">
        <f>IF($C$24,[1]!obget([1]!obcall("",$C234,"get",[1]!obMake("","int",M$26))),"")</f>
        <v>#VALUE!</v>
      </c>
      <c r="N234" s="42" t="e">
        <f>IF($C$24,[1]!obget([1]!obcall("",$C234,"getAverage")),"")</f>
        <v>#VALUE!</v>
      </c>
    </row>
    <row r="235" spans="1:14" ht="11.85" customHeight="1" x14ac:dyDescent="0.3">
      <c r="A235" s="28" t="str">
        <f t="shared" si="4"/>
        <v/>
      </c>
      <c r="B235" s="46"/>
      <c r="C235" s="45" t="e">
        <f>IF($C$24,[1]!obcall("IM_"&amp;B235,$B$24,"[]",[1]!obMake("","int",ROW(B235)-ROW($B$27))),"")</f>
        <v>#VALUE!</v>
      </c>
      <c r="D235" s="42" t="e">
        <f>IF($C$24,[1]!obget([1]!obcall("",$C235,"get",[1]!obMake("","int",D$26))),"")</f>
        <v>#VALUE!</v>
      </c>
      <c r="E235" s="42" t="e">
        <f>IF($C$24,[1]!obget([1]!obcall("",$C235,"get",[1]!obMake("","int",E$26))),"")</f>
        <v>#VALUE!</v>
      </c>
      <c r="F235" s="42" t="e">
        <f>IF($C$24,[1]!obget([1]!obcall("",$C235,"get",[1]!obMake("","int",F$26))),"")</f>
        <v>#VALUE!</v>
      </c>
      <c r="G235" s="42" t="e">
        <f>IF($C$24,[1]!obget([1]!obcall("",$C235,"get",[1]!obMake("","int",G$26))),"")</f>
        <v>#VALUE!</v>
      </c>
      <c r="H235" s="42" t="e">
        <f>IF($C$24,[1]!obget([1]!obcall("",$C235,"get",[1]!obMake("","int",H$26))),"")</f>
        <v>#VALUE!</v>
      </c>
      <c r="I235" s="42" t="e">
        <f>IF($C$24,[1]!obget([1]!obcall("",$C235,"get",[1]!obMake("","int",I$26))),"")</f>
        <v>#VALUE!</v>
      </c>
      <c r="J235" s="42" t="e">
        <f>IF($C$24,[1]!obget([1]!obcall("",$C235,"get",[1]!obMake("","int",J$26))),"")</f>
        <v>#VALUE!</v>
      </c>
      <c r="K235" s="42" t="e">
        <f>IF($C$24,[1]!obget([1]!obcall("",$C235,"get",[1]!obMake("","int",K$26))),"")</f>
        <v>#VALUE!</v>
      </c>
      <c r="L235" s="42" t="e">
        <f>IF($C$24,[1]!obget([1]!obcall("",$C235,"get",[1]!obMake("","int",L$26))),"")</f>
        <v>#VALUE!</v>
      </c>
      <c r="M235" s="42" t="e">
        <f>IF($C$24,[1]!obget([1]!obcall("",$C235,"get",[1]!obMake("","int",M$26))),"")</f>
        <v>#VALUE!</v>
      </c>
      <c r="N235" s="42" t="e">
        <f>IF($C$24,[1]!obget([1]!obcall("",$C235,"getAverage")),"")</f>
        <v>#VALUE!</v>
      </c>
    </row>
    <row r="236" spans="1:14" ht="11.85" customHeight="1" x14ac:dyDescent="0.3">
      <c r="A236" s="28" t="str">
        <f t="shared" si="4"/>
        <v/>
      </c>
      <c r="B236" s="46"/>
      <c r="C236" s="45" t="e">
        <f>IF($C$24,[1]!obcall("IM_"&amp;B236,$B$24,"[]",[1]!obMake("","int",ROW(B236)-ROW($B$27))),"")</f>
        <v>#VALUE!</v>
      </c>
      <c r="D236" s="42" t="e">
        <f>IF($C$24,[1]!obget([1]!obcall("",$C236,"get",[1]!obMake("","int",D$26))),"")</f>
        <v>#VALUE!</v>
      </c>
      <c r="E236" s="42" t="e">
        <f>IF($C$24,[1]!obget([1]!obcall("",$C236,"get",[1]!obMake("","int",E$26))),"")</f>
        <v>#VALUE!</v>
      </c>
      <c r="F236" s="42" t="e">
        <f>IF($C$24,[1]!obget([1]!obcall("",$C236,"get",[1]!obMake("","int",F$26))),"")</f>
        <v>#VALUE!</v>
      </c>
      <c r="G236" s="42" t="e">
        <f>IF($C$24,[1]!obget([1]!obcall("",$C236,"get",[1]!obMake("","int",G$26))),"")</f>
        <v>#VALUE!</v>
      </c>
      <c r="H236" s="42" t="e">
        <f>IF($C$24,[1]!obget([1]!obcall("",$C236,"get",[1]!obMake("","int",H$26))),"")</f>
        <v>#VALUE!</v>
      </c>
      <c r="I236" s="42" t="e">
        <f>IF($C$24,[1]!obget([1]!obcall("",$C236,"get",[1]!obMake("","int",I$26))),"")</f>
        <v>#VALUE!</v>
      </c>
      <c r="J236" s="42" t="e">
        <f>IF($C$24,[1]!obget([1]!obcall("",$C236,"get",[1]!obMake("","int",J$26))),"")</f>
        <v>#VALUE!</v>
      </c>
      <c r="K236" s="42" t="e">
        <f>IF($C$24,[1]!obget([1]!obcall("",$C236,"get",[1]!obMake("","int",K$26))),"")</f>
        <v>#VALUE!</v>
      </c>
      <c r="L236" s="42" t="e">
        <f>IF($C$24,[1]!obget([1]!obcall("",$C236,"get",[1]!obMake("","int",L$26))),"")</f>
        <v>#VALUE!</v>
      </c>
      <c r="M236" s="42" t="e">
        <f>IF($C$24,[1]!obget([1]!obcall("",$C236,"get",[1]!obMake("","int",M$26))),"")</f>
        <v>#VALUE!</v>
      </c>
      <c r="N236" s="42" t="e">
        <f>IF($C$24,[1]!obget([1]!obcall("",$C236,"getAverage")),"")</f>
        <v>#VALUE!</v>
      </c>
    </row>
    <row r="237" spans="1:14" ht="11.85" customHeight="1" x14ac:dyDescent="0.3">
      <c r="A237" s="28">
        <f t="shared" si="4"/>
        <v>21</v>
      </c>
      <c r="B237" s="46"/>
      <c r="C237" s="45" t="e">
        <f>IF($C$24,[1]!obcall("IM_"&amp;B237,$B$24,"[]",[1]!obMake("","int",ROW(B237)-ROW($B$27))),"")</f>
        <v>#VALUE!</v>
      </c>
      <c r="D237" s="42" t="e">
        <f>IF($C$24,[1]!obget([1]!obcall("",$C237,"get",[1]!obMake("","int",D$26))),"")</f>
        <v>#VALUE!</v>
      </c>
      <c r="E237" s="42" t="e">
        <f>IF($C$24,[1]!obget([1]!obcall("",$C237,"get",[1]!obMake("","int",E$26))),"")</f>
        <v>#VALUE!</v>
      </c>
      <c r="F237" s="42" t="e">
        <f>IF($C$24,[1]!obget([1]!obcall("",$C237,"get",[1]!obMake("","int",F$26))),"")</f>
        <v>#VALUE!</v>
      </c>
      <c r="G237" s="42" t="e">
        <f>IF($C$24,[1]!obget([1]!obcall("",$C237,"get",[1]!obMake("","int",G$26))),"")</f>
        <v>#VALUE!</v>
      </c>
      <c r="H237" s="42" t="e">
        <f>IF($C$24,[1]!obget([1]!obcall("",$C237,"get",[1]!obMake("","int",H$26))),"")</f>
        <v>#VALUE!</v>
      </c>
      <c r="I237" s="42" t="e">
        <f>IF($C$24,[1]!obget([1]!obcall("",$C237,"get",[1]!obMake("","int",I$26))),"")</f>
        <v>#VALUE!</v>
      </c>
      <c r="J237" s="42" t="e">
        <f>IF($C$24,[1]!obget([1]!obcall("",$C237,"get",[1]!obMake("","int",J$26))),"")</f>
        <v>#VALUE!</v>
      </c>
      <c r="K237" s="42" t="e">
        <f>IF($C$24,[1]!obget([1]!obcall("",$C237,"get",[1]!obMake("","int",K$26))),"")</f>
        <v>#VALUE!</v>
      </c>
      <c r="L237" s="42" t="e">
        <f>IF($C$24,[1]!obget([1]!obcall("",$C237,"get",[1]!obMake("","int",L$26))),"")</f>
        <v>#VALUE!</v>
      </c>
      <c r="M237" s="42" t="e">
        <f>IF($C$24,[1]!obget([1]!obcall("",$C237,"get",[1]!obMake("","int",M$26))),"")</f>
        <v>#VALUE!</v>
      </c>
      <c r="N237" s="42" t="e">
        <f>IF($C$24,[1]!obget([1]!obcall("",$C237,"getAverage")),"")</f>
        <v>#VALUE!</v>
      </c>
    </row>
    <row r="238" spans="1:14" ht="11.85" customHeight="1" x14ac:dyDescent="0.3">
      <c r="A238" s="28" t="str">
        <f t="shared" si="4"/>
        <v/>
      </c>
      <c r="B238" s="46"/>
      <c r="C238" s="45" t="e">
        <f>IF($C$24,[1]!obcall("IM_"&amp;B238,$B$24,"[]",[1]!obMake("","int",ROW(B238)-ROW($B$27))),"")</f>
        <v>#VALUE!</v>
      </c>
      <c r="D238" s="42" t="e">
        <f>IF($C$24,[1]!obget([1]!obcall("",$C238,"get",[1]!obMake("","int",D$26))),"")</f>
        <v>#VALUE!</v>
      </c>
      <c r="E238" s="42" t="e">
        <f>IF($C$24,[1]!obget([1]!obcall("",$C238,"get",[1]!obMake("","int",E$26))),"")</f>
        <v>#VALUE!</v>
      </c>
      <c r="F238" s="42" t="e">
        <f>IF($C$24,[1]!obget([1]!obcall("",$C238,"get",[1]!obMake("","int",F$26))),"")</f>
        <v>#VALUE!</v>
      </c>
      <c r="G238" s="42" t="e">
        <f>IF($C$24,[1]!obget([1]!obcall("",$C238,"get",[1]!obMake("","int",G$26))),"")</f>
        <v>#VALUE!</v>
      </c>
      <c r="H238" s="42" t="e">
        <f>IF($C$24,[1]!obget([1]!obcall("",$C238,"get",[1]!obMake("","int",H$26))),"")</f>
        <v>#VALUE!</v>
      </c>
      <c r="I238" s="42" t="e">
        <f>IF($C$24,[1]!obget([1]!obcall("",$C238,"get",[1]!obMake("","int",I$26))),"")</f>
        <v>#VALUE!</v>
      </c>
      <c r="J238" s="42" t="e">
        <f>IF($C$24,[1]!obget([1]!obcall("",$C238,"get",[1]!obMake("","int",J$26))),"")</f>
        <v>#VALUE!</v>
      </c>
      <c r="K238" s="42" t="e">
        <f>IF($C$24,[1]!obget([1]!obcall("",$C238,"get",[1]!obMake("","int",K$26))),"")</f>
        <v>#VALUE!</v>
      </c>
      <c r="L238" s="42" t="e">
        <f>IF($C$24,[1]!obget([1]!obcall("",$C238,"get",[1]!obMake("","int",L$26))),"")</f>
        <v>#VALUE!</v>
      </c>
      <c r="M238" s="42" t="e">
        <f>IF($C$24,[1]!obget([1]!obcall("",$C238,"get",[1]!obMake("","int",M$26))),"")</f>
        <v>#VALUE!</v>
      </c>
      <c r="N238" s="42" t="e">
        <f>IF($C$24,[1]!obget([1]!obcall("",$C238,"getAverage")),"")</f>
        <v>#VALUE!</v>
      </c>
    </row>
    <row r="239" spans="1:14" ht="11.85" customHeight="1" x14ac:dyDescent="0.3">
      <c r="A239" s="28" t="str">
        <f t="shared" si="4"/>
        <v/>
      </c>
      <c r="B239" s="46"/>
      <c r="C239" s="45" t="e">
        <f>IF($C$24,[1]!obcall("IM_"&amp;B239,$B$24,"[]",[1]!obMake("","int",ROW(B239)-ROW($B$27))),"")</f>
        <v>#VALUE!</v>
      </c>
      <c r="D239" s="42" t="e">
        <f>IF($C$24,[1]!obget([1]!obcall("",$C239,"get",[1]!obMake("","int",D$26))),"")</f>
        <v>#VALUE!</v>
      </c>
      <c r="E239" s="42" t="e">
        <f>IF($C$24,[1]!obget([1]!obcall("",$C239,"get",[1]!obMake("","int",E$26))),"")</f>
        <v>#VALUE!</v>
      </c>
      <c r="F239" s="42" t="e">
        <f>IF($C$24,[1]!obget([1]!obcall("",$C239,"get",[1]!obMake("","int",F$26))),"")</f>
        <v>#VALUE!</v>
      </c>
      <c r="G239" s="42" t="e">
        <f>IF($C$24,[1]!obget([1]!obcall("",$C239,"get",[1]!obMake("","int",G$26))),"")</f>
        <v>#VALUE!</v>
      </c>
      <c r="H239" s="42" t="e">
        <f>IF($C$24,[1]!obget([1]!obcall("",$C239,"get",[1]!obMake("","int",H$26))),"")</f>
        <v>#VALUE!</v>
      </c>
      <c r="I239" s="42" t="e">
        <f>IF($C$24,[1]!obget([1]!obcall("",$C239,"get",[1]!obMake("","int",I$26))),"")</f>
        <v>#VALUE!</v>
      </c>
      <c r="J239" s="42" t="e">
        <f>IF($C$24,[1]!obget([1]!obcall("",$C239,"get",[1]!obMake("","int",J$26))),"")</f>
        <v>#VALUE!</v>
      </c>
      <c r="K239" s="42" t="e">
        <f>IF($C$24,[1]!obget([1]!obcall("",$C239,"get",[1]!obMake("","int",K$26))),"")</f>
        <v>#VALUE!</v>
      </c>
      <c r="L239" s="42" t="e">
        <f>IF($C$24,[1]!obget([1]!obcall("",$C239,"get",[1]!obMake("","int",L$26))),"")</f>
        <v>#VALUE!</v>
      </c>
      <c r="M239" s="42" t="e">
        <f>IF($C$24,[1]!obget([1]!obcall("",$C239,"get",[1]!obMake("","int",M$26))),"")</f>
        <v>#VALUE!</v>
      </c>
      <c r="N239" s="42" t="e">
        <f>IF($C$24,[1]!obget([1]!obcall("",$C239,"getAverage")),"")</f>
        <v>#VALUE!</v>
      </c>
    </row>
    <row r="240" spans="1:14" ht="11.85" customHeight="1" x14ac:dyDescent="0.3">
      <c r="A240" s="28" t="str">
        <f t="shared" si="4"/>
        <v/>
      </c>
      <c r="B240" s="46"/>
      <c r="C240" s="45" t="e">
        <f>IF($C$24,[1]!obcall("IM_"&amp;B240,$B$24,"[]",[1]!obMake("","int",ROW(B240)-ROW($B$27))),"")</f>
        <v>#VALUE!</v>
      </c>
      <c r="D240" s="42" t="e">
        <f>IF($C$24,[1]!obget([1]!obcall("",$C240,"get",[1]!obMake("","int",D$26))),"")</f>
        <v>#VALUE!</v>
      </c>
      <c r="E240" s="42" t="e">
        <f>IF($C$24,[1]!obget([1]!obcall("",$C240,"get",[1]!obMake("","int",E$26))),"")</f>
        <v>#VALUE!</v>
      </c>
      <c r="F240" s="42" t="e">
        <f>IF($C$24,[1]!obget([1]!obcall("",$C240,"get",[1]!obMake("","int",F$26))),"")</f>
        <v>#VALUE!</v>
      </c>
      <c r="G240" s="42" t="e">
        <f>IF($C$24,[1]!obget([1]!obcall("",$C240,"get",[1]!obMake("","int",G$26))),"")</f>
        <v>#VALUE!</v>
      </c>
      <c r="H240" s="42" t="e">
        <f>IF($C$24,[1]!obget([1]!obcall("",$C240,"get",[1]!obMake("","int",H$26))),"")</f>
        <v>#VALUE!</v>
      </c>
      <c r="I240" s="42" t="e">
        <f>IF($C$24,[1]!obget([1]!obcall("",$C240,"get",[1]!obMake("","int",I$26))),"")</f>
        <v>#VALUE!</v>
      </c>
      <c r="J240" s="42" t="e">
        <f>IF($C$24,[1]!obget([1]!obcall("",$C240,"get",[1]!obMake("","int",J$26))),"")</f>
        <v>#VALUE!</v>
      </c>
      <c r="K240" s="42" t="e">
        <f>IF($C$24,[1]!obget([1]!obcall("",$C240,"get",[1]!obMake("","int",K$26))),"")</f>
        <v>#VALUE!</v>
      </c>
      <c r="L240" s="42" t="e">
        <f>IF($C$24,[1]!obget([1]!obcall("",$C240,"get",[1]!obMake("","int",L$26))),"")</f>
        <v>#VALUE!</v>
      </c>
      <c r="M240" s="42" t="e">
        <f>IF($C$24,[1]!obget([1]!obcall("",$C240,"get",[1]!obMake("","int",M$26))),"")</f>
        <v>#VALUE!</v>
      </c>
      <c r="N240" s="42" t="e">
        <f>IF($C$24,[1]!obget([1]!obcall("",$C240,"getAverage")),"")</f>
        <v>#VALUE!</v>
      </c>
    </row>
    <row r="241" spans="1:14" ht="11.85" customHeight="1" x14ac:dyDescent="0.3">
      <c r="A241" s="28" t="str">
        <f t="shared" si="4"/>
        <v/>
      </c>
      <c r="B241" s="46"/>
      <c r="C241" s="45" t="e">
        <f>IF($C$24,[1]!obcall("IM_"&amp;B241,$B$24,"[]",[1]!obMake("","int",ROW(B241)-ROW($B$27))),"")</f>
        <v>#VALUE!</v>
      </c>
      <c r="D241" s="42" t="e">
        <f>IF($C$24,[1]!obget([1]!obcall("",$C241,"get",[1]!obMake("","int",D$26))),"")</f>
        <v>#VALUE!</v>
      </c>
      <c r="E241" s="42" t="e">
        <f>IF($C$24,[1]!obget([1]!obcall("",$C241,"get",[1]!obMake("","int",E$26))),"")</f>
        <v>#VALUE!</v>
      </c>
      <c r="F241" s="42" t="e">
        <f>IF($C$24,[1]!obget([1]!obcall("",$C241,"get",[1]!obMake("","int",F$26))),"")</f>
        <v>#VALUE!</v>
      </c>
      <c r="G241" s="42" t="e">
        <f>IF($C$24,[1]!obget([1]!obcall("",$C241,"get",[1]!obMake("","int",G$26))),"")</f>
        <v>#VALUE!</v>
      </c>
      <c r="H241" s="42" t="e">
        <f>IF($C$24,[1]!obget([1]!obcall("",$C241,"get",[1]!obMake("","int",H$26))),"")</f>
        <v>#VALUE!</v>
      </c>
      <c r="I241" s="42" t="e">
        <f>IF($C$24,[1]!obget([1]!obcall("",$C241,"get",[1]!obMake("","int",I$26))),"")</f>
        <v>#VALUE!</v>
      </c>
      <c r="J241" s="42" t="e">
        <f>IF($C$24,[1]!obget([1]!obcall("",$C241,"get",[1]!obMake("","int",J$26))),"")</f>
        <v>#VALUE!</v>
      </c>
      <c r="K241" s="42" t="e">
        <f>IF($C$24,[1]!obget([1]!obcall("",$C241,"get",[1]!obMake("","int",K$26))),"")</f>
        <v>#VALUE!</v>
      </c>
      <c r="L241" s="42" t="e">
        <f>IF($C$24,[1]!obget([1]!obcall("",$C241,"get",[1]!obMake("","int",L$26))),"")</f>
        <v>#VALUE!</v>
      </c>
      <c r="M241" s="42" t="e">
        <f>IF($C$24,[1]!obget([1]!obcall("",$C241,"get",[1]!obMake("","int",M$26))),"")</f>
        <v>#VALUE!</v>
      </c>
      <c r="N241" s="42" t="e">
        <f>IF($C$24,[1]!obget([1]!obcall("",$C241,"getAverage")),"")</f>
        <v>#VALUE!</v>
      </c>
    </row>
    <row r="242" spans="1:14" ht="11.85" customHeight="1" x14ac:dyDescent="0.3">
      <c r="A242" s="28">
        <f t="shared" si="4"/>
        <v>21.5</v>
      </c>
      <c r="B242" s="46"/>
      <c r="C242" s="45" t="e">
        <f>IF($C$24,[1]!obcall("IM_"&amp;B242,$B$24,"[]",[1]!obMake("","int",ROW(B242)-ROW($B$27))),"")</f>
        <v>#VALUE!</v>
      </c>
      <c r="D242" s="42" t="e">
        <f>IF($C$24,[1]!obget([1]!obcall("",$C242,"get",[1]!obMake("","int",D$26))),"")</f>
        <v>#VALUE!</v>
      </c>
      <c r="E242" s="42" t="e">
        <f>IF($C$24,[1]!obget([1]!obcall("",$C242,"get",[1]!obMake("","int",E$26))),"")</f>
        <v>#VALUE!</v>
      </c>
      <c r="F242" s="42" t="e">
        <f>IF($C$24,[1]!obget([1]!obcall("",$C242,"get",[1]!obMake("","int",F$26))),"")</f>
        <v>#VALUE!</v>
      </c>
      <c r="G242" s="42" t="e">
        <f>IF($C$24,[1]!obget([1]!obcall("",$C242,"get",[1]!obMake("","int",G$26))),"")</f>
        <v>#VALUE!</v>
      </c>
      <c r="H242" s="42" t="e">
        <f>IF($C$24,[1]!obget([1]!obcall("",$C242,"get",[1]!obMake("","int",H$26))),"")</f>
        <v>#VALUE!</v>
      </c>
      <c r="I242" s="42" t="e">
        <f>IF($C$24,[1]!obget([1]!obcall("",$C242,"get",[1]!obMake("","int",I$26))),"")</f>
        <v>#VALUE!</v>
      </c>
      <c r="J242" s="42" t="e">
        <f>IF($C$24,[1]!obget([1]!obcall("",$C242,"get",[1]!obMake("","int",J$26))),"")</f>
        <v>#VALUE!</v>
      </c>
      <c r="K242" s="42" t="e">
        <f>IF($C$24,[1]!obget([1]!obcall("",$C242,"get",[1]!obMake("","int",K$26))),"")</f>
        <v>#VALUE!</v>
      </c>
      <c r="L242" s="42" t="e">
        <f>IF($C$24,[1]!obget([1]!obcall("",$C242,"get",[1]!obMake("","int",L$26))),"")</f>
        <v>#VALUE!</v>
      </c>
      <c r="M242" s="42" t="e">
        <f>IF($C$24,[1]!obget([1]!obcall("",$C242,"get",[1]!obMake("","int",M$26))),"")</f>
        <v>#VALUE!</v>
      </c>
      <c r="N242" s="42" t="e">
        <f>IF($C$24,[1]!obget([1]!obcall("",$C242,"getAverage")),"")</f>
        <v>#VALUE!</v>
      </c>
    </row>
    <row r="243" spans="1:14" ht="11.85" customHeight="1" x14ac:dyDescent="0.3">
      <c r="A243" s="28" t="str">
        <f t="shared" si="4"/>
        <v/>
      </c>
      <c r="B243" s="46"/>
      <c r="C243" s="45" t="e">
        <f>IF($C$24,[1]!obcall("IM_"&amp;B243,$B$24,"[]",[1]!obMake("","int",ROW(B243)-ROW($B$27))),"")</f>
        <v>#VALUE!</v>
      </c>
      <c r="D243" s="42" t="e">
        <f>IF($C$24,[1]!obget([1]!obcall("",$C243,"get",[1]!obMake("","int",D$26))),"")</f>
        <v>#VALUE!</v>
      </c>
      <c r="E243" s="42" t="e">
        <f>IF($C$24,[1]!obget([1]!obcall("",$C243,"get",[1]!obMake("","int",E$26))),"")</f>
        <v>#VALUE!</v>
      </c>
      <c r="F243" s="42" t="e">
        <f>IF($C$24,[1]!obget([1]!obcall("",$C243,"get",[1]!obMake("","int",F$26))),"")</f>
        <v>#VALUE!</v>
      </c>
      <c r="G243" s="42" t="e">
        <f>IF($C$24,[1]!obget([1]!obcall("",$C243,"get",[1]!obMake("","int",G$26))),"")</f>
        <v>#VALUE!</v>
      </c>
      <c r="H243" s="42" t="e">
        <f>IF($C$24,[1]!obget([1]!obcall("",$C243,"get",[1]!obMake("","int",H$26))),"")</f>
        <v>#VALUE!</v>
      </c>
      <c r="I243" s="42" t="e">
        <f>IF($C$24,[1]!obget([1]!obcall("",$C243,"get",[1]!obMake("","int",I$26))),"")</f>
        <v>#VALUE!</v>
      </c>
      <c r="J243" s="42" t="e">
        <f>IF($C$24,[1]!obget([1]!obcall("",$C243,"get",[1]!obMake("","int",J$26))),"")</f>
        <v>#VALUE!</v>
      </c>
      <c r="K243" s="42" t="e">
        <f>IF($C$24,[1]!obget([1]!obcall("",$C243,"get",[1]!obMake("","int",K$26))),"")</f>
        <v>#VALUE!</v>
      </c>
      <c r="L243" s="42" t="e">
        <f>IF($C$24,[1]!obget([1]!obcall("",$C243,"get",[1]!obMake("","int",L$26))),"")</f>
        <v>#VALUE!</v>
      </c>
      <c r="M243" s="42" t="e">
        <f>IF($C$24,[1]!obget([1]!obcall("",$C243,"get",[1]!obMake("","int",M$26))),"")</f>
        <v>#VALUE!</v>
      </c>
      <c r="N243" s="42" t="e">
        <f>IF($C$24,[1]!obget([1]!obcall("",$C243,"getAverage")),"")</f>
        <v>#VALUE!</v>
      </c>
    </row>
    <row r="244" spans="1:14" ht="11.85" customHeight="1" x14ac:dyDescent="0.3">
      <c r="A244" s="28" t="str">
        <f t="shared" si="4"/>
        <v/>
      </c>
      <c r="B244" s="46"/>
      <c r="C244" s="45" t="e">
        <f>IF($C$24,[1]!obcall("IM_"&amp;B244,$B$24,"[]",[1]!obMake("","int",ROW(B244)-ROW($B$27))),"")</f>
        <v>#VALUE!</v>
      </c>
      <c r="D244" s="42" t="e">
        <f>IF($C$24,[1]!obget([1]!obcall("",$C244,"get",[1]!obMake("","int",D$26))),"")</f>
        <v>#VALUE!</v>
      </c>
      <c r="E244" s="42" t="e">
        <f>IF($C$24,[1]!obget([1]!obcall("",$C244,"get",[1]!obMake("","int",E$26))),"")</f>
        <v>#VALUE!</v>
      </c>
      <c r="F244" s="42" t="e">
        <f>IF($C$24,[1]!obget([1]!obcall("",$C244,"get",[1]!obMake("","int",F$26))),"")</f>
        <v>#VALUE!</v>
      </c>
      <c r="G244" s="42" t="e">
        <f>IF($C$24,[1]!obget([1]!obcall("",$C244,"get",[1]!obMake("","int",G$26))),"")</f>
        <v>#VALUE!</v>
      </c>
      <c r="H244" s="42" t="e">
        <f>IF($C$24,[1]!obget([1]!obcall("",$C244,"get",[1]!obMake("","int",H$26))),"")</f>
        <v>#VALUE!</v>
      </c>
      <c r="I244" s="42" t="e">
        <f>IF($C$24,[1]!obget([1]!obcall("",$C244,"get",[1]!obMake("","int",I$26))),"")</f>
        <v>#VALUE!</v>
      </c>
      <c r="J244" s="42" t="e">
        <f>IF($C$24,[1]!obget([1]!obcall("",$C244,"get",[1]!obMake("","int",J$26))),"")</f>
        <v>#VALUE!</v>
      </c>
      <c r="K244" s="42" t="e">
        <f>IF($C$24,[1]!obget([1]!obcall("",$C244,"get",[1]!obMake("","int",K$26))),"")</f>
        <v>#VALUE!</v>
      </c>
      <c r="L244" s="42" t="e">
        <f>IF($C$24,[1]!obget([1]!obcall("",$C244,"get",[1]!obMake("","int",L$26))),"")</f>
        <v>#VALUE!</v>
      </c>
      <c r="M244" s="42" t="e">
        <f>IF($C$24,[1]!obget([1]!obcall("",$C244,"get",[1]!obMake("","int",M$26))),"")</f>
        <v>#VALUE!</v>
      </c>
      <c r="N244" s="42" t="e">
        <f>IF($C$24,[1]!obget([1]!obcall("",$C244,"getAverage")),"")</f>
        <v>#VALUE!</v>
      </c>
    </row>
    <row r="245" spans="1:14" ht="11.85" customHeight="1" x14ac:dyDescent="0.3">
      <c r="A245" s="28" t="str">
        <f t="shared" si="4"/>
        <v/>
      </c>
      <c r="B245" s="46"/>
      <c r="C245" s="45" t="e">
        <f>IF($C$24,[1]!obcall("IM_"&amp;B245,$B$24,"[]",[1]!obMake("","int",ROW(B245)-ROW($B$27))),"")</f>
        <v>#VALUE!</v>
      </c>
      <c r="D245" s="42" t="e">
        <f>IF($C$24,[1]!obget([1]!obcall("",$C245,"get",[1]!obMake("","int",D$26))),"")</f>
        <v>#VALUE!</v>
      </c>
      <c r="E245" s="42" t="e">
        <f>IF($C$24,[1]!obget([1]!obcall("",$C245,"get",[1]!obMake("","int",E$26))),"")</f>
        <v>#VALUE!</v>
      </c>
      <c r="F245" s="42" t="e">
        <f>IF($C$24,[1]!obget([1]!obcall("",$C245,"get",[1]!obMake("","int",F$26))),"")</f>
        <v>#VALUE!</v>
      </c>
      <c r="G245" s="42" t="e">
        <f>IF($C$24,[1]!obget([1]!obcall("",$C245,"get",[1]!obMake("","int",G$26))),"")</f>
        <v>#VALUE!</v>
      </c>
      <c r="H245" s="42" t="e">
        <f>IF($C$24,[1]!obget([1]!obcall("",$C245,"get",[1]!obMake("","int",H$26))),"")</f>
        <v>#VALUE!</v>
      </c>
      <c r="I245" s="42" t="e">
        <f>IF($C$24,[1]!obget([1]!obcall("",$C245,"get",[1]!obMake("","int",I$26))),"")</f>
        <v>#VALUE!</v>
      </c>
      <c r="J245" s="42" t="e">
        <f>IF($C$24,[1]!obget([1]!obcall("",$C245,"get",[1]!obMake("","int",J$26))),"")</f>
        <v>#VALUE!</v>
      </c>
      <c r="K245" s="42" t="e">
        <f>IF($C$24,[1]!obget([1]!obcall("",$C245,"get",[1]!obMake("","int",K$26))),"")</f>
        <v>#VALUE!</v>
      </c>
      <c r="L245" s="42" t="e">
        <f>IF($C$24,[1]!obget([1]!obcall("",$C245,"get",[1]!obMake("","int",L$26))),"")</f>
        <v>#VALUE!</v>
      </c>
      <c r="M245" s="42" t="e">
        <f>IF($C$24,[1]!obget([1]!obcall("",$C245,"get",[1]!obMake("","int",M$26))),"")</f>
        <v>#VALUE!</v>
      </c>
      <c r="N245" s="42" t="e">
        <f>IF($C$24,[1]!obget([1]!obcall("",$C245,"getAverage")),"")</f>
        <v>#VALUE!</v>
      </c>
    </row>
    <row r="246" spans="1:14" ht="11.85" customHeight="1" x14ac:dyDescent="0.3">
      <c r="A246" s="28" t="str">
        <f t="shared" si="4"/>
        <v/>
      </c>
      <c r="B246" s="46"/>
      <c r="C246" s="45" t="e">
        <f>IF($C$24,[1]!obcall("IM_"&amp;B246,$B$24,"[]",[1]!obMake("","int",ROW(B246)-ROW($B$27))),"")</f>
        <v>#VALUE!</v>
      </c>
      <c r="D246" s="42" t="e">
        <f>IF($C$24,[1]!obget([1]!obcall("",$C246,"get",[1]!obMake("","int",D$26))),"")</f>
        <v>#VALUE!</v>
      </c>
      <c r="E246" s="42" t="e">
        <f>IF($C$24,[1]!obget([1]!obcall("",$C246,"get",[1]!obMake("","int",E$26))),"")</f>
        <v>#VALUE!</v>
      </c>
      <c r="F246" s="42" t="e">
        <f>IF($C$24,[1]!obget([1]!obcall("",$C246,"get",[1]!obMake("","int",F$26))),"")</f>
        <v>#VALUE!</v>
      </c>
      <c r="G246" s="42" t="e">
        <f>IF($C$24,[1]!obget([1]!obcall("",$C246,"get",[1]!obMake("","int",G$26))),"")</f>
        <v>#VALUE!</v>
      </c>
      <c r="H246" s="42" t="e">
        <f>IF($C$24,[1]!obget([1]!obcall("",$C246,"get",[1]!obMake("","int",H$26))),"")</f>
        <v>#VALUE!</v>
      </c>
      <c r="I246" s="42" t="e">
        <f>IF($C$24,[1]!obget([1]!obcall("",$C246,"get",[1]!obMake("","int",I$26))),"")</f>
        <v>#VALUE!</v>
      </c>
      <c r="J246" s="42" t="e">
        <f>IF($C$24,[1]!obget([1]!obcall("",$C246,"get",[1]!obMake("","int",J$26))),"")</f>
        <v>#VALUE!</v>
      </c>
      <c r="K246" s="42" t="e">
        <f>IF($C$24,[1]!obget([1]!obcall("",$C246,"get",[1]!obMake("","int",K$26))),"")</f>
        <v>#VALUE!</v>
      </c>
      <c r="L246" s="42" t="e">
        <f>IF($C$24,[1]!obget([1]!obcall("",$C246,"get",[1]!obMake("","int",L$26))),"")</f>
        <v>#VALUE!</v>
      </c>
      <c r="M246" s="42" t="e">
        <f>IF($C$24,[1]!obget([1]!obcall("",$C246,"get",[1]!obMake("","int",M$26))),"")</f>
        <v>#VALUE!</v>
      </c>
      <c r="N246" s="42" t="e">
        <f>IF($C$24,[1]!obget([1]!obcall("",$C246,"getAverage")),"")</f>
        <v>#VALUE!</v>
      </c>
    </row>
    <row r="247" spans="1:14" ht="11.85" customHeight="1" x14ac:dyDescent="0.3">
      <c r="A247" s="28">
        <f t="shared" si="4"/>
        <v>22</v>
      </c>
      <c r="B247" s="46"/>
      <c r="C247" s="45" t="e">
        <f>IF($C$24,[1]!obcall("IM_"&amp;B247,$B$24,"[]",[1]!obMake("","int",ROW(B247)-ROW($B$27))),"")</f>
        <v>#VALUE!</v>
      </c>
      <c r="D247" s="42" t="e">
        <f>IF($C$24,[1]!obget([1]!obcall("",$C247,"get",[1]!obMake("","int",D$26))),"")</f>
        <v>#VALUE!</v>
      </c>
      <c r="E247" s="42" t="e">
        <f>IF($C$24,[1]!obget([1]!obcall("",$C247,"get",[1]!obMake("","int",E$26))),"")</f>
        <v>#VALUE!</v>
      </c>
      <c r="F247" s="42" t="e">
        <f>IF($C$24,[1]!obget([1]!obcall("",$C247,"get",[1]!obMake("","int",F$26))),"")</f>
        <v>#VALUE!</v>
      </c>
      <c r="G247" s="42" t="e">
        <f>IF($C$24,[1]!obget([1]!obcall("",$C247,"get",[1]!obMake("","int",G$26))),"")</f>
        <v>#VALUE!</v>
      </c>
      <c r="H247" s="42" t="e">
        <f>IF($C$24,[1]!obget([1]!obcall("",$C247,"get",[1]!obMake("","int",H$26))),"")</f>
        <v>#VALUE!</v>
      </c>
      <c r="I247" s="42" t="e">
        <f>IF($C$24,[1]!obget([1]!obcall("",$C247,"get",[1]!obMake("","int",I$26))),"")</f>
        <v>#VALUE!</v>
      </c>
      <c r="J247" s="42" t="e">
        <f>IF($C$24,[1]!obget([1]!obcall("",$C247,"get",[1]!obMake("","int",J$26))),"")</f>
        <v>#VALUE!</v>
      </c>
      <c r="K247" s="42" t="e">
        <f>IF($C$24,[1]!obget([1]!obcall("",$C247,"get",[1]!obMake("","int",K$26))),"")</f>
        <v>#VALUE!</v>
      </c>
      <c r="L247" s="42" t="e">
        <f>IF($C$24,[1]!obget([1]!obcall("",$C247,"get",[1]!obMake("","int",L$26))),"")</f>
        <v>#VALUE!</v>
      </c>
      <c r="M247" s="42" t="e">
        <f>IF($C$24,[1]!obget([1]!obcall("",$C247,"get",[1]!obMake("","int",M$26))),"")</f>
        <v>#VALUE!</v>
      </c>
      <c r="N247" s="42" t="e">
        <f>IF($C$24,[1]!obget([1]!obcall("",$C247,"getAverage")),"")</f>
        <v>#VALUE!</v>
      </c>
    </row>
    <row r="248" spans="1:14" ht="11.85" customHeight="1" x14ac:dyDescent="0.3">
      <c r="A248" s="28" t="str">
        <f t="shared" si="4"/>
        <v/>
      </c>
      <c r="B248" s="46"/>
      <c r="C248" s="45" t="e">
        <f>IF($C$24,[1]!obcall("IM_"&amp;B248,$B$24,"[]",[1]!obMake("","int",ROW(B248)-ROW($B$27))),"")</f>
        <v>#VALUE!</v>
      </c>
      <c r="D248" s="42" t="e">
        <f>IF($C$24,[1]!obget([1]!obcall("",$C248,"get",[1]!obMake("","int",D$26))),"")</f>
        <v>#VALUE!</v>
      </c>
      <c r="E248" s="42" t="e">
        <f>IF($C$24,[1]!obget([1]!obcall("",$C248,"get",[1]!obMake("","int",E$26))),"")</f>
        <v>#VALUE!</v>
      </c>
      <c r="F248" s="42" t="e">
        <f>IF($C$24,[1]!obget([1]!obcall("",$C248,"get",[1]!obMake("","int",F$26))),"")</f>
        <v>#VALUE!</v>
      </c>
      <c r="G248" s="42" t="e">
        <f>IF($C$24,[1]!obget([1]!obcall("",$C248,"get",[1]!obMake("","int",G$26))),"")</f>
        <v>#VALUE!</v>
      </c>
      <c r="H248" s="42" t="e">
        <f>IF($C$24,[1]!obget([1]!obcall("",$C248,"get",[1]!obMake("","int",H$26))),"")</f>
        <v>#VALUE!</v>
      </c>
      <c r="I248" s="42" t="e">
        <f>IF($C$24,[1]!obget([1]!obcall("",$C248,"get",[1]!obMake("","int",I$26))),"")</f>
        <v>#VALUE!</v>
      </c>
      <c r="J248" s="42" t="e">
        <f>IF($C$24,[1]!obget([1]!obcall("",$C248,"get",[1]!obMake("","int",J$26))),"")</f>
        <v>#VALUE!</v>
      </c>
      <c r="K248" s="42" t="e">
        <f>IF($C$24,[1]!obget([1]!obcall("",$C248,"get",[1]!obMake("","int",K$26))),"")</f>
        <v>#VALUE!</v>
      </c>
      <c r="L248" s="42" t="e">
        <f>IF($C$24,[1]!obget([1]!obcall("",$C248,"get",[1]!obMake("","int",L$26))),"")</f>
        <v>#VALUE!</v>
      </c>
      <c r="M248" s="42" t="e">
        <f>IF($C$24,[1]!obget([1]!obcall("",$C248,"get",[1]!obMake("","int",M$26))),"")</f>
        <v>#VALUE!</v>
      </c>
      <c r="N248" s="42" t="e">
        <f>IF($C$24,[1]!obget([1]!obcall("",$C248,"getAverage")),"")</f>
        <v>#VALUE!</v>
      </c>
    </row>
    <row r="249" spans="1:14" ht="11.85" customHeight="1" x14ac:dyDescent="0.3">
      <c r="A249" s="28" t="str">
        <f t="shared" si="4"/>
        <v/>
      </c>
      <c r="B249" s="46"/>
      <c r="C249" s="45" t="e">
        <f>IF($C$24,[1]!obcall("IM_"&amp;B249,$B$24,"[]",[1]!obMake("","int",ROW(B249)-ROW($B$27))),"")</f>
        <v>#VALUE!</v>
      </c>
      <c r="D249" s="42" t="e">
        <f>IF($C$24,[1]!obget([1]!obcall("",$C249,"get",[1]!obMake("","int",D$26))),"")</f>
        <v>#VALUE!</v>
      </c>
      <c r="E249" s="42" t="e">
        <f>IF($C$24,[1]!obget([1]!obcall("",$C249,"get",[1]!obMake("","int",E$26))),"")</f>
        <v>#VALUE!</v>
      </c>
      <c r="F249" s="42" t="e">
        <f>IF($C$24,[1]!obget([1]!obcall("",$C249,"get",[1]!obMake("","int",F$26))),"")</f>
        <v>#VALUE!</v>
      </c>
      <c r="G249" s="42" t="e">
        <f>IF($C$24,[1]!obget([1]!obcall("",$C249,"get",[1]!obMake("","int",G$26))),"")</f>
        <v>#VALUE!</v>
      </c>
      <c r="H249" s="42" t="e">
        <f>IF($C$24,[1]!obget([1]!obcall("",$C249,"get",[1]!obMake("","int",H$26))),"")</f>
        <v>#VALUE!</v>
      </c>
      <c r="I249" s="42" t="e">
        <f>IF($C$24,[1]!obget([1]!obcall("",$C249,"get",[1]!obMake("","int",I$26))),"")</f>
        <v>#VALUE!</v>
      </c>
      <c r="J249" s="42" t="e">
        <f>IF($C$24,[1]!obget([1]!obcall("",$C249,"get",[1]!obMake("","int",J$26))),"")</f>
        <v>#VALUE!</v>
      </c>
      <c r="K249" s="42" t="e">
        <f>IF($C$24,[1]!obget([1]!obcall("",$C249,"get",[1]!obMake("","int",K$26))),"")</f>
        <v>#VALUE!</v>
      </c>
      <c r="L249" s="42" t="e">
        <f>IF($C$24,[1]!obget([1]!obcall("",$C249,"get",[1]!obMake("","int",L$26))),"")</f>
        <v>#VALUE!</v>
      </c>
      <c r="M249" s="42" t="e">
        <f>IF($C$24,[1]!obget([1]!obcall("",$C249,"get",[1]!obMake("","int",M$26))),"")</f>
        <v>#VALUE!</v>
      </c>
      <c r="N249" s="42" t="e">
        <f>IF($C$24,[1]!obget([1]!obcall("",$C249,"getAverage")),"")</f>
        <v>#VALUE!</v>
      </c>
    </row>
    <row r="250" spans="1:14" ht="11.85" customHeight="1" x14ac:dyDescent="0.3">
      <c r="A250" s="28" t="str">
        <f t="shared" si="4"/>
        <v/>
      </c>
      <c r="B250" s="46"/>
      <c r="C250" s="45" t="e">
        <f>IF($C$24,[1]!obcall("IM_"&amp;B250,$B$24,"[]",[1]!obMake("","int",ROW(B250)-ROW($B$27))),"")</f>
        <v>#VALUE!</v>
      </c>
      <c r="D250" s="42" t="e">
        <f>IF($C$24,[1]!obget([1]!obcall("",$C250,"get",[1]!obMake("","int",D$26))),"")</f>
        <v>#VALUE!</v>
      </c>
      <c r="E250" s="42" t="e">
        <f>IF($C$24,[1]!obget([1]!obcall("",$C250,"get",[1]!obMake("","int",E$26))),"")</f>
        <v>#VALUE!</v>
      </c>
      <c r="F250" s="42" t="e">
        <f>IF($C$24,[1]!obget([1]!obcall("",$C250,"get",[1]!obMake("","int",F$26))),"")</f>
        <v>#VALUE!</v>
      </c>
      <c r="G250" s="42" t="e">
        <f>IF($C$24,[1]!obget([1]!obcall("",$C250,"get",[1]!obMake("","int",G$26))),"")</f>
        <v>#VALUE!</v>
      </c>
      <c r="H250" s="42" t="e">
        <f>IF($C$24,[1]!obget([1]!obcall("",$C250,"get",[1]!obMake("","int",H$26))),"")</f>
        <v>#VALUE!</v>
      </c>
      <c r="I250" s="42" t="e">
        <f>IF($C$24,[1]!obget([1]!obcall("",$C250,"get",[1]!obMake("","int",I$26))),"")</f>
        <v>#VALUE!</v>
      </c>
      <c r="J250" s="42" t="e">
        <f>IF($C$24,[1]!obget([1]!obcall("",$C250,"get",[1]!obMake("","int",J$26))),"")</f>
        <v>#VALUE!</v>
      </c>
      <c r="K250" s="42" t="e">
        <f>IF($C$24,[1]!obget([1]!obcall("",$C250,"get",[1]!obMake("","int",K$26))),"")</f>
        <v>#VALUE!</v>
      </c>
      <c r="L250" s="42" t="e">
        <f>IF($C$24,[1]!obget([1]!obcall("",$C250,"get",[1]!obMake("","int",L$26))),"")</f>
        <v>#VALUE!</v>
      </c>
      <c r="M250" s="42" t="e">
        <f>IF($C$24,[1]!obget([1]!obcall("",$C250,"get",[1]!obMake("","int",M$26))),"")</f>
        <v>#VALUE!</v>
      </c>
      <c r="N250" s="42" t="e">
        <f>IF($C$24,[1]!obget([1]!obcall("",$C250,"getAverage")),"")</f>
        <v>#VALUE!</v>
      </c>
    </row>
    <row r="251" spans="1:14" ht="11.85" customHeight="1" x14ac:dyDescent="0.3">
      <c r="A251" s="28" t="str">
        <f t="shared" si="4"/>
        <v/>
      </c>
      <c r="B251" s="46"/>
      <c r="C251" s="45" t="e">
        <f>IF($C$24,[1]!obcall("IM_"&amp;B251,$B$24,"[]",[1]!obMake("","int",ROW(B251)-ROW($B$27))),"")</f>
        <v>#VALUE!</v>
      </c>
      <c r="D251" s="42" t="e">
        <f>IF($C$24,[1]!obget([1]!obcall("",$C251,"get",[1]!obMake("","int",D$26))),"")</f>
        <v>#VALUE!</v>
      </c>
      <c r="E251" s="42" t="e">
        <f>IF($C$24,[1]!obget([1]!obcall("",$C251,"get",[1]!obMake("","int",E$26))),"")</f>
        <v>#VALUE!</v>
      </c>
      <c r="F251" s="42" t="e">
        <f>IF($C$24,[1]!obget([1]!obcall("",$C251,"get",[1]!obMake("","int",F$26))),"")</f>
        <v>#VALUE!</v>
      </c>
      <c r="G251" s="42" t="e">
        <f>IF($C$24,[1]!obget([1]!obcall("",$C251,"get",[1]!obMake("","int",G$26))),"")</f>
        <v>#VALUE!</v>
      </c>
      <c r="H251" s="42" t="e">
        <f>IF($C$24,[1]!obget([1]!obcall("",$C251,"get",[1]!obMake("","int",H$26))),"")</f>
        <v>#VALUE!</v>
      </c>
      <c r="I251" s="42" t="e">
        <f>IF($C$24,[1]!obget([1]!obcall("",$C251,"get",[1]!obMake("","int",I$26))),"")</f>
        <v>#VALUE!</v>
      </c>
      <c r="J251" s="42" t="e">
        <f>IF($C$24,[1]!obget([1]!obcall("",$C251,"get",[1]!obMake("","int",J$26))),"")</f>
        <v>#VALUE!</v>
      </c>
      <c r="K251" s="42" t="e">
        <f>IF($C$24,[1]!obget([1]!obcall("",$C251,"get",[1]!obMake("","int",K$26))),"")</f>
        <v>#VALUE!</v>
      </c>
      <c r="L251" s="42" t="e">
        <f>IF($C$24,[1]!obget([1]!obcall("",$C251,"get",[1]!obMake("","int",L$26))),"")</f>
        <v>#VALUE!</v>
      </c>
      <c r="M251" s="42" t="e">
        <f>IF($C$24,[1]!obget([1]!obcall("",$C251,"get",[1]!obMake("","int",M$26))),"")</f>
        <v>#VALUE!</v>
      </c>
      <c r="N251" s="42" t="e">
        <f>IF($C$24,[1]!obget([1]!obcall("",$C251,"getAverage")),"")</f>
        <v>#VALUE!</v>
      </c>
    </row>
    <row r="252" spans="1:14" ht="11.85" customHeight="1" x14ac:dyDescent="0.3">
      <c r="A252" s="28">
        <f t="shared" si="4"/>
        <v>22.5</v>
      </c>
      <c r="B252" s="46"/>
      <c r="C252" s="45" t="e">
        <f>IF($C$24,[1]!obcall("IM_"&amp;B252,$B$24,"[]",[1]!obMake("","int",ROW(B252)-ROW($B$27))),"")</f>
        <v>#VALUE!</v>
      </c>
      <c r="D252" s="42" t="e">
        <f>IF($C$24,[1]!obget([1]!obcall("",$C252,"get",[1]!obMake("","int",D$26))),"")</f>
        <v>#VALUE!</v>
      </c>
      <c r="E252" s="42" t="e">
        <f>IF($C$24,[1]!obget([1]!obcall("",$C252,"get",[1]!obMake("","int",E$26))),"")</f>
        <v>#VALUE!</v>
      </c>
      <c r="F252" s="42" t="e">
        <f>IF($C$24,[1]!obget([1]!obcall("",$C252,"get",[1]!obMake("","int",F$26))),"")</f>
        <v>#VALUE!</v>
      </c>
      <c r="G252" s="42" t="e">
        <f>IF($C$24,[1]!obget([1]!obcall("",$C252,"get",[1]!obMake("","int",G$26))),"")</f>
        <v>#VALUE!</v>
      </c>
      <c r="H252" s="42" t="e">
        <f>IF($C$24,[1]!obget([1]!obcall("",$C252,"get",[1]!obMake("","int",H$26))),"")</f>
        <v>#VALUE!</v>
      </c>
      <c r="I252" s="42" t="e">
        <f>IF($C$24,[1]!obget([1]!obcall("",$C252,"get",[1]!obMake("","int",I$26))),"")</f>
        <v>#VALUE!</v>
      </c>
      <c r="J252" s="42" t="e">
        <f>IF($C$24,[1]!obget([1]!obcall("",$C252,"get",[1]!obMake("","int",J$26))),"")</f>
        <v>#VALUE!</v>
      </c>
      <c r="K252" s="42" t="e">
        <f>IF($C$24,[1]!obget([1]!obcall("",$C252,"get",[1]!obMake("","int",K$26))),"")</f>
        <v>#VALUE!</v>
      </c>
      <c r="L252" s="42" t="e">
        <f>IF($C$24,[1]!obget([1]!obcall("",$C252,"get",[1]!obMake("","int",L$26))),"")</f>
        <v>#VALUE!</v>
      </c>
      <c r="M252" s="42" t="e">
        <f>IF($C$24,[1]!obget([1]!obcall("",$C252,"get",[1]!obMake("","int",M$26))),"")</f>
        <v>#VALUE!</v>
      </c>
      <c r="N252" s="42" t="e">
        <f>IF($C$24,[1]!obget([1]!obcall("",$C252,"getAverage")),"")</f>
        <v>#VALUE!</v>
      </c>
    </row>
    <row r="253" spans="1:14" ht="11.85" customHeight="1" x14ac:dyDescent="0.3">
      <c r="A253" s="28" t="str">
        <f t="shared" si="4"/>
        <v/>
      </c>
      <c r="B253" s="46"/>
      <c r="C253" s="45" t="e">
        <f>IF($C$24,[1]!obcall("IM_"&amp;B253,$B$24,"[]",[1]!obMake("","int",ROW(B253)-ROW($B$27))),"")</f>
        <v>#VALUE!</v>
      </c>
      <c r="D253" s="42" t="e">
        <f>IF($C$24,[1]!obget([1]!obcall("",$C253,"get",[1]!obMake("","int",D$26))),"")</f>
        <v>#VALUE!</v>
      </c>
      <c r="E253" s="42" t="e">
        <f>IF($C$24,[1]!obget([1]!obcall("",$C253,"get",[1]!obMake("","int",E$26))),"")</f>
        <v>#VALUE!</v>
      </c>
      <c r="F253" s="42" t="e">
        <f>IF($C$24,[1]!obget([1]!obcall("",$C253,"get",[1]!obMake("","int",F$26))),"")</f>
        <v>#VALUE!</v>
      </c>
      <c r="G253" s="42" t="e">
        <f>IF($C$24,[1]!obget([1]!obcall("",$C253,"get",[1]!obMake("","int",G$26))),"")</f>
        <v>#VALUE!</v>
      </c>
      <c r="H253" s="42" t="e">
        <f>IF($C$24,[1]!obget([1]!obcall("",$C253,"get",[1]!obMake("","int",H$26))),"")</f>
        <v>#VALUE!</v>
      </c>
      <c r="I253" s="42" t="e">
        <f>IF($C$24,[1]!obget([1]!obcall("",$C253,"get",[1]!obMake("","int",I$26))),"")</f>
        <v>#VALUE!</v>
      </c>
      <c r="J253" s="42" t="e">
        <f>IF($C$24,[1]!obget([1]!obcall("",$C253,"get",[1]!obMake("","int",J$26))),"")</f>
        <v>#VALUE!</v>
      </c>
      <c r="K253" s="42" t="e">
        <f>IF($C$24,[1]!obget([1]!obcall("",$C253,"get",[1]!obMake("","int",K$26))),"")</f>
        <v>#VALUE!</v>
      </c>
      <c r="L253" s="42" t="e">
        <f>IF($C$24,[1]!obget([1]!obcall("",$C253,"get",[1]!obMake("","int",L$26))),"")</f>
        <v>#VALUE!</v>
      </c>
      <c r="M253" s="42" t="e">
        <f>IF($C$24,[1]!obget([1]!obcall("",$C253,"get",[1]!obMake("","int",M$26))),"")</f>
        <v>#VALUE!</v>
      </c>
      <c r="N253" s="42" t="e">
        <f>IF($C$24,[1]!obget([1]!obcall("",$C253,"getAverage")),"")</f>
        <v>#VALUE!</v>
      </c>
    </row>
    <row r="254" spans="1:14" ht="11.85" customHeight="1" x14ac:dyDescent="0.3">
      <c r="A254" s="28" t="str">
        <f t="shared" si="4"/>
        <v/>
      </c>
      <c r="B254" s="46"/>
      <c r="C254" s="45" t="e">
        <f>IF($C$24,[1]!obcall("IM_"&amp;B254,$B$24,"[]",[1]!obMake("","int",ROW(B254)-ROW($B$27))),"")</f>
        <v>#VALUE!</v>
      </c>
      <c r="D254" s="42" t="e">
        <f>IF($C$24,[1]!obget([1]!obcall("",$C254,"get",[1]!obMake("","int",D$26))),"")</f>
        <v>#VALUE!</v>
      </c>
      <c r="E254" s="42" t="e">
        <f>IF($C$24,[1]!obget([1]!obcall("",$C254,"get",[1]!obMake("","int",E$26))),"")</f>
        <v>#VALUE!</v>
      </c>
      <c r="F254" s="42" t="e">
        <f>IF($C$24,[1]!obget([1]!obcall("",$C254,"get",[1]!obMake("","int",F$26))),"")</f>
        <v>#VALUE!</v>
      </c>
      <c r="G254" s="42" t="e">
        <f>IF($C$24,[1]!obget([1]!obcall("",$C254,"get",[1]!obMake("","int",G$26))),"")</f>
        <v>#VALUE!</v>
      </c>
      <c r="H254" s="42" t="e">
        <f>IF($C$24,[1]!obget([1]!obcall("",$C254,"get",[1]!obMake("","int",H$26))),"")</f>
        <v>#VALUE!</v>
      </c>
      <c r="I254" s="42" t="e">
        <f>IF($C$24,[1]!obget([1]!obcall("",$C254,"get",[1]!obMake("","int",I$26))),"")</f>
        <v>#VALUE!</v>
      </c>
      <c r="J254" s="42" t="e">
        <f>IF($C$24,[1]!obget([1]!obcall("",$C254,"get",[1]!obMake("","int",J$26))),"")</f>
        <v>#VALUE!</v>
      </c>
      <c r="K254" s="42" t="e">
        <f>IF($C$24,[1]!obget([1]!obcall("",$C254,"get",[1]!obMake("","int",K$26))),"")</f>
        <v>#VALUE!</v>
      </c>
      <c r="L254" s="42" t="e">
        <f>IF($C$24,[1]!obget([1]!obcall("",$C254,"get",[1]!obMake("","int",L$26))),"")</f>
        <v>#VALUE!</v>
      </c>
      <c r="M254" s="42" t="e">
        <f>IF($C$24,[1]!obget([1]!obcall("",$C254,"get",[1]!obMake("","int",M$26))),"")</f>
        <v>#VALUE!</v>
      </c>
      <c r="N254" s="42" t="e">
        <f>IF($C$24,[1]!obget([1]!obcall("",$C254,"getAverage")),"")</f>
        <v>#VALUE!</v>
      </c>
    </row>
    <row r="255" spans="1:14" ht="11.85" customHeight="1" x14ac:dyDescent="0.3">
      <c r="A255" s="28" t="str">
        <f t="shared" si="4"/>
        <v/>
      </c>
      <c r="B255" s="46"/>
      <c r="C255" s="45" t="e">
        <f>IF($C$24,[1]!obcall("IM_"&amp;B255,$B$24,"[]",[1]!obMake("","int",ROW(B255)-ROW($B$27))),"")</f>
        <v>#VALUE!</v>
      </c>
      <c r="D255" s="42" t="e">
        <f>IF($C$24,[1]!obget([1]!obcall("",$C255,"get",[1]!obMake("","int",D$26))),"")</f>
        <v>#VALUE!</v>
      </c>
      <c r="E255" s="42" t="e">
        <f>IF($C$24,[1]!obget([1]!obcall("",$C255,"get",[1]!obMake("","int",E$26))),"")</f>
        <v>#VALUE!</v>
      </c>
      <c r="F255" s="42" t="e">
        <f>IF($C$24,[1]!obget([1]!obcall("",$C255,"get",[1]!obMake("","int",F$26))),"")</f>
        <v>#VALUE!</v>
      </c>
      <c r="G255" s="42" t="e">
        <f>IF($C$24,[1]!obget([1]!obcall("",$C255,"get",[1]!obMake("","int",G$26))),"")</f>
        <v>#VALUE!</v>
      </c>
      <c r="H255" s="42" t="e">
        <f>IF($C$24,[1]!obget([1]!obcall("",$C255,"get",[1]!obMake("","int",H$26))),"")</f>
        <v>#VALUE!</v>
      </c>
      <c r="I255" s="42" t="e">
        <f>IF($C$24,[1]!obget([1]!obcall("",$C255,"get",[1]!obMake("","int",I$26))),"")</f>
        <v>#VALUE!</v>
      </c>
      <c r="J255" s="42" t="e">
        <f>IF($C$24,[1]!obget([1]!obcall("",$C255,"get",[1]!obMake("","int",J$26))),"")</f>
        <v>#VALUE!</v>
      </c>
      <c r="K255" s="42" t="e">
        <f>IF($C$24,[1]!obget([1]!obcall("",$C255,"get",[1]!obMake("","int",K$26))),"")</f>
        <v>#VALUE!</v>
      </c>
      <c r="L255" s="42" t="e">
        <f>IF($C$24,[1]!obget([1]!obcall("",$C255,"get",[1]!obMake("","int",L$26))),"")</f>
        <v>#VALUE!</v>
      </c>
      <c r="M255" s="42" t="e">
        <f>IF($C$24,[1]!obget([1]!obcall("",$C255,"get",[1]!obMake("","int",M$26))),"")</f>
        <v>#VALUE!</v>
      </c>
      <c r="N255" s="42" t="e">
        <f>IF($C$24,[1]!obget([1]!obcall("",$C255,"getAverage")),"")</f>
        <v>#VALUE!</v>
      </c>
    </row>
    <row r="256" spans="1:14" ht="11.85" customHeight="1" x14ac:dyDescent="0.3">
      <c r="A256" s="28" t="str">
        <f t="shared" si="4"/>
        <v/>
      </c>
      <c r="B256" s="46"/>
      <c r="C256" s="45" t="e">
        <f>IF($C$24,[1]!obcall("IM_"&amp;B256,$B$24,"[]",[1]!obMake("","int",ROW(B256)-ROW($B$27))),"")</f>
        <v>#VALUE!</v>
      </c>
      <c r="D256" s="42" t="e">
        <f>IF($C$24,[1]!obget([1]!obcall("",$C256,"get",[1]!obMake("","int",D$26))),"")</f>
        <v>#VALUE!</v>
      </c>
      <c r="E256" s="42" t="e">
        <f>IF($C$24,[1]!obget([1]!obcall("",$C256,"get",[1]!obMake("","int",E$26))),"")</f>
        <v>#VALUE!</v>
      </c>
      <c r="F256" s="42" t="e">
        <f>IF($C$24,[1]!obget([1]!obcall("",$C256,"get",[1]!obMake("","int",F$26))),"")</f>
        <v>#VALUE!</v>
      </c>
      <c r="G256" s="42" t="e">
        <f>IF($C$24,[1]!obget([1]!obcall("",$C256,"get",[1]!obMake("","int",G$26))),"")</f>
        <v>#VALUE!</v>
      </c>
      <c r="H256" s="42" t="e">
        <f>IF($C$24,[1]!obget([1]!obcall("",$C256,"get",[1]!obMake("","int",H$26))),"")</f>
        <v>#VALUE!</v>
      </c>
      <c r="I256" s="42" t="e">
        <f>IF($C$24,[1]!obget([1]!obcall("",$C256,"get",[1]!obMake("","int",I$26))),"")</f>
        <v>#VALUE!</v>
      </c>
      <c r="J256" s="42" t="e">
        <f>IF($C$24,[1]!obget([1]!obcall("",$C256,"get",[1]!obMake("","int",J$26))),"")</f>
        <v>#VALUE!</v>
      </c>
      <c r="K256" s="42" t="e">
        <f>IF($C$24,[1]!obget([1]!obcall("",$C256,"get",[1]!obMake("","int",K$26))),"")</f>
        <v>#VALUE!</v>
      </c>
      <c r="L256" s="42" t="e">
        <f>IF($C$24,[1]!obget([1]!obcall("",$C256,"get",[1]!obMake("","int",L$26))),"")</f>
        <v>#VALUE!</v>
      </c>
      <c r="M256" s="42" t="e">
        <f>IF($C$24,[1]!obget([1]!obcall("",$C256,"get",[1]!obMake("","int",M$26))),"")</f>
        <v>#VALUE!</v>
      </c>
      <c r="N256" s="42" t="e">
        <f>IF($C$24,[1]!obget([1]!obcall("",$C256,"getAverage")),"")</f>
        <v>#VALUE!</v>
      </c>
    </row>
    <row r="257" spans="1:14" ht="11.85" customHeight="1" x14ac:dyDescent="0.3">
      <c r="A257" s="28">
        <f t="shared" si="4"/>
        <v>23</v>
      </c>
      <c r="B257" s="46"/>
      <c r="C257" s="45" t="e">
        <f>IF($C$24,[1]!obcall("IM_"&amp;B257,$B$24,"[]",[1]!obMake("","int",ROW(B257)-ROW($B$27))),"")</f>
        <v>#VALUE!</v>
      </c>
      <c r="D257" s="42" t="e">
        <f>IF($C$24,[1]!obget([1]!obcall("",$C257,"get",[1]!obMake("","int",D$26))),"")</f>
        <v>#VALUE!</v>
      </c>
      <c r="E257" s="42" t="e">
        <f>IF($C$24,[1]!obget([1]!obcall("",$C257,"get",[1]!obMake("","int",E$26))),"")</f>
        <v>#VALUE!</v>
      </c>
      <c r="F257" s="42" t="e">
        <f>IF($C$24,[1]!obget([1]!obcall("",$C257,"get",[1]!obMake("","int",F$26))),"")</f>
        <v>#VALUE!</v>
      </c>
      <c r="G257" s="42" t="e">
        <f>IF($C$24,[1]!obget([1]!obcall("",$C257,"get",[1]!obMake("","int",G$26))),"")</f>
        <v>#VALUE!</v>
      </c>
      <c r="H257" s="42" t="e">
        <f>IF($C$24,[1]!obget([1]!obcall("",$C257,"get",[1]!obMake("","int",H$26))),"")</f>
        <v>#VALUE!</v>
      </c>
      <c r="I257" s="42" t="e">
        <f>IF($C$24,[1]!obget([1]!obcall("",$C257,"get",[1]!obMake("","int",I$26))),"")</f>
        <v>#VALUE!</v>
      </c>
      <c r="J257" s="42" t="e">
        <f>IF($C$24,[1]!obget([1]!obcall("",$C257,"get",[1]!obMake("","int",J$26))),"")</f>
        <v>#VALUE!</v>
      </c>
      <c r="K257" s="42" t="e">
        <f>IF($C$24,[1]!obget([1]!obcall("",$C257,"get",[1]!obMake("","int",K$26))),"")</f>
        <v>#VALUE!</v>
      </c>
      <c r="L257" s="42" t="e">
        <f>IF($C$24,[1]!obget([1]!obcall("",$C257,"get",[1]!obMake("","int",L$26))),"")</f>
        <v>#VALUE!</v>
      </c>
      <c r="M257" s="42" t="e">
        <f>IF($C$24,[1]!obget([1]!obcall("",$C257,"get",[1]!obMake("","int",M$26))),"")</f>
        <v>#VALUE!</v>
      </c>
      <c r="N257" s="42" t="e">
        <f>IF($C$24,[1]!obget([1]!obcall("",$C257,"getAverage")),"")</f>
        <v>#VALUE!</v>
      </c>
    </row>
    <row r="258" spans="1:14" ht="11.85" customHeight="1" x14ac:dyDescent="0.3">
      <c r="A258" s="28" t="str">
        <f t="shared" si="4"/>
        <v/>
      </c>
      <c r="B258" s="46"/>
      <c r="C258" s="45" t="e">
        <f>IF($C$24,[1]!obcall("IM_"&amp;B258,$B$24,"[]",[1]!obMake("","int",ROW(B258)-ROW($B$27))),"")</f>
        <v>#VALUE!</v>
      </c>
      <c r="D258" s="42" t="e">
        <f>IF($C$24,[1]!obget([1]!obcall("",$C258,"get",[1]!obMake("","int",D$26))),"")</f>
        <v>#VALUE!</v>
      </c>
      <c r="E258" s="42" t="e">
        <f>IF($C$24,[1]!obget([1]!obcall("",$C258,"get",[1]!obMake("","int",E$26))),"")</f>
        <v>#VALUE!</v>
      </c>
      <c r="F258" s="42" t="e">
        <f>IF($C$24,[1]!obget([1]!obcall("",$C258,"get",[1]!obMake("","int",F$26))),"")</f>
        <v>#VALUE!</v>
      </c>
      <c r="G258" s="42" t="e">
        <f>IF($C$24,[1]!obget([1]!obcall("",$C258,"get",[1]!obMake("","int",G$26))),"")</f>
        <v>#VALUE!</v>
      </c>
      <c r="H258" s="42" t="e">
        <f>IF($C$24,[1]!obget([1]!obcall("",$C258,"get",[1]!obMake("","int",H$26))),"")</f>
        <v>#VALUE!</v>
      </c>
      <c r="I258" s="42" t="e">
        <f>IF($C$24,[1]!obget([1]!obcall("",$C258,"get",[1]!obMake("","int",I$26))),"")</f>
        <v>#VALUE!</v>
      </c>
      <c r="J258" s="42" t="e">
        <f>IF($C$24,[1]!obget([1]!obcall("",$C258,"get",[1]!obMake("","int",J$26))),"")</f>
        <v>#VALUE!</v>
      </c>
      <c r="K258" s="42" t="e">
        <f>IF($C$24,[1]!obget([1]!obcall("",$C258,"get",[1]!obMake("","int",K$26))),"")</f>
        <v>#VALUE!</v>
      </c>
      <c r="L258" s="42" t="e">
        <f>IF($C$24,[1]!obget([1]!obcall("",$C258,"get",[1]!obMake("","int",L$26))),"")</f>
        <v>#VALUE!</v>
      </c>
      <c r="M258" s="42" t="e">
        <f>IF($C$24,[1]!obget([1]!obcall("",$C258,"get",[1]!obMake("","int",M$26))),"")</f>
        <v>#VALUE!</v>
      </c>
      <c r="N258" s="42" t="e">
        <f>IF($C$24,[1]!obget([1]!obcall("",$C258,"getAverage")),"")</f>
        <v>#VALUE!</v>
      </c>
    </row>
    <row r="259" spans="1:14" ht="11.85" customHeight="1" x14ac:dyDescent="0.3">
      <c r="A259" s="28" t="str">
        <f t="shared" si="4"/>
        <v/>
      </c>
      <c r="B259" s="46"/>
      <c r="C259" s="45" t="e">
        <f>IF($C$24,[1]!obcall("IM_"&amp;B259,$B$24,"[]",[1]!obMake("","int",ROW(B259)-ROW($B$27))),"")</f>
        <v>#VALUE!</v>
      </c>
      <c r="D259" s="42" t="e">
        <f>IF($C$24,[1]!obget([1]!obcall("",$C259,"get",[1]!obMake("","int",D$26))),"")</f>
        <v>#VALUE!</v>
      </c>
      <c r="E259" s="42" t="e">
        <f>IF($C$24,[1]!obget([1]!obcall("",$C259,"get",[1]!obMake("","int",E$26))),"")</f>
        <v>#VALUE!</v>
      </c>
      <c r="F259" s="42" t="e">
        <f>IF($C$24,[1]!obget([1]!obcall("",$C259,"get",[1]!obMake("","int",F$26))),"")</f>
        <v>#VALUE!</v>
      </c>
      <c r="G259" s="42" t="e">
        <f>IF($C$24,[1]!obget([1]!obcall("",$C259,"get",[1]!obMake("","int",G$26))),"")</f>
        <v>#VALUE!</v>
      </c>
      <c r="H259" s="42" t="e">
        <f>IF($C$24,[1]!obget([1]!obcall("",$C259,"get",[1]!obMake("","int",H$26))),"")</f>
        <v>#VALUE!</v>
      </c>
      <c r="I259" s="42" t="e">
        <f>IF($C$24,[1]!obget([1]!obcall("",$C259,"get",[1]!obMake("","int",I$26))),"")</f>
        <v>#VALUE!</v>
      </c>
      <c r="J259" s="42" t="e">
        <f>IF($C$24,[1]!obget([1]!obcall("",$C259,"get",[1]!obMake("","int",J$26))),"")</f>
        <v>#VALUE!</v>
      </c>
      <c r="K259" s="42" t="e">
        <f>IF($C$24,[1]!obget([1]!obcall("",$C259,"get",[1]!obMake("","int",K$26))),"")</f>
        <v>#VALUE!</v>
      </c>
      <c r="L259" s="42" t="e">
        <f>IF($C$24,[1]!obget([1]!obcall("",$C259,"get",[1]!obMake("","int",L$26))),"")</f>
        <v>#VALUE!</v>
      </c>
      <c r="M259" s="42" t="e">
        <f>IF($C$24,[1]!obget([1]!obcall("",$C259,"get",[1]!obMake("","int",M$26))),"")</f>
        <v>#VALUE!</v>
      </c>
      <c r="N259" s="42" t="e">
        <f>IF($C$24,[1]!obget([1]!obcall("",$C259,"getAverage")),"")</f>
        <v>#VALUE!</v>
      </c>
    </row>
    <row r="260" spans="1:14" ht="11.85" customHeight="1" x14ac:dyDescent="0.3">
      <c r="A260" s="28" t="str">
        <f t="shared" si="4"/>
        <v/>
      </c>
      <c r="B260" s="46"/>
      <c r="C260" s="45" t="e">
        <f>IF($C$24,[1]!obcall("IM_"&amp;B260,$B$24,"[]",[1]!obMake("","int",ROW(B260)-ROW($B$27))),"")</f>
        <v>#VALUE!</v>
      </c>
      <c r="D260" s="42" t="e">
        <f>IF($C$24,[1]!obget([1]!obcall("",$C260,"get",[1]!obMake("","int",D$26))),"")</f>
        <v>#VALUE!</v>
      </c>
      <c r="E260" s="42" t="e">
        <f>IF($C$24,[1]!obget([1]!obcall("",$C260,"get",[1]!obMake("","int",E$26))),"")</f>
        <v>#VALUE!</v>
      </c>
      <c r="F260" s="42" t="e">
        <f>IF($C$24,[1]!obget([1]!obcall("",$C260,"get",[1]!obMake("","int",F$26))),"")</f>
        <v>#VALUE!</v>
      </c>
      <c r="G260" s="42" t="e">
        <f>IF($C$24,[1]!obget([1]!obcall("",$C260,"get",[1]!obMake("","int",G$26))),"")</f>
        <v>#VALUE!</v>
      </c>
      <c r="H260" s="42" t="e">
        <f>IF($C$24,[1]!obget([1]!obcall("",$C260,"get",[1]!obMake("","int",H$26))),"")</f>
        <v>#VALUE!</v>
      </c>
      <c r="I260" s="42" t="e">
        <f>IF($C$24,[1]!obget([1]!obcall("",$C260,"get",[1]!obMake("","int",I$26))),"")</f>
        <v>#VALUE!</v>
      </c>
      <c r="J260" s="42" t="e">
        <f>IF($C$24,[1]!obget([1]!obcall("",$C260,"get",[1]!obMake("","int",J$26))),"")</f>
        <v>#VALUE!</v>
      </c>
      <c r="K260" s="42" t="e">
        <f>IF($C$24,[1]!obget([1]!obcall("",$C260,"get",[1]!obMake("","int",K$26))),"")</f>
        <v>#VALUE!</v>
      </c>
      <c r="L260" s="42" t="e">
        <f>IF($C$24,[1]!obget([1]!obcall("",$C260,"get",[1]!obMake("","int",L$26))),"")</f>
        <v>#VALUE!</v>
      </c>
      <c r="M260" s="42" t="e">
        <f>IF($C$24,[1]!obget([1]!obcall("",$C260,"get",[1]!obMake("","int",M$26))),"")</f>
        <v>#VALUE!</v>
      </c>
      <c r="N260" s="42" t="e">
        <f>IF($C$24,[1]!obget([1]!obcall("",$C260,"getAverage")),"")</f>
        <v>#VALUE!</v>
      </c>
    </row>
    <row r="261" spans="1:14" ht="11.85" customHeight="1" x14ac:dyDescent="0.3">
      <c r="A261" s="28" t="str">
        <f t="shared" si="4"/>
        <v/>
      </c>
      <c r="B261" s="46"/>
      <c r="C261" s="45" t="e">
        <f>IF($C$24,[1]!obcall("IM_"&amp;B261,$B$24,"[]",[1]!obMake("","int",ROW(B261)-ROW($B$27))),"")</f>
        <v>#VALUE!</v>
      </c>
      <c r="D261" s="42" t="e">
        <f>IF($C$24,[1]!obget([1]!obcall("",$C261,"get",[1]!obMake("","int",D$26))),"")</f>
        <v>#VALUE!</v>
      </c>
      <c r="E261" s="42" t="e">
        <f>IF($C$24,[1]!obget([1]!obcall("",$C261,"get",[1]!obMake("","int",E$26))),"")</f>
        <v>#VALUE!</v>
      </c>
      <c r="F261" s="42" t="e">
        <f>IF($C$24,[1]!obget([1]!obcall("",$C261,"get",[1]!obMake("","int",F$26))),"")</f>
        <v>#VALUE!</v>
      </c>
      <c r="G261" s="42" t="e">
        <f>IF($C$24,[1]!obget([1]!obcall("",$C261,"get",[1]!obMake("","int",G$26))),"")</f>
        <v>#VALUE!</v>
      </c>
      <c r="H261" s="42" t="e">
        <f>IF($C$24,[1]!obget([1]!obcall("",$C261,"get",[1]!obMake("","int",H$26))),"")</f>
        <v>#VALUE!</v>
      </c>
      <c r="I261" s="42" t="e">
        <f>IF($C$24,[1]!obget([1]!obcall("",$C261,"get",[1]!obMake("","int",I$26))),"")</f>
        <v>#VALUE!</v>
      </c>
      <c r="J261" s="42" t="e">
        <f>IF($C$24,[1]!obget([1]!obcall("",$C261,"get",[1]!obMake("","int",J$26))),"")</f>
        <v>#VALUE!</v>
      </c>
      <c r="K261" s="42" t="e">
        <f>IF($C$24,[1]!obget([1]!obcall("",$C261,"get",[1]!obMake("","int",K$26))),"")</f>
        <v>#VALUE!</v>
      </c>
      <c r="L261" s="42" t="e">
        <f>IF($C$24,[1]!obget([1]!obcall("",$C261,"get",[1]!obMake("","int",L$26))),"")</f>
        <v>#VALUE!</v>
      </c>
      <c r="M261" s="42" t="e">
        <f>IF($C$24,[1]!obget([1]!obcall("",$C261,"get",[1]!obMake("","int",M$26))),"")</f>
        <v>#VALUE!</v>
      </c>
      <c r="N261" s="42" t="e">
        <f>IF($C$24,[1]!obget([1]!obcall("",$C261,"getAverage")),"")</f>
        <v>#VALUE!</v>
      </c>
    </row>
    <row r="262" spans="1:14" ht="11.85" customHeight="1" x14ac:dyDescent="0.3">
      <c r="A262" s="28">
        <f t="shared" si="4"/>
        <v>23.5</v>
      </c>
      <c r="B262" s="46"/>
      <c r="C262" s="45" t="e">
        <f>IF($C$24,[1]!obcall("IM_"&amp;B262,$B$24,"[]",[1]!obMake("","int",ROW(B262)-ROW($B$27))),"")</f>
        <v>#VALUE!</v>
      </c>
      <c r="D262" s="42" t="e">
        <f>IF($C$24,[1]!obget([1]!obcall("",$C262,"get",[1]!obMake("","int",D$26))),"")</f>
        <v>#VALUE!</v>
      </c>
      <c r="E262" s="42" t="e">
        <f>IF($C$24,[1]!obget([1]!obcall("",$C262,"get",[1]!obMake("","int",E$26))),"")</f>
        <v>#VALUE!</v>
      </c>
      <c r="F262" s="42" t="e">
        <f>IF($C$24,[1]!obget([1]!obcall("",$C262,"get",[1]!obMake("","int",F$26))),"")</f>
        <v>#VALUE!</v>
      </c>
      <c r="G262" s="42" t="e">
        <f>IF($C$24,[1]!obget([1]!obcall("",$C262,"get",[1]!obMake("","int",G$26))),"")</f>
        <v>#VALUE!</v>
      </c>
      <c r="H262" s="42" t="e">
        <f>IF($C$24,[1]!obget([1]!obcall("",$C262,"get",[1]!obMake("","int",H$26))),"")</f>
        <v>#VALUE!</v>
      </c>
      <c r="I262" s="42" t="e">
        <f>IF($C$24,[1]!obget([1]!obcall("",$C262,"get",[1]!obMake("","int",I$26))),"")</f>
        <v>#VALUE!</v>
      </c>
      <c r="J262" s="42" t="e">
        <f>IF($C$24,[1]!obget([1]!obcall("",$C262,"get",[1]!obMake("","int",J$26))),"")</f>
        <v>#VALUE!</v>
      </c>
      <c r="K262" s="42" t="e">
        <f>IF($C$24,[1]!obget([1]!obcall("",$C262,"get",[1]!obMake("","int",K$26))),"")</f>
        <v>#VALUE!</v>
      </c>
      <c r="L262" s="42" t="e">
        <f>IF($C$24,[1]!obget([1]!obcall("",$C262,"get",[1]!obMake("","int",L$26))),"")</f>
        <v>#VALUE!</v>
      </c>
      <c r="M262" s="42" t="e">
        <f>IF($C$24,[1]!obget([1]!obcall("",$C262,"get",[1]!obMake("","int",M$26))),"")</f>
        <v>#VALUE!</v>
      </c>
      <c r="N262" s="42" t="e">
        <f>IF($C$24,[1]!obget([1]!obcall("",$C262,"getAverage")),"")</f>
        <v>#VALUE!</v>
      </c>
    </row>
    <row r="263" spans="1:14" ht="11.85" customHeight="1" x14ac:dyDescent="0.3">
      <c r="A263" s="28" t="str">
        <f t="shared" si="4"/>
        <v/>
      </c>
      <c r="B263" s="46"/>
      <c r="C263" s="45" t="e">
        <f>IF($C$24,[1]!obcall("IM_"&amp;B263,$B$24,"[]",[1]!obMake("","int",ROW(B263)-ROW($B$27))),"")</f>
        <v>#VALUE!</v>
      </c>
      <c r="D263" s="42" t="e">
        <f>IF($C$24,[1]!obget([1]!obcall("",$C263,"get",[1]!obMake("","int",D$26))),"")</f>
        <v>#VALUE!</v>
      </c>
      <c r="E263" s="42" t="e">
        <f>IF($C$24,[1]!obget([1]!obcall("",$C263,"get",[1]!obMake("","int",E$26))),"")</f>
        <v>#VALUE!</v>
      </c>
      <c r="F263" s="42" t="e">
        <f>IF($C$24,[1]!obget([1]!obcall("",$C263,"get",[1]!obMake("","int",F$26))),"")</f>
        <v>#VALUE!</v>
      </c>
      <c r="G263" s="42" t="e">
        <f>IF($C$24,[1]!obget([1]!obcall("",$C263,"get",[1]!obMake("","int",G$26))),"")</f>
        <v>#VALUE!</v>
      </c>
      <c r="H263" s="42" t="e">
        <f>IF($C$24,[1]!obget([1]!obcall("",$C263,"get",[1]!obMake("","int",H$26))),"")</f>
        <v>#VALUE!</v>
      </c>
      <c r="I263" s="42" t="e">
        <f>IF($C$24,[1]!obget([1]!obcall("",$C263,"get",[1]!obMake("","int",I$26))),"")</f>
        <v>#VALUE!</v>
      </c>
      <c r="J263" s="42" t="e">
        <f>IF($C$24,[1]!obget([1]!obcall("",$C263,"get",[1]!obMake("","int",J$26))),"")</f>
        <v>#VALUE!</v>
      </c>
      <c r="K263" s="42" t="e">
        <f>IF($C$24,[1]!obget([1]!obcall("",$C263,"get",[1]!obMake("","int",K$26))),"")</f>
        <v>#VALUE!</v>
      </c>
      <c r="L263" s="42" t="e">
        <f>IF($C$24,[1]!obget([1]!obcall("",$C263,"get",[1]!obMake("","int",L$26))),"")</f>
        <v>#VALUE!</v>
      </c>
      <c r="M263" s="42" t="e">
        <f>IF($C$24,[1]!obget([1]!obcall("",$C263,"get",[1]!obMake("","int",M$26))),"")</f>
        <v>#VALUE!</v>
      </c>
      <c r="N263" s="42" t="e">
        <f>IF($C$24,[1]!obget([1]!obcall("",$C263,"getAverage")),"")</f>
        <v>#VALUE!</v>
      </c>
    </row>
    <row r="264" spans="1:14" ht="11.85" customHeight="1" x14ac:dyDescent="0.3">
      <c r="A264" s="28" t="str">
        <f t="shared" si="4"/>
        <v/>
      </c>
      <c r="B264" s="46"/>
      <c r="C264" s="45" t="e">
        <f>IF($C$24,[1]!obcall("IM_"&amp;B264,$B$24,"[]",[1]!obMake("","int",ROW(B264)-ROW($B$27))),"")</f>
        <v>#VALUE!</v>
      </c>
      <c r="D264" s="42" t="e">
        <f>IF($C$24,[1]!obget([1]!obcall("",$C264,"get",[1]!obMake("","int",D$26))),"")</f>
        <v>#VALUE!</v>
      </c>
      <c r="E264" s="42" t="e">
        <f>IF($C$24,[1]!obget([1]!obcall("",$C264,"get",[1]!obMake("","int",E$26))),"")</f>
        <v>#VALUE!</v>
      </c>
      <c r="F264" s="42" t="e">
        <f>IF($C$24,[1]!obget([1]!obcall("",$C264,"get",[1]!obMake("","int",F$26))),"")</f>
        <v>#VALUE!</v>
      </c>
      <c r="G264" s="42" t="e">
        <f>IF($C$24,[1]!obget([1]!obcall("",$C264,"get",[1]!obMake("","int",G$26))),"")</f>
        <v>#VALUE!</v>
      </c>
      <c r="H264" s="42" t="e">
        <f>IF($C$24,[1]!obget([1]!obcall("",$C264,"get",[1]!obMake("","int",H$26))),"")</f>
        <v>#VALUE!</v>
      </c>
      <c r="I264" s="42" t="e">
        <f>IF($C$24,[1]!obget([1]!obcall("",$C264,"get",[1]!obMake("","int",I$26))),"")</f>
        <v>#VALUE!</v>
      </c>
      <c r="J264" s="42" t="e">
        <f>IF($C$24,[1]!obget([1]!obcall("",$C264,"get",[1]!obMake("","int",J$26))),"")</f>
        <v>#VALUE!</v>
      </c>
      <c r="K264" s="42" t="e">
        <f>IF($C$24,[1]!obget([1]!obcall("",$C264,"get",[1]!obMake("","int",K$26))),"")</f>
        <v>#VALUE!</v>
      </c>
      <c r="L264" s="42" t="e">
        <f>IF($C$24,[1]!obget([1]!obcall("",$C264,"get",[1]!obMake("","int",L$26))),"")</f>
        <v>#VALUE!</v>
      </c>
      <c r="M264" s="42" t="e">
        <f>IF($C$24,[1]!obget([1]!obcall("",$C264,"get",[1]!obMake("","int",M$26))),"")</f>
        <v>#VALUE!</v>
      </c>
      <c r="N264" s="42" t="e">
        <f>IF($C$24,[1]!obget([1]!obcall("",$C264,"getAverage")),"")</f>
        <v>#VALUE!</v>
      </c>
    </row>
    <row r="265" spans="1:14" ht="11.85" customHeight="1" x14ac:dyDescent="0.3">
      <c r="A265" s="28" t="str">
        <f t="shared" si="4"/>
        <v/>
      </c>
      <c r="B265" s="46"/>
      <c r="C265" s="45" t="e">
        <f>IF($C$24,[1]!obcall("IM_"&amp;B265,$B$24,"[]",[1]!obMake("","int",ROW(B265)-ROW($B$27))),"")</f>
        <v>#VALUE!</v>
      </c>
      <c r="D265" s="42" t="e">
        <f>IF($C$24,[1]!obget([1]!obcall("",$C265,"get",[1]!obMake("","int",D$26))),"")</f>
        <v>#VALUE!</v>
      </c>
      <c r="E265" s="42" t="e">
        <f>IF($C$24,[1]!obget([1]!obcall("",$C265,"get",[1]!obMake("","int",E$26))),"")</f>
        <v>#VALUE!</v>
      </c>
      <c r="F265" s="42" t="e">
        <f>IF($C$24,[1]!obget([1]!obcall("",$C265,"get",[1]!obMake("","int",F$26))),"")</f>
        <v>#VALUE!</v>
      </c>
      <c r="G265" s="42" t="e">
        <f>IF($C$24,[1]!obget([1]!obcall("",$C265,"get",[1]!obMake("","int",G$26))),"")</f>
        <v>#VALUE!</v>
      </c>
      <c r="H265" s="42" t="e">
        <f>IF($C$24,[1]!obget([1]!obcall("",$C265,"get",[1]!obMake("","int",H$26))),"")</f>
        <v>#VALUE!</v>
      </c>
      <c r="I265" s="42" t="e">
        <f>IF($C$24,[1]!obget([1]!obcall("",$C265,"get",[1]!obMake("","int",I$26))),"")</f>
        <v>#VALUE!</v>
      </c>
      <c r="J265" s="42" t="e">
        <f>IF($C$24,[1]!obget([1]!obcall("",$C265,"get",[1]!obMake("","int",J$26))),"")</f>
        <v>#VALUE!</v>
      </c>
      <c r="K265" s="42" t="e">
        <f>IF($C$24,[1]!obget([1]!obcall("",$C265,"get",[1]!obMake("","int",K$26))),"")</f>
        <v>#VALUE!</v>
      </c>
      <c r="L265" s="42" t="e">
        <f>IF($C$24,[1]!obget([1]!obcall("",$C265,"get",[1]!obMake("","int",L$26))),"")</f>
        <v>#VALUE!</v>
      </c>
      <c r="M265" s="42" t="e">
        <f>IF($C$24,[1]!obget([1]!obcall("",$C265,"get",[1]!obMake("","int",M$26))),"")</f>
        <v>#VALUE!</v>
      </c>
      <c r="N265" s="42" t="e">
        <f>IF($C$24,[1]!obget([1]!obcall("",$C265,"getAverage")),"")</f>
        <v>#VALUE!</v>
      </c>
    </row>
    <row r="266" spans="1:14" ht="11.85" customHeight="1" x14ac:dyDescent="0.3">
      <c r="A266" s="28" t="str">
        <f t="shared" si="4"/>
        <v/>
      </c>
      <c r="B266" s="46"/>
      <c r="C266" s="45" t="e">
        <f>IF($C$24,[1]!obcall("IM_"&amp;B266,$B$24,"[]",[1]!obMake("","int",ROW(B266)-ROW($B$27))),"")</f>
        <v>#VALUE!</v>
      </c>
      <c r="D266" s="42" t="e">
        <f>IF($C$24,[1]!obget([1]!obcall("",$C266,"get",[1]!obMake("","int",D$26))),"")</f>
        <v>#VALUE!</v>
      </c>
      <c r="E266" s="42" t="e">
        <f>IF($C$24,[1]!obget([1]!obcall("",$C266,"get",[1]!obMake("","int",E$26))),"")</f>
        <v>#VALUE!</v>
      </c>
      <c r="F266" s="42" t="e">
        <f>IF($C$24,[1]!obget([1]!obcall("",$C266,"get",[1]!obMake("","int",F$26))),"")</f>
        <v>#VALUE!</v>
      </c>
      <c r="G266" s="42" t="e">
        <f>IF($C$24,[1]!obget([1]!obcall("",$C266,"get",[1]!obMake("","int",G$26))),"")</f>
        <v>#VALUE!</v>
      </c>
      <c r="H266" s="42" t="e">
        <f>IF($C$24,[1]!obget([1]!obcall("",$C266,"get",[1]!obMake("","int",H$26))),"")</f>
        <v>#VALUE!</v>
      </c>
      <c r="I266" s="42" t="e">
        <f>IF($C$24,[1]!obget([1]!obcall("",$C266,"get",[1]!obMake("","int",I$26))),"")</f>
        <v>#VALUE!</v>
      </c>
      <c r="J266" s="42" t="e">
        <f>IF($C$24,[1]!obget([1]!obcall("",$C266,"get",[1]!obMake("","int",J$26))),"")</f>
        <v>#VALUE!</v>
      </c>
      <c r="K266" s="42" t="e">
        <f>IF($C$24,[1]!obget([1]!obcall("",$C266,"get",[1]!obMake("","int",K$26))),"")</f>
        <v>#VALUE!</v>
      </c>
      <c r="L266" s="42" t="e">
        <f>IF($C$24,[1]!obget([1]!obcall("",$C266,"get",[1]!obMake("","int",L$26))),"")</f>
        <v>#VALUE!</v>
      </c>
      <c r="M266" s="42" t="e">
        <f>IF($C$24,[1]!obget([1]!obcall("",$C266,"get",[1]!obMake("","int",M$26))),"")</f>
        <v>#VALUE!</v>
      </c>
      <c r="N266" s="42" t="e">
        <f>IF($C$24,[1]!obget([1]!obcall("",$C266,"getAverage")),"")</f>
        <v>#VALUE!</v>
      </c>
    </row>
    <row r="267" spans="1:14" ht="11.85" customHeight="1" x14ac:dyDescent="0.3">
      <c r="A267" s="28">
        <f t="shared" si="4"/>
        <v>24</v>
      </c>
      <c r="B267" s="46"/>
      <c r="C267" s="45" t="e">
        <f>IF($C$24,[1]!obcall("IM_"&amp;B267,$B$24,"[]",[1]!obMake("","int",ROW(B267)-ROW($B$27))),"")</f>
        <v>#VALUE!</v>
      </c>
      <c r="D267" s="42" t="e">
        <f>IF($C$24,[1]!obget([1]!obcall("",$C267,"get",[1]!obMake("","int",D$26))),"")</f>
        <v>#VALUE!</v>
      </c>
      <c r="E267" s="42" t="e">
        <f>IF($C$24,[1]!obget([1]!obcall("",$C267,"get",[1]!obMake("","int",E$26))),"")</f>
        <v>#VALUE!</v>
      </c>
      <c r="F267" s="42" t="e">
        <f>IF($C$24,[1]!obget([1]!obcall("",$C267,"get",[1]!obMake("","int",F$26))),"")</f>
        <v>#VALUE!</v>
      </c>
      <c r="G267" s="42" t="e">
        <f>IF($C$24,[1]!obget([1]!obcall("",$C267,"get",[1]!obMake("","int",G$26))),"")</f>
        <v>#VALUE!</v>
      </c>
      <c r="H267" s="42" t="e">
        <f>IF($C$24,[1]!obget([1]!obcall("",$C267,"get",[1]!obMake("","int",H$26))),"")</f>
        <v>#VALUE!</v>
      </c>
      <c r="I267" s="42" t="e">
        <f>IF($C$24,[1]!obget([1]!obcall("",$C267,"get",[1]!obMake("","int",I$26))),"")</f>
        <v>#VALUE!</v>
      </c>
      <c r="J267" s="42" t="e">
        <f>IF($C$24,[1]!obget([1]!obcall("",$C267,"get",[1]!obMake("","int",J$26))),"")</f>
        <v>#VALUE!</v>
      </c>
      <c r="K267" s="42" t="e">
        <f>IF($C$24,[1]!obget([1]!obcall("",$C267,"get",[1]!obMake("","int",K$26))),"")</f>
        <v>#VALUE!</v>
      </c>
      <c r="L267" s="42" t="e">
        <f>IF($C$24,[1]!obget([1]!obcall("",$C267,"get",[1]!obMake("","int",L$26))),"")</f>
        <v>#VALUE!</v>
      </c>
      <c r="M267" s="42" t="e">
        <f>IF($C$24,[1]!obget([1]!obcall("",$C267,"get",[1]!obMake("","int",M$26))),"")</f>
        <v>#VALUE!</v>
      </c>
      <c r="N267" s="42" t="e">
        <f>IF($C$24,[1]!obget([1]!obcall("",$C267,"getAverage")),"")</f>
        <v>#VALUE!</v>
      </c>
    </row>
    <row r="268" spans="1:14" ht="11.85" customHeight="1" x14ac:dyDescent="0.3">
      <c r="A268" s="28" t="str">
        <f t="shared" si="4"/>
        <v/>
      </c>
      <c r="B268" s="46"/>
      <c r="C268" s="45" t="e">
        <f>IF($C$24,[1]!obcall("IM_"&amp;B268,$B$24,"[]",[1]!obMake("","int",ROW(B268)-ROW($B$27))),"")</f>
        <v>#VALUE!</v>
      </c>
      <c r="D268" s="42" t="e">
        <f>IF($C$24,[1]!obget([1]!obcall("",$C268,"get",[1]!obMake("","int",D$26))),"")</f>
        <v>#VALUE!</v>
      </c>
      <c r="E268" s="42" t="e">
        <f>IF($C$24,[1]!obget([1]!obcall("",$C268,"get",[1]!obMake("","int",E$26))),"")</f>
        <v>#VALUE!</v>
      </c>
      <c r="F268" s="42" t="e">
        <f>IF($C$24,[1]!obget([1]!obcall("",$C268,"get",[1]!obMake("","int",F$26))),"")</f>
        <v>#VALUE!</v>
      </c>
      <c r="G268" s="42" t="e">
        <f>IF($C$24,[1]!obget([1]!obcall("",$C268,"get",[1]!obMake("","int",G$26))),"")</f>
        <v>#VALUE!</v>
      </c>
      <c r="H268" s="42" t="e">
        <f>IF($C$24,[1]!obget([1]!obcall("",$C268,"get",[1]!obMake("","int",H$26))),"")</f>
        <v>#VALUE!</v>
      </c>
      <c r="I268" s="42" t="e">
        <f>IF($C$24,[1]!obget([1]!obcall("",$C268,"get",[1]!obMake("","int",I$26))),"")</f>
        <v>#VALUE!</v>
      </c>
      <c r="J268" s="42" t="e">
        <f>IF($C$24,[1]!obget([1]!obcall("",$C268,"get",[1]!obMake("","int",J$26))),"")</f>
        <v>#VALUE!</v>
      </c>
      <c r="K268" s="42" t="e">
        <f>IF($C$24,[1]!obget([1]!obcall("",$C268,"get",[1]!obMake("","int",K$26))),"")</f>
        <v>#VALUE!</v>
      </c>
      <c r="L268" s="42" t="e">
        <f>IF($C$24,[1]!obget([1]!obcall("",$C268,"get",[1]!obMake("","int",L$26))),"")</f>
        <v>#VALUE!</v>
      </c>
      <c r="M268" s="42" t="e">
        <f>IF($C$24,[1]!obget([1]!obcall("",$C268,"get",[1]!obMake("","int",M$26))),"")</f>
        <v>#VALUE!</v>
      </c>
      <c r="N268" s="42" t="e">
        <f>IF($C$24,[1]!obget([1]!obcall("",$C268,"getAverage")),"")</f>
        <v>#VALUE!</v>
      </c>
    </row>
    <row r="269" spans="1:14" ht="11.85" customHeight="1" x14ac:dyDescent="0.3">
      <c r="A269" s="28" t="str">
        <f t="shared" si="4"/>
        <v/>
      </c>
      <c r="B269" s="46"/>
      <c r="C269" s="45" t="e">
        <f>IF($C$24,[1]!obcall("IM_"&amp;B269,$B$24,"[]",[1]!obMake("","int",ROW(B269)-ROW($B$27))),"")</f>
        <v>#VALUE!</v>
      </c>
      <c r="D269" s="42" t="e">
        <f>IF($C$24,[1]!obget([1]!obcall("",$C269,"get",[1]!obMake("","int",D$26))),"")</f>
        <v>#VALUE!</v>
      </c>
      <c r="E269" s="42" t="e">
        <f>IF($C$24,[1]!obget([1]!obcall("",$C269,"get",[1]!obMake("","int",E$26))),"")</f>
        <v>#VALUE!</v>
      </c>
      <c r="F269" s="42" t="e">
        <f>IF($C$24,[1]!obget([1]!obcall("",$C269,"get",[1]!obMake("","int",F$26))),"")</f>
        <v>#VALUE!</v>
      </c>
      <c r="G269" s="42" t="e">
        <f>IF($C$24,[1]!obget([1]!obcall("",$C269,"get",[1]!obMake("","int",G$26))),"")</f>
        <v>#VALUE!</v>
      </c>
      <c r="H269" s="42" t="e">
        <f>IF($C$24,[1]!obget([1]!obcall("",$C269,"get",[1]!obMake("","int",H$26))),"")</f>
        <v>#VALUE!</v>
      </c>
      <c r="I269" s="42" t="e">
        <f>IF($C$24,[1]!obget([1]!obcall("",$C269,"get",[1]!obMake("","int",I$26))),"")</f>
        <v>#VALUE!</v>
      </c>
      <c r="J269" s="42" t="e">
        <f>IF($C$24,[1]!obget([1]!obcall("",$C269,"get",[1]!obMake("","int",J$26))),"")</f>
        <v>#VALUE!</v>
      </c>
      <c r="K269" s="42" t="e">
        <f>IF($C$24,[1]!obget([1]!obcall("",$C269,"get",[1]!obMake("","int",K$26))),"")</f>
        <v>#VALUE!</v>
      </c>
      <c r="L269" s="42" t="e">
        <f>IF($C$24,[1]!obget([1]!obcall("",$C269,"get",[1]!obMake("","int",L$26))),"")</f>
        <v>#VALUE!</v>
      </c>
      <c r="M269" s="42" t="e">
        <f>IF($C$24,[1]!obget([1]!obcall("",$C269,"get",[1]!obMake("","int",M$26))),"")</f>
        <v>#VALUE!</v>
      </c>
      <c r="N269" s="42" t="e">
        <f>IF($C$24,[1]!obget([1]!obcall("",$C269,"getAverage")),"")</f>
        <v>#VALUE!</v>
      </c>
    </row>
    <row r="270" spans="1:14" ht="11.85" customHeight="1" x14ac:dyDescent="0.3">
      <c r="A270" s="28" t="str">
        <f t="shared" si="4"/>
        <v/>
      </c>
      <c r="B270" s="46"/>
      <c r="C270" s="45" t="e">
        <f>IF($C$24,[1]!obcall("IM_"&amp;B270,$B$24,"[]",[1]!obMake("","int",ROW(B270)-ROW($B$27))),"")</f>
        <v>#VALUE!</v>
      </c>
      <c r="D270" s="42" t="e">
        <f>IF($C$24,[1]!obget([1]!obcall("",$C270,"get",[1]!obMake("","int",D$26))),"")</f>
        <v>#VALUE!</v>
      </c>
      <c r="E270" s="42" t="e">
        <f>IF($C$24,[1]!obget([1]!obcall("",$C270,"get",[1]!obMake("","int",E$26))),"")</f>
        <v>#VALUE!</v>
      </c>
      <c r="F270" s="42" t="e">
        <f>IF($C$24,[1]!obget([1]!obcall("",$C270,"get",[1]!obMake("","int",F$26))),"")</f>
        <v>#VALUE!</v>
      </c>
      <c r="G270" s="42" t="e">
        <f>IF($C$24,[1]!obget([1]!obcall("",$C270,"get",[1]!obMake("","int",G$26))),"")</f>
        <v>#VALUE!</v>
      </c>
      <c r="H270" s="42" t="e">
        <f>IF($C$24,[1]!obget([1]!obcall("",$C270,"get",[1]!obMake("","int",H$26))),"")</f>
        <v>#VALUE!</v>
      </c>
      <c r="I270" s="42" t="e">
        <f>IF($C$24,[1]!obget([1]!obcall("",$C270,"get",[1]!obMake("","int",I$26))),"")</f>
        <v>#VALUE!</v>
      </c>
      <c r="J270" s="42" t="e">
        <f>IF($C$24,[1]!obget([1]!obcall("",$C270,"get",[1]!obMake("","int",J$26))),"")</f>
        <v>#VALUE!</v>
      </c>
      <c r="K270" s="42" t="e">
        <f>IF($C$24,[1]!obget([1]!obcall("",$C270,"get",[1]!obMake("","int",K$26))),"")</f>
        <v>#VALUE!</v>
      </c>
      <c r="L270" s="42" t="e">
        <f>IF($C$24,[1]!obget([1]!obcall("",$C270,"get",[1]!obMake("","int",L$26))),"")</f>
        <v>#VALUE!</v>
      </c>
      <c r="M270" s="42" t="e">
        <f>IF($C$24,[1]!obget([1]!obcall("",$C270,"get",[1]!obMake("","int",M$26))),"")</f>
        <v>#VALUE!</v>
      </c>
      <c r="N270" s="42" t="e">
        <f>IF($C$24,[1]!obget([1]!obcall("",$C270,"getAverage")),"")</f>
        <v>#VALUE!</v>
      </c>
    </row>
    <row r="271" spans="1:14" ht="11.85" customHeight="1" x14ac:dyDescent="0.3">
      <c r="A271" s="28" t="str">
        <f t="shared" si="4"/>
        <v/>
      </c>
      <c r="B271" s="46"/>
      <c r="C271" s="45" t="e">
        <f>IF($C$24,[1]!obcall("IM_"&amp;B271,$B$24,"[]",[1]!obMake("","int",ROW(B271)-ROW($B$27))),"")</f>
        <v>#VALUE!</v>
      </c>
      <c r="D271" s="42" t="e">
        <f>IF($C$24,[1]!obget([1]!obcall("",$C271,"get",[1]!obMake("","int",D$26))),"")</f>
        <v>#VALUE!</v>
      </c>
      <c r="E271" s="42" t="e">
        <f>IF($C$24,[1]!obget([1]!obcall("",$C271,"get",[1]!obMake("","int",E$26))),"")</f>
        <v>#VALUE!</v>
      </c>
      <c r="F271" s="42" t="e">
        <f>IF($C$24,[1]!obget([1]!obcall("",$C271,"get",[1]!obMake("","int",F$26))),"")</f>
        <v>#VALUE!</v>
      </c>
      <c r="G271" s="42" t="e">
        <f>IF($C$24,[1]!obget([1]!obcall("",$C271,"get",[1]!obMake("","int",G$26))),"")</f>
        <v>#VALUE!</v>
      </c>
      <c r="H271" s="42" t="e">
        <f>IF($C$24,[1]!obget([1]!obcall("",$C271,"get",[1]!obMake("","int",H$26))),"")</f>
        <v>#VALUE!</v>
      </c>
      <c r="I271" s="42" t="e">
        <f>IF($C$24,[1]!obget([1]!obcall("",$C271,"get",[1]!obMake("","int",I$26))),"")</f>
        <v>#VALUE!</v>
      </c>
      <c r="J271" s="42" t="e">
        <f>IF($C$24,[1]!obget([1]!obcall("",$C271,"get",[1]!obMake("","int",J$26))),"")</f>
        <v>#VALUE!</v>
      </c>
      <c r="K271" s="42" t="e">
        <f>IF($C$24,[1]!obget([1]!obcall("",$C271,"get",[1]!obMake("","int",K$26))),"")</f>
        <v>#VALUE!</v>
      </c>
      <c r="L271" s="42" t="e">
        <f>IF($C$24,[1]!obget([1]!obcall("",$C271,"get",[1]!obMake("","int",L$26))),"")</f>
        <v>#VALUE!</v>
      </c>
      <c r="M271" s="42" t="e">
        <f>IF($C$24,[1]!obget([1]!obcall("",$C271,"get",[1]!obMake("","int",M$26))),"")</f>
        <v>#VALUE!</v>
      </c>
      <c r="N271" s="42" t="e">
        <f>IF($C$24,[1]!obget([1]!obcall("",$C271,"getAverage")),"")</f>
        <v>#VALUE!</v>
      </c>
    </row>
    <row r="272" spans="1:14" ht="11.85" customHeight="1" x14ac:dyDescent="0.3">
      <c r="A272" s="28">
        <f t="shared" si="4"/>
        <v>24.5</v>
      </c>
      <c r="B272" s="46"/>
      <c r="C272" s="45" t="e">
        <f>IF($C$24,[1]!obcall("IM_"&amp;B272,$B$24,"[]",[1]!obMake("","int",ROW(B272)-ROW($B$27))),"")</f>
        <v>#VALUE!</v>
      </c>
      <c r="D272" s="42" t="e">
        <f>IF($C$24,[1]!obget([1]!obcall("",$C272,"get",[1]!obMake("","int",D$26))),"")</f>
        <v>#VALUE!</v>
      </c>
      <c r="E272" s="42" t="e">
        <f>IF($C$24,[1]!obget([1]!obcall("",$C272,"get",[1]!obMake("","int",E$26))),"")</f>
        <v>#VALUE!</v>
      </c>
      <c r="F272" s="42" t="e">
        <f>IF($C$24,[1]!obget([1]!obcall("",$C272,"get",[1]!obMake("","int",F$26))),"")</f>
        <v>#VALUE!</v>
      </c>
      <c r="G272" s="42" t="e">
        <f>IF($C$24,[1]!obget([1]!obcall("",$C272,"get",[1]!obMake("","int",G$26))),"")</f>
        <v>#VALUE!</v>
      </c>
      <c r="H272" s="42" t="e">
        <f>IF($C$24,[1]!obget([1]!obcall("",$C272,"get",[1]!obMake("","int",H$26))),"")</f>
        <v>#VALUE!</v>
      </c>
      <c r="I272" s="42" t="e">
        <f>IF($C$24,[1]!obget([1]!obcall("",$C272,"get",[1]!obMake("","int",I$26))),"")</f>
        <v>#VALUE!</v>
      </c>
      <c r="J272" s="42" t="e">
        <f>IF($C$24,[1]!obget([1]!obcall("",$C272,"get",[1]!obMake("","int",J$26))),"")</f>
        <v>#VALUE!</v>
      </c>
      <c r="K272" s="42" t="e">
        <f>IF($C$24,[1]!obget([1]!obcall("",$C272,"get",[1]!obMake("","int",K$26))),"")</f>
        <v>#VALUE!</v>
      </c>
      <c r="L272" s="42" t="e">
        <f>IF($C$24,[1]!obget([1]!obcall("",$C272,"get",[1]!obMake("","int",L$26))),"")</f>
        <v>#VALUE!</v>
      </c>
      <c r="M272" s="42" t="e">
        <f>IF($C$24,[1]!obget([1]!obcall("",$C272,"get",[1]!obMake("","int",M$26))),"")</f>
        <v>#VALUE!</v>
      </c>
      <c r="N272" s="42" t="e">
        <f>IF($C$24,[1]!obget([1]!obcall("",$C272,"getAverage")),"")</f>
        <v>#VALUE!</v>
      </c>
    </row>
    <row r="273" spans="1:14" ht="11.85" customHeight="1" x14ac:dyDescent="0.3">
      <c r="A273" s="28" t="str">
        <f t="shared" si="4"/>
        <v/>
      </c>
      <c r="B273" s="46"/>
      <c r="C273" s="45" t="e">
        <f>IF($C$24,[1]!obcall("IM_"&amp;B273,$B$24,"[]",[1]!obMake("","int",ROW(B273)-ROW($B$27))),"")</f>
        <v>#VALUE!</v>
      </c>
      <c r="D273" s="42" t="e">
        <f>IF($C$24,[1]!obget([1]!obcall("",$C273,"get",[1]!obMake("","int",D$26))),"")</f>
        <v>#VALUE!</v>
      </c>
      <c r="E273" s="42" t="e">
        <f>IF($C$24,[1]!obget([1]!obcall("",$C273,"get",[1]!obMake("","int",E$26))),"")</f>
        <v>#VALUE!</v>
      </c>
      <c r="F273" s="42" t="e">
        <f>IF($C$24,[1]!obget([1]!obcall("",$C273,"get",[1]!obMake("","int",F$26))),"")</f>
        <v>#VALUE!</v>
      </c>
      <c r="G273" s="42" t="e">
        <f>IF($C$24,[1]!obget([1]!obcall("",$C273,"get",[1]!obMake("","int",G$26))),"")</f>
        <v>#VALUE!</v>
      </c>
      <c r="H273" s="42" t="e">
        <f>IF($C$24,[1]!obget([1]!obcall("",$C273,"get",[1]!obMake("","int",H$26))),"")</f>
        <v>#VALUE!</v>
      </c>
      <c r="I273" s="42" t="e">
        <f>IF($C$24,[1]!obget([1]!obcall("",$C273,"get",[1]!obMake("","int",I$26))),"")</f>
        <v>#VALUE!</v>
      </c>
      <c r="J273" s="42" t="e">
        <f>IF($C$24,[1]!obget([1]!obcall("",$C273,"get",[1]!obMake("","int",J$26))),"")</f>
        <v>#VALUE!</v>
      </c>
      <c r="K273" s="42" t="e">
        <f>IF($C$24,[1]!obget([1]!obcall("",$C273,"get",[1]!obMake("","int",K$26))),"")</f>
        <v>#VALUE!</v>
      </c>
      <c r="L273" s="42" t="e">
        <f>IF($C$24,[1]!obget([1]!obcall("",$C273,"get",[1]!obMake("","int",L$26))),"")</f>
        <v>#VALUE!</v>
      </c>
      <c r="M273" s="42" t="e">
        <f>IF($C$24,[1]!obget([1]!obcall("",$C273,"get",[1]!obMake("","int",M$26))),"")</f>
        <v>#VALUE!</v>
      </c>
      <c r="N273" s="42" t="e">
        <f>IF($C$24,[1]!obget([1]!obcall("",$C273,"getAverage")),"")</f>
        <v>#VALUE!</v>
      </c>
    </row>
    <row r="274" spans="1:14" ht="11.85" customHeight="1" x14ac:dyDescent="0.3">
      <c r="A274" s="28" t="str">
        <f t="shared" si="4"/>
        <v/>
      </c>
      <c r="B274" s="46"/>
      <c r="C274" s="45" t="e">
        <f>IF($C$24,[1]!obcall("IM_"&amp;B274,$B$24,"[]",[1]!obMake("","int",ROW(B274)-ROW($B$27))),"")</f>
        <v>#VALUE!</v>
      </c>
      <c r="D274" s="42" t="e">
        <f>IF($C$24,[1]!obget([1]!obcall("",$C274,"get",[1]!obMake("","int",D$26))),"")</f>
        <v>#VALUE!</v>
      </c>
      <c r="E274" s="42" t="e">
        <f>IF($C$24,[1]!obget([1]!obcall("",$C274,"get",[1]!obMake("","int",E$26))),"")</f>
        <v>#VALUE!</v>
      </c>
      <c r="F274" s="42" t="e">
        <f>IF($C$24,[1]!obget([1]!obcall("",$C274,"get",[1]!obMake("","int",F$26))),"")</f>
        <v>#VALUE!</v>
      </c>
      <c r="G274" s="42" t="e">
        <f>IF($C$24,[1]!obget([1]!obcall("",$C274,"get",[1]!obMake("","int",G$26))),"")</f>
        <v>#VALUE!</v>
      </c>
      <c r="H274" s="42" t="e">
        <f>IF($C$24,[1]!obget([1]!obcall("",$C274,"get",[1]!obMake("","int",H$26))),"")</f>
        <v>#VALUE!</v>
      </c>
      <c r="I274" s="42" t="e">
        <f>IF($C$24,[1]!obget([1]!obcall("",$C274,"get",[1]!obMake("","int",I$26))),"")</f>
        <v>#VALUE!</v>
      </c>
      <c r="J274" s="42" t="e">
        <f>IF($C$24,[1]!obget([1]!obcall("",$C274,"get",[1]!obMake("","int",J$26))),"")</f>
        <v>#VALUE!</v>
      </c>
      <c r="K274" s="42" t="e">
        <f>IF($C$24,[1]!obget([1]!obcall("",$C274,"get",[1]!obMake("","int",K$26))),"")</f>
        <v>#VALUE!</v>
      </c>
      <c r="L274" s="42" t="e">
        <f>IF($C$24,[1]!obget([1]!obcall("",$C274,"get",[1]!obMake("","int",L$26))),"")</f>
        <v>#VALUE!</v>
      </c>
      <c r="M274" s="42" t="e">
        <f>IF($C$24,[1]!obget([1]!obcall("",$C274,"get",[1]!obMake("","int",M$26))),"")</f>
        <v>#VALUE!</v>
      </c>
      <c r="N274" s="42" t="e">
        <f>IF($C$24,[1]!obget([1]!obcall("",$C274,"getAverage")),"")</f>
        <v>#VALUE!</v>
      </c>
    </row>
    <row r="275" spans="1:14" ht="11.85" customHeight="1" x14ac:dyDescent="0.3">
      <c r="A275" s="28" t="str">
        <f t="shared" si="4"/>
        <v/>
      </c>
      <c r="B275" s="46"/>
      <c r="C275" s="45" t="e">
        <f>IF($C$24,[1]!obcall("IM_"&amp;B275,$B$24,"[]",[1]!obMake("","int",ROW(B275)-ROW($B$27))),"")</f>
        <v>#VALUE!</v>
      </c>
      <c r="D275" s="42" t="e">
        <f>IF($C$24,[1]!obget([1]!obcall("",$C275,"get",[1]!obMake("","int",D$26))),"")</f>
        <v>#VALUE!</v>
      </c>
      <c r="E275" s="42" t="e">
        <f>IF($C$24,[1]!obget([1]!obcall("",$C275,"get",[1]!obMake("","int",E$26))),"")</f>
        <v>#VALUE!</v>
      </c>
      <c r="F275" s="42" t="e">
        <f>IF($C$24,[1]!obget([1]!obcall("",$C275,"get",[1]!obMake("","int",F$26))),"")</f>
        <v>#VALUE!</v>
      </c>
      <c r="G275" s="42" t="e">
        <f>IF($C$24,[1]!obget([1]!obcall("",$C275,"get",[1]!obMake("","int",G$26))),"")</f>
        <v>#VALUE!</v>
      </c>
      <c r="H275" s="42" t="e">
        <f>IF($C$24,[1]!obget([1]!obcall("",$C275,"get",[1]!obMake("","int",H$26))),"")</f>
        <v>#VALUE!</v>
      </c>
      <c r="I275" s="42" t="e">
        <f>IF($C$24,[1]!obget([1]!obcall("",$C275,"get",[1]!obMake("","int",I$26))),"")</f>
        <v>#VALUE!</v>
      </c>
      <c r="J275" s="42" t="e">
        <f>IF($C$24,[1]!obget([1]!obcall("",$C275,"get",[1]!obMake("","int",J$26))),"")</f>
        <v>#VALUE!</v>
      </c>
      <c r="K275" s="42" t="e">
        <f>IF($C$24,[1]!obget([1]!obcall("",$C275,"get",[1]!obMake("","int",K$26))),"")</f>
        <v>#VALUE!</v>
      </c>
      <c r="L275" s="42" t="e">
        <f>IF($C$24,[1]!obget([1]!obcall("",$C275,"get",[1]!obMake("","int",L$26))),"")</f>
        <v>#VALUE!</v>
      </c>
      <c r="M275" s="42" t="e">
        <f>IF($C$24,[1]!obget([1]!obcall("",$C275,"get",[1]!obMake("","int",M$26))),"")</f>
        <v>#VALUE!</v>
      </c>
      <c r="N275" s="42" t="e">
        <f>IF($C$24,[1]!obget([1]!obcall("",$C275,"getAverage")),"")</f>
        <v>#VALUE!</v>
      </c>
    </row>
    <row r="276" spans="1:14" ht="11.85" customHeight="1" x14ac:dyDescent="0.3">
      <c r="A276" s="28" t="str">
        <f t="shared" si="4"/>
        <v/>
      </c>
      <c r="B276" s="46"/>
      <c r="C276" s="45" t="e">
        <f>IF($C$24,[1]!obcall("IM_"&amp;B276,$B$24,"[]",[1]!obMake("","int",ROW(B276)-ROW($B$27))),"")</f>
        <v>#VALUE!</v>
      </c>
      <c r="D276" s="42" t="e">
        <f>IF($C$24,[1]!obget([1]!obcall("",$C276,"get",[1]!obMake("","int",D$26))),"")</f>
        <v>#VALUE!</v>
      </c>
      <c r="E276" s="42" t="e">
        <f>IF($C$24,[1]!obget([1]!obcall("",$C276,"get",[1]!obMake("","int",E$26))),"")</f>
        <v>#VALUE!</v>
      </c>
      <c r="F276" s="42" t="e">
        <f>IF($C$24,[1]!obget([1]!obcall("",$C276,"get",[1]!obMake("","int",F$26))),"")</f>
        <v>#VALUE!</v>
      </c>
      <c r="G276" s="42" t="e">
        <f>IF($C$24,[1]!obget([1]!obcall("",$C276,"get",[1]!obMake("","int",G$26))),"")</f>
        <v>#VALUE!</v>
      </c>
      <c r="H276" s="42" t="e">
        <f>IF($C$24,[1]!obget([1]!obcall("",$C276,"get",[1]!obMake("","int",H$26))),"")</f>
        <v>#VALUE!</v>
      </c>
      <c r="I276" s="42" t="e">
        <f>IF($C$24,[1]!obget([1]!obcall("",$C276,"get",[1]!obMake("","int",I$26))),"")</f>
        <v>#VALUE!</v>
      </c>
      <c r="J276" s="42" t="e">
        <f>IF($C$24,[1]!obget([1]!obcall("",$C276,"get",[1]!obMake("","int",J$26))),"")</f>
        <v>#VALUE!</v>
      </c>
      <c r="K276" s="42" t="e">
        <f>IF($C$24,[1]!obget([1]!obcall("",$C276,"get",[1]!obMake("","int",K$26))),"")</f>
        <v>#VALUE!</v>
      </c>
      <c r="L276" s="42" t="e">
        <f>IF($C$24,[1]!obget([1]!obcall("",$C276,"get",[1]!obMake("","int",L$26))),"")</f>
        <v>#VALUE!</v>
      </c>
      <c r="M276" s="42" t="e">
        <f>IF($C$24,[1]!obget([1]!obcall("",$C276,"get",[1]!obMake("","int",M$26))),"")</f>
        <v>#VALUE!</v>
      </c>
      <c r="N276" s="42" t="e">
        <f>IF($C$24,[1]!obget([1]!obcall("",$C276,"getAverage")),"")</f>
        <v>#VALUE!</v>
      </c>
    </row>
    <row r="277" spans="1:14" ht="11.85" customHeight="1" x14ac:dyDescent="0.3">
      <c r="A277" s="28">
        <f t="shared" si="4"/>
        <v>25</v>
      </c>
      <c r="B277" s="46"/>
      <c r="C277" s="45" t="e">
        <f>IF($C$24,[1]!obcall("IM_"&amp;B277,$B$24,"[]",[1]!obMake("","int",ROW(B277)-ROW($B$27))),"")</f>
        <v>#VALUE!</v>
      </c>
      <c r="D277" s="42" t="e">
        <f>IF($C$24,[1]!obget([1]!obcall("",$C277,"get",[1]!obMake("","int",D$26))),"")</f>
        <v>#VALUE!</v>
      </c>
      <c r="E277" s="42" t="e">
        <f>IF($C$24,[1]!obget([1]!obcall("",$C277,"get",[1]!obMake("","int",E$26))),"")</f>
        <v>#VALUE!</v>
      </c>
      <c r="F277" s="42" t="e">
        <f>IF($C$24,[1]!obget([1]!obcall("",$C277,"get",[1]!obMake("","int",F$26))),"")</f>
        <v>#VALUE!</v>
      </c>
      <c r="G277" s="42" t="e">
        <f>IF($C$24,[1]!obget([1]!obcall("",$C277,"get",[1]!obMake("","int",G$26))),"")</f>
        <v>#VALUE!</v>
      </c>
      <c r="H277" s="42" t="e">
        <f>IF($C$24,[1]!obget([1]!obcall("",$C277,"get",[1]!obMake("","int",H$26))),"")</f>
        <v>#VALUE!</v>
      </c>
      <c r="I277" s="42" t="e">
        <f>IF($C$24,[1]!obget([1]!obcall("",$C277,"get",[1]!obMake("","int",I$26))),"")</f>
        <v>#VALUE!</v>
      </c>
      <c r="J277" s="42" t="e">
        <f>IF($C$24,[1]!obget([1]!obcall("",$C277,"get",[1]!obMake("","int",J$26))),"")</f>
        <v>#VALUE!</v>
      </c>
      <c r="K277" s="42" t="e">
        <f>IF($C$24,[1]!obget([1]!obcall("",$C277,"get",[1]!obMake("","int",K$26))),"")</f>
        <v>#VALUE!</v>
      </c>
      <c r="L277" s="42" t="e">
        <f>IF($C$24,[1]!obget([1]!obcall("",$C277,"get",[1]!obMake("","int",L$26))),"")</f>
        <v>#VALUE!</v>
      </c>
      <c r="M277" s="42" t="e">
        <f>IF($C$24,[1]!obget([1]!obcall("",$C277,"get",[1]!obMake("","int",M$26))),"")</f>
        <v>#VALUE!</v>
      </c>
      <c r="N277" s="42" t="e">
        <f>IF($C$24,[1]!obget([1]!obcall("",$C277,"getAverage")),"")</f>
        <v>#VALUE!</v>
      </c>
    </row>
    <row r="278" spans="1:14" ht="11.85" customHeight="1" x14ac:dyDescent="0.3">
      <c r="A278" s="28" t="str">
        <f t="shared" si="4"/>
        <v/>
      </c>
      <c r="B278" s="46"/>
      <c r="C278" s="45" t="e">
        <f>IF($C$24,[1]!obcall("IM_"&amp;B278,$B$24,"[]",[1]!obMake("","int",ROW(B278)-ROW($B$27))),"")</f>
        <v>#VALUE!</v>
      </c>
      <c r="D278" s="42" t="e">
        <f>IF($C$24,[1]!obget([1]!obcall("",$C278,"get",[1]!obMake("","int",D$26))),"")</f>
        <v>#VALUE!</v>
      </c>
      <c r="E278" s="42" t="e">
        <f>IF($C$24,[1]!obget([1]!obcall("",$C278,"get",[1]!obMake("","int",E$26))),"")</f>
        <v>#VALUE!</v>
      </c>
      <c r="F278" s="42" t="e">
        <f>IF($C$24,[1]!obget([1]!obcall("",$C278,"get",[1]!obMake("","int",F$26))),"")</f>
        <v>#VALUE!</v>
      </c>
      <c r="G278" s="42" t="e">
        <f>IF($C$24,[1]!obget([1]!obcall("",$C278,"get",[1]!obMake("","int",G$26))),"")</f>
        <v>#VALUE!</v>
      </c>
      <c r="H278" s="42" t="e">
        <f>IF($C$24,[1]!obget([1]!obcall("",$C278,"get",[1]!obMake("","int",H$26))),"")</f>
        <v>#VALUE!</v>
      </c>
      <c r="I278" s="42" t="e">
        <f>IF($C$24,[1]!obget([1]!obcall("",$C278,"get",[1]!obMake("","int",I$26))),"")</f>
        <v>#VALUE!</v>
      </c>
      <c r="J278" s="42" t="e">
        <f>IF($C$24,[1]!obget([1]!obcall("",$C278,"get",[1]!obMake("","int",J$26))),"")</f>
        <v>#VALUE!</v>
      </c>
      <c r="K278" s="42" t="e">
        <f>IF($C$24,[1]!obget([1]!obcall("",$C278,"get",[1]!obMake("","int",K$26))),"")</f>
        <v>#VALUE!</v>
      </c>
      <c r="L278" s="42" t="e">
        <f>IF($C$24,[1]!obget([1]!obcall("",$C278,"get",[1]!obMake("","int",L$26))),"")</f>
        <v>#VALUE!</v>
      </c>
      <c r="M278" s="42" t="e">
        <f>IF($C$24,[1]!obget([1]!obcall("",$C278,"get",[1]!obMake("","int",M$26))),"")</f>
        <v>#VALUE!</v>
      </c>
      <c r="N278" s="42" t="e">
        <f>IF($C$24,[1]!obget([1]!obcall("",$C278,"getAverage")),"")</f>
        <v>#VALUE!</v>
      </c>
    </row>
    <row r="279" spans="1:14" ht="11.85" customHeight="1" x14ac:dyDescent="0.3">
      <c r="A279" s="28" t="str">
        <f t="shared" si="4"/>
        <v/>
      </c>
      <c r="B279" s="46"/>
      <c r="C279" s="45" t="e">
        <f>IF($C$24,[1]!obcall("IM_"&amp;B279,$B$24,"[]",[1]!obMake("","int",ROW(B279)-ROW($B$27))),"")</f>
        <v>#VALUE!</v>
      </c>
      <c r="D279" s="42" t="e">
        <f>IF($C$24,[1]!obget([1]!obcall("",$C279,"get",[1]!obMake("","int",D$26))),"")</f>
        <v>#VALUE!</v>
      </c>
      <c r="E279" s="42" t="e">
        <f>IF($C$24,[1]!obget([1]!obcall("",$C279,"get",[1]!obMake("","int",E$26))),"")</f>
        <v>#VALUE!</v>
      </c>
      <c r="F279" s="42" t="e">
        <f>IF($C$24,[1]!obget([1]!obcall("",$C279,"get",[1]!obMake("","int",F$26))),"")</f>
        <v>#VALUE!</v>
      </c>
      <c r="G279" s="42" t="e">
        <f>IF($C$24,[1]!obget([1]!obcall("",$C279,"get",[1]!obMake("","int",G$26))),"")</f>
        <v>#VALUE!</v>
      </c>
      <c r="H279" s="42" t="e">
        <f>IF($C$24,[1]!obget([1]!obcall("",$C279,"get",[1]!obMake("","int",H$26))),"")</f>
        <v>#VALUE!</v>
      </c>
      <c r="I279" s="42" t="e">
        <f>IF($C$24,[1]!obget([1]!obcall("",$C279,"get",[1]!obMake("","int",I$26))),"")</f>
        <v>#VALUE!</v>
      </c>
      <c r="J279" s="42" t="e">
        <f>IF($C$24,[1]!obget([1]!obcall("",$C279,"get",[1]!obMake("","int",J$26))),"")</f>
        <v>#VALUE!</v>
      </c>
      <c r="K279" s="42" t="e">
        <f>IF($C$24,[1]!obget([1]!obcall("",$C279,"get",[1]!obMake("","int",K$26))),"")</f>
        <v>#VALUE!</v>
      </c>
      <c r="L279" s="42" t="e">
        <f>IF($C$24,[1]!obget([1]!obcall("",$C279,"get",[1]!obMake("","int",L$26))),"")</f>
        <v>#VALUE!</v>
      </c>
      <c r="M279" s="42" t="e">
        <f>IF($C$24,[1]!obget([1]!obcall("",$C279,"get",[1]!obMake("","int",M$26))),"")</f>
        <v>#VALUE!</v>
      </c>
      <c r="N279" s="42" t="e">
        <f>IF($C$24,[1]!obget([1]!obcall("",$C279,"getAverage")),"")</f>
        <v>#VALUE!</v>
      </c>
    </row>
    <row r="280" spans="1:14" ht="11.85" customHeight="1" x14ac:dyDescent="0.3">
      <c r="A280" s="28" t="str">
        <f t="shared" si="4"/>
        <v/>
      </c>
      <c r="B280" s="46"/>
      <c r="C280" s="45" t="e">
        <f>IF($C$24,[1]!obcall("IM_"&amp;B280,$B$24,"[]",[1]!obMake("","int",ROW(B280)-ROW($B$27))),"")</f>
        <v>#VALUE!</v>
      </c>
      <c r="D280" s="42" t="e">
        <f>IF($C$24,[1]!obget([1]!obcall("",$C280,"get",[1]!obMake("","int",D$26))),"")</f>
        <v>#VALUE!</v>
      </c>
      <c r="E280" s="42" t="e">
        <f>IF($C$24,[1]!obget([1]!obcall("",$C280,"get",[1]!obMake("","int",E$26))),"")</f>
        <v>#VALUE!</v>
      </c>
      <c r="F280" s="42" t="e">
        <f>IF($C$24,[1]!obget([1]!obcall("",$C280,"get",[1]!obMake("","int",F$26))),"")</f>
        <v>#VALUE!</v>
      </c>
      <c r="G280" s="42" t="e">
        <f>IF($C$24,[1]!obget([1]!obcall("",$C280,"get",[1]!obMake("","int",G$26))),"")</f>
        <v>#VALUE!</v>
      </c>
      <c r="H280" s="42" t="e">
        <f>IF($C$24,[1]!obget([1]!obcall("",$C280,"get",[1]!obMake("","int",H$26))),"")</f>
        <v>#VALUE!</v>
      </c>
      <c r="I280" s="42" t="e">
        <f>IF($C$24,[1]!obget([1]!obcall("",$C280,"get",[1]!obMake("","int",I$26))),"")</f>
        <v>#VALUE!</v>
      </c>
      <c r="J280" s="42" t="e">
        <f>IF($C$24,[1]!obget([1]!obcall("",$C280,"get",[1]!obMake("","int",J$26))),"")</f>
        <v>#VALUE!</v>
      </c>
      <c r="K280" s="42" t="e">
        <f>IF($C$24,[1]!obget([1]!obcall("",$C280,"get",[1]!obMake("","int",K$26))),"")</f>
        <v>#VALUE!</v>
      </c>
      <c r="L280" s="42" t="e">
        <f>IF($C$24,[1]!obget([1]!obcall("",$C280,"get",[1]!obMake("","int",L$26))),"")</f>
        <v>#VALUE!</v>
      </c>
      <c r="M280" s="42" t="e">
        <f>IF($C$24,[1]!obget([1]!obcall("",$C280,"get",[1]!obMake("","int",M$26))),"")</f>
        <v>#VALUE!</v>
      </c>
      <c r="N280" s="42" t="e">
        <f>IF($C$24,[1]!obget([1]!obcall("",$C280,"getAverage")),"")</f>
        <v>#VALUE!</v>
      </c>
    </row>
    <row r="281" spans="1:14" ht="11.85" customHeight="1" x14ac:dyDescent="0.3">
      <c r="A281" s="28" t="str">
        <f t="shared" si="4"/>
        <v/>
      </c>
      <c r="B281" s="46"/>
      <c r="C281" s="45" t="e">
        <f>IF($C$24,[1]!obcall("IM_"&amp;B281,$B$24,"[]",[1]!obMake("","int",ROW(B281)-ROW($B$27))),"")</f>
        <v>#VALUE!</v>
      </c>
      <c r="D281" s="42" t="e">
        <f>IF($C$24,[1]!obget([1]!obcall("",$C281,"get",[1]!obMake("","int",D$26))),"")</f>
        <v>#VALUE!</v>
      </c>
      <c r="E281" s="42" t="e">
        <f>IF($C$24,[1]!obget([1]!obcall("",$C281,"get",[1]!obMake("","int",E$26))),"")</f>
        <v>#VALUE!</v>
      </c>
      <c r="F281" s="42" t="e">
        <f>IF($C$24,[1]!obget([1]!obcall("",$C281,"get",[1]!obMake("","int",F$26))),"")</f>
        <v>#VALUE!</v>
      </c>
      <c r="G281" s="42" t="e">
        <f>IF($C$24,[1]!obget([1]!obcall("",$C281,"get",[1]!obMake("","int",G$26))),"")</f>
        <v>#VALUE!</v>
      </c>
      <c r="H281" s="42" t="e">
        <f>IF($C$24,[1]!obget([1]!obcall("",$C281,"get",[1]!obMake("","int",H$26))),"")</f>
        <v>#VALUE!</v>
      </c>
      <c r="I281" s="42" t="e">
        <f>IF($C$24,[1]!obget([1]!obcall("",$C281,"get",[1]!obMake("","int",I$26))),"")</f>
        <v>#VALUE!</v>
      </c>
      <c r="J281" s="42" t="e">
        <f>IF($C$24,[1]!obget([1]!obcall("",$C281,"get",[1]!obMake("","int",J$26))),"")</f>
        <v>#VALUE!</v>
      </c>
      <c r="K281" s="42" t="e">
        <f>IF($C$24,[1]!obget([1]!obcall("",$C281,"get",[1]!obMake("","int",K$26))),"")</f>
        <v>#VALUE!</v>
      </c>
      <c r="L281" s="42" t="e">
        <f>IF($C$24,[1]!obget([1]!obcall("",$C281,"get",[1]!obMake("","int",L$26))),"")</f>
        <v>#VALUE!</v>
      </c>
      <c r="M281" s="42" t="e">
        <f>IF($C$24,[1]!obget([1]!obcall("",$C281,"get",[1]!obMake("","int",M$26))),"")</f>
        <v>#VALUE!</v>
      </c>
      <c r="N281" s="42" t="e">
        <f>IF($C$24,[1]!obget([1]!obcall("",$C281,"getAverage")),"")</f>
        <v>#VALUE!</v>
      </c>
    </row>
    <row r="282" spans="1:14" ht="11.85" customHeight="1" x14ac:dyDescent="0.3">
      <c r="A282" s="28">
        <f t="shared" si="4"/>
        <v>25.5</v>
      </c>
      <c r="B282" s="46"/>
      <c r="C282" s="45" t="e">
        <f>IF($C$24,[1]!obcall("IM_"&amp;B282,$B$24,"[]",[1]!obMake("","int",ROW(B282)-ROW($B$27))),"")</f>
        <v>#VALUE!</v>
      </c>
      <c r="D282" s="42" t="e">
        <f>IF($C$24,[1]!obget([1]!obcall("",$C282,"get",[1]!obMake("","int",D$26))),"")</f>
        <v>#VALUE!</v>
      </c>
      <c r="E282" s="42" t="e">
        <f>IF($C$24,[1]!obget([1]!obcall("",$C282,"get",[1]!obMake("","int",E$26))),"")</f>
        <v>#VALUE!</v>
      </c>
      <c r="F282" s="42" t="e">
        <f>IF($C$24,[1]!obget([1]!obcall("",$C282,"get",[1]!obMake("","int",F$26))),"")</f>
        <v>#VALUE!</v>
      </c>
      <c r="G282" s="42" t="e">
        <f>IF($C$24,[1]!obget([1]!obcall("",$C282,"get",[1]!obMake("","int",G$26))),"")</f>
        <v>#VALUE!</v>
      </c>
      <c r="H282" s="42" t="e">
        <f>IF($C$24,[1]!obget([1]!obcall("",$C282,"get",[1]!obMake("","int",H$26))),"")</f>
        <v>#VALUE!</v>
      </c>
      <c r="I282" s="42" t="e">
        <f>IF($C$24,[1]!obget([1]!obcall("",$C282,"get",[1]!obMake("","int",I$26))),"")</f>
        <v>#VALUE!</v>
      </c>
      <c r="J282" s="42" t="e">
        <f>IF($C$24,[1]!obget([1]!obcall("",$C282,"get",[1]!obMake("","int",J$26))),"")</f>
        <v>#VALUE!</v>
      </c>
      <c r="K282" s="42" t="e">
        <f>IF($C$24,[1]!obget([1]!obcall("",$C282,"get",[1]!obMake("","int",K$26))),"")</f>
        <v>#VALUE!</v>
      </c>
      <c r="L282" s="42" t="e">
        <f>IF($C$24,[1]!obget([1]!obcall("",$C282,"get",[1]!obMake("","int",L$26))),"")</f>
        <v>#VALUE!</v>
      </c>
      <c r="M282" s="42" t="e">
        <f>IF($C$24,[1]!obget([1]!obcall("",$C282,"get",[1]!obMake("","int",M$26))),"")</f>
        <v>#VALUE!</v>
      </c>
      <c r="N282" s="42" t="e">
        <f>IF($C$24,[1]!obget([1]!obcall("",$C282,"getAverage")),"")</f>
        <v>#VALUE!</v>
      </c>
    </row>
    <row r="283" spans="1:14" ht="11.85" customHeight="1" x14ac:dyDescent="0.3">
      <c r="A283" s="28" t="str">
        <f t="shared" si="4"/>
        <v/>
      </c>
      <c r="B283" s="46"/>
      <c r="C283" s="45" t="e">
        <f>IF($C$24,[1]!obcall("IM_"&amp;B283,$B$24,"[]",[1]!obMake("","int",ROW(B283)-ROW($B$27))),"")</f>
        <v>#VALUE!</v>
      </c>
      <c r="D283" s="42" t="e">
        <f>IF($C$24,[1]!obget([1]!obcall("",$C283,"get",[1]!obMake("","int",D$26))),"")</f>
        <v>#VALUE!</v>
      </c>
      <c r="E283" s="42" t="e">
        <f>IF($C$24,[1]!obget([1]!obcall("",$C283,"get",[1]!obMake("","int",E$26))),"")</f>
        <v>#VALUE!</v>
      </c>
      <c r="F283" s="42" t="e">
        <f>IF($C$24,[1]!obget([1]!obcall("",$C283,"get",[1]!obMake("","int",F$26))),"")</f>
        <v>#VALUE!</v>
      </c>
      <c r="G283" s="42" t="e">
        <f>IF($C$24,[1]!obget([1]!obcall("",$C283,"get",[1]!obMake("","int",G$26))),"")</f>
        <v>#VALUE!</v>
      </c>
      <c r="H283" s="42" t="e">
        <f>IF($C$24,[1]!obget([1]!obcall("",$C283,"get",[1]!obMake("","int",H$26))),"")</f>
        <v>#VALUE!</v>
      </c>
      <c r="I283" s="42" t="e">
        <f>IF($C$24,[1]!obget([1]!obcall("",$C283,"get",[1]!obMake("","int",I$26))),"")</f>
        <v>#VALUE!</v>
      </c>
      <c r="J283" s="42" t="e">
        <f>IF($C$24,[1]!obget([1]!obcall("",$C283,"get",[1]!obMake("","int",J$26))),"")</f>
        <v>#VALUE!</v>
      </c>
      <c r="K283" s="42" t="e">
        <f>IF($C$24,[1]!obget([1]!obcall("",$C283,"get",[1]!obMake("","int",K$26))),"")</f>
        <v>#VALUE!</v>
      </c>
      <c r="L283" s="42" t="e">
        <f>IF($C$24,[1]!obget([1]!obcall("",$C283,"get",[1]!obMake("","int",L$26))),"")</f>
        <v>#VALUE!</v>
      </c>
      <c r="M283" s="42" t="e">
        <f>IF($C$24,[1]!obget([1]!obcall("",$C283,"get",[1]!obMake("","int",M$26))),"")</f>
        <v>#VALUE!</v>
      </c>
      <c r="N283" s="42" t="e">
        <f>IF($C$24,[1]!obget([1]!obcall("",$C283,"getAverage")),"")</f>
        <v>#VALUE!</v>
      </c>
    </row>
    <row r="284" spans="1:14" x14ac:dyDescent="0.3">
      <c r="A284" s="28" t="str">
        <f t="shared" si="4"/>
        <v/>
      </c>
      <c r="B284" s="42"/>
      <c r="C284" s="45" t="e">
        <f>IF($C$24,[1]!obcall("IM_"&amp;B284,$B$24,"[]",[1]!obMake("","int",ROW(B284)-ROW($B$27))),"")</f>
        <v>#VALUE!</v>
      </c>
      <c r="D284" s="42" t="e">
        <f>IF($C$24,[1]!obget([1]!obcall("",$C284,"get",[1]!obMake("","int",D$26))),"")</f>
        <v>#VALUE!</v>
      </c>
      <c r="E284" s="42" t="e">
        <f>IF($C$24,[1]!obget([1]!obcall("",$C284,"get",[1]!obMake("","int",E$26))),"")</f>
        <v>#VALUE!</v>
      </c>
      <c r="F284" s="42" t="e">
        <f>IF($C$24,[1]!obget([1]!obcall("",$C284,"get",[1]!obMake("","int",F$26))),"")</f>
        <v>#VALUE!</v>
      </c>
      <c r="G284" s="42" t="e">
        <f>IF($C$24,[1]!obget([1]!obcall("",$C284,"get",[1]!obMake("","int",G$26))),"")</f>
        <v>#VALUE!</v>
      </c>
      <c r="H284" s="42" t="e">
        <f>IF($C$24,[1]!obget([1]!obcall("",$C284,"get",[1]!obMake("","int",H$26))),"")</f>
        <v>#VALUE!</v>
      </c>
      <c r="I284" s="42" t="e">
        <f>IF($C$24,[1]!obget([1]!obcall("",$C284,"get",[1]!obMake("","int",I$26))),"")</f>
        <v>#VALUE!</v>
      </c>
      <c r="J284" s="42" t="e">
        <f>IF($C$24,[1]!obget([1]!obcall("",$C284,"get",[1]!obMake("","int",J$26))),"")</f>
        <v>#VALUE!</v>
      </c>
      <c r="K284" s="42" t="e">
        <f>IF($C$24,[1]!obget([1]!obcall("",$C284,"get",[1]!obMake("","int",K$26))),"")</f>
        <v>#VALUE!</v>
      </c>
      <c r="L284" s="42" t="e">
        <f>IF($C$24,[1]!obget([1]!obcall("",$C284,"get",[1]!obMake("","int",L$26))),"")</f>
        <v>#VALUE!</v>
      </c>
      <c r="M284" s="42" t="e">
        <f>IF($C$24,[1]!obget([1]!obcall("",$C284,"get",[1]!obMake("","int",M$26))),"")</f>
        <v>#VALUE!</v>
      </c>
      <c r="N284" s="42" t="e">
        <f>IF($C$24,[1]!obget([1]!obcall("",$C284,"getAverage")),"")</f>
        <v>#VALUE!</v>
      </c>
    </row>
    <row r="285" spans="1:14" x14ac:dyDescent="0.3">
      <c r="A285" s="28" t="str">
        <f t="shared" ref="A285:A348" si="5">IF($C$24,IF(MOD((ROW(A285)-ROW($A$27))*$C$20,$C$21/10)&lt;0.0001,(ROW(A285)-ROW($A$27))*$C$20,""),"")</f>
        <v/>
      </c>
      <c r="B285" s="42"/>
      <c r="C285" s="45" t="e">
        <f>IF($C$24,[1]!obcall("IM_"&amp;B285,$B$24,"[]",[1]!obMake("","int",ROW(B285)-ROW($B$27))),"")</f>
        <v>#VALUE!</v>
      </c>
      <c r="D285" s="42" t="e">
        <f>IF($C$24,[1]!obget([1]!obcall("",$C285,"get",[1]!obMake("","int",D$26))),"")</f>
        <v>#VALUE!</v>
      </c>
      <c r="E285" s="42" t="e">
        <f>IF($C$24,[1]!obget([1]!obcall("",$C285,"get",[1]!obMake("","int",E$26))),"")</f>
        <v>#VALUE!</v>
      </c>
      <c r="F285" s="42" t="e">
        <f>IF($C$24,[1]!obget([1]!obcall("",$C285,"get",[1]!obMake("","int",F$26))),"")</f>
        <v>#VALUE!</v>
      </c>
      <c r="G285" s="42" t="e">
        <f>IF($C$24,[1]!obget([1]!obcall("",$C285,"get",[1]!obMake("","int",G$26))),"")</f>
        <v>#VALUE!</v>
      </c>
      <c r="H285" s="42" t="e">
        <f>IF($C$24,[1]!obget([1]!obcall("",$C285,"get",[1]!obMake("","int",H$26))),"")</f>
        <v>#VALUE!</v>
      </c>
      <c r="I285" s="42" t="e">
        <f>IF($C$24,[1]!obget([1]!obcall("",$C285,"get",[1]!obMake("","int",I$26))),"")</f>
        <v>#VALUE!</v>
      </c>
      <c r="J285" s="42" t="e">
        <f>IF($C$24,[1]!obget([1]!obcall("",$C285,"get",[1]!obMake("","int",J$26))),"")</f>
        <v>#VALUE!</v>
      </c>
      <c r="K285" s="42" t="e">
        <f>IF($C$24,[1]!obget([1]!obcall("",$C285,"get",[1]!obMake("","int",K$26))),"")</f>
        <v>#VALUE!</v>
      </c>
      <c r="L285" s="42" t="e">
        <f>IF($C$24,[1]!obget([1]!obcall("",$C285,"get",[1]!obMake("","int",L$26))),"")</f>
        <v>#VALUE!</v>
      </c>
      <c r="M285" s="42" t="e">
        <f>IF($C$24,[1]!obget([1]!obcall("",$C285,"get",[1]!obMake("","int",M$26))),"")</f>
        <v>#VALUE!</v>
      </c>
      <c r="N285" s="42" t="e">
        <f>IF($C$24,[1]!obget([1]!obcall("",$C285,"getAverage")),"")</f>
        <v>#VALUE!</v>
      </c>
    </row>
    <row r="286" spans="1:14" x14ac:dyDescent="0.3">
      <c r="A286" s="28" t="str">
        <f t="shared" si="5"/>
        <v/>
      </c>
      <c r="B286" s="42"/>
      <c r="C286" s="45" t="e">
        <f>IF($C$24,[1]!obcall("IM_"&amp;B286,$B$24,"[]",[1]!obMake("","int",ROW(B286)-ROW($B$27))),"")</f>
        <v>#VALUE!</v>
      </c>
      <c r="D286" s="42" t="e">
        <f>IF($C$24,[1]!obget([1]!obcall("",$C286,"get",[1]!obMake("","int",D$26))),"")</f>
        <v>#VALUE!</v>
      </c>
      <c r="E286" s="42" t="e">
        <f>IF($C$24,[1]!obget([1]!obcall("",$C286,"get",[1]!obMake("","int",E$26))),"")</f>
        <v>#VALUE!</v>
      </c>
      <c r="F286" s="42" t="e">
        <f>IF($C$24,[1]!obget([1]!obcall("",$C286,"get",[1]!obMake("","int",F$26))),"")</f>
        <v>#VALUE!</v>
      </c>
      <c r="G286" s="42" t="e">
        <f>IF($C$24,[1]!obget([1]!obcall("",$C286,"get",[1]!obMake("","int",G$26))),"")</f>
        <v>#VALUE!</v>
      </c>
      <c r="H286" s="42" t="e">
        <f>IF($C$24,[1]!obget([1]!obcall("",$C286,"get",[1]!obMake("","int",H$26))),"")</f>
        <v>#VALUE!</v>
      </c>
      <c r="I286" s="42" t="e">
        <f>IF($C$24,[1]!obget([1]!obcall("",$C286,"get",[1]!obMake("","int",I$26))),"")</f>
        <v>#VALUE!</v>
      </c>
      <c r="J286" s="42" t="e">
        <f>IF($C$24,[1]!obget([1]!obcall("",$C286,"get",[1]!obMake("","int",J$26))),"")</f>
        <v>#VALUE!</v>
      </c>
      <c r="K286" s="42" t="e">
        <f>IF($C$24,[1]!obget([1]!obcall("",$C286,"get",[1]!obMake("","int",K$26))),"")</f>
        <v>#VALUE!</v>
      </c>
      <c r="L286" s="42" t="e">
        <f>IF($C$24,[1]!obget([1]!obcall("",$C286,"get",[1]!obMake("","int",L$26))),"")</f>
        <v>#VALUE!</v>
      </c>
      <c r="M286" s="42" t="e">
        <f>IF($C$24,[1]!obget([1]!obcall("",$C286,"get",[1]!obMake("","int",M$26))),"")</f>
        <v>#VALUE!</v>
      </c>
      <c r="N286" s="42" t="e">
        <f>IF($C$24,[1]!obget([1]!obcall("",$C286,"getAverage")),"")</f>
        <v>#VALUE!</v>
      </c>
    </row>
    <row r="287" spans="1:14" x14ac:dyDescent="0.3">
      <c r="A287" s="28">
        <f t="shared" si="5"/>
        <v>26</v>
      </c>
      <c r="B287" s="42"/>
      <c r="C287" s="45" t="e">
        <f>IF($C$24,[1]!obcall("IM_"&amp;B287,$B$24,"[]",[1]!obMake("","int",ROW(B287)-ROW($B$27))),"")</f>
        <v>#VALUE!</v>
      </c>
      <c r="D287" s="42" t="e">
        <f>IF($C$24,[1]!obget([1]!obcall("",$C287,"get",[1]!obMake("","int",D$26))),"")</f>
        <v>#VALUE!</v>
      </c>
      <c r="E287" s="42" t="e">
        <f>IF($C$24,[1]!obget([1]!obcall("",$C287,"get",[1]!obMake("","int",E$26))),"")</f>
        <v>#VALUE!</v>
      </c>
      <c r="F287" s="42" t="e">
        <f>IF($C$24,[1]!obget([1]!obcall("",$C287,"get",[1]!obMake("","int",F$26))),"")</f>
        <v>#VALUE!</v>
      </c>
      <c r="G287" s="42" t="e">
        <f>IF($C$24,[1]!obget([1]!obcall("",$C287,"get",[1]!obMake("","int",G$26))),"")</f>
        <v>#VALUE!</v>
      </c>
      <c r="H287" s="42" t="e">
        <f>IF($C$24,[1]!obget([1]!obcall("",$C287,"get",[1]!obMake("","int",H$26))),"")</f>
        <v>#VALUE!</v>
      </c>
      <c r="I287" s="42" t="e">
        <f>IF($C$24,[1]!obget([1]!obcall("",$C287,"get",[1]!obMake("","int",I$26))),"")</f>
        <v>#VALUE!</v>
      </c>
      <c r="J287" s="42" t="e">
        <f>IF($C$24,[1]!obget([1]!obcall("",$C287,"get",[1]!obMake("","int",J$26))),"")</f>
        <v>#VALUE!</v>
      </c>
      <c r="K287" s="42" t="e">
        <f>IF($C$24,[1]!obget([1]!obcall("",$C287,"get",[1]!obMake("","int",K$26))),"")</f>
        <v>#VALUE!</v>
      </c>
      <c r="L287" s="42" t="e">
        <f>IF($C$24,[1]!obget([1]!obcall("",$C287,"get",[1]!obMake("","int",L$26))),"")</f>
        <v>#VALUE!</v>
      </c>
      <c r="M287" s="42" t="e">
        <f>IF($C$24,[1]!obget([1]!obcall("",$C287,"get",[1]!obMake("","int",M$26))),"")</f>
        <v>#VALUE!</v>
      </c>
      <c r="N287" s="42" t="e">
        <f>IF($C$24,[1]!obget([1]!obcall("",$C287,"getAverage")),"")</f>
        <v>#VALUE!</v>
      </c>
    </row>
    <row r="288" spans="1:14" x14ac:dyDescent="0.3">
      <c r="A288" s="28" t="str">
        <f t="shared" si="5"/>
        <v/>
      </c>
      <c r="B288" s="42"/>
      <c r="C288" s="45" t="e">
        <f>IF($C$24,[1]!obcall("IM_"&amp;B288,$B$24,"[]",[1]!obMake("","int",ROW(B288)-ROW($B$27))),"")</f>
        <v>#VALUE!</v>
      </c>
      <c r="D288" s="42" t="e">
        <f>IF($C$24,[1]!obget([1]!obcall("",$C288,"get",[1]!obMake("","int",D$26))),"")</f>
        <v>#VALUE!</v>
      </c>
      <c r="E288" s="42" t="e">
        <f>IF($C$24,[1]!obget([1]!obcall("",$C288,"get",[1]!obMake("","int",E$26))),"")</f>
        <v>#VALUE!</v>
      </c>
      <c r="F288" s="42" t="e">
        <f>IF($C$24,[1]!obget([1]!obcall("",$C288,"get",[1]!obMake("","int",F$26))),"")</f>
        <v>#VALUE!</v>
      </c>
      <c r="G288" s="42" t="e">
        <f>IF($C$24,[1]!obget([1]!obcall("",$C288,"get",[1]!obMake("","int",G$26))),"")</f>
        <v>#VALUE!</v>
      </c>
      <c r="H288" s="42" t="e">
        <f>IF($C$24,[1]!obget([1]!obcall("",$C288,"get",[1]!obMake("","int",H$26))),"")</f>
        <v>#VALUE!</v>
      </c>
      <c r="I288" s="42" t="e">
        <f>IF($C$24,[1]!obget([1]!obcall("",$C288,"get",[1]!obMake("","int",I$26))),"")</f>
        <v>#VALUE!</v>
      </c>
      <c r="J288" s="42" t="e">
        <f>IF($C$24,[1]!obget([1]!obcall("",$C288,"get",[1]!obMake("","int",J$26))),"")</f>
        <v>#VALUE!</v>
      </c>
      <c r="K288" s="42" t="e">
        <f>IF($C$24,[1]!obget([1]!obcall("",$C288,"get",[1]!obMake("","int",K$26))),"")</f>
        <v>#VALUE!</v>
      </c>
      <c r="L288" s="42" t="e">
        <f>IF($C$24,[1]!obget([1]!obcall("",$C288,"get",[1]!obMake("","int",L$26))),"")</f>
        <v>#VALUE!</v>
      </c>
      <c r="M288" s="42" t="e">
        <f>IF($C$24,[1]!obget([1]!obcall("",$C288,"get",[1]!obMake("","int",M$26))),"")</f>
        <v>#VALUE!</v>
      </c>
      <c r="N288" s="42" t="e">
        <f>IF($C$24,[1]!obget([1]!obcall("",$C288,"getAverage")),"")</f>
        <v>#VALUE!</v>
      </c>
    </row>
    <row r="289" spans="1:14" x14ac:dyDescent="0.3">
      <c r="A289" s="28" t="str">
        <f t="shared" si="5"/>
        <v/>
      </c>
      <c r="B289" s="42"/>
      <c r="C289" s="45" t="e">
        <f>IF($C$24,[1]!obcall("IM_"&amp;B289,$B$24,"[]",[1]!obMake("","int",ROW(B289)-ROW($B$27))),"")</f>
        <v>#VALUE!</v>
      </c>
      <c r="D289" s="42" t="e">
        <f>IF($C$24,[1]!obget([1]!obcall("",$C289,"get",[1]!obMake("","int",D$26))),"")</f>
        <v>#VALUE!</v>
      </c>
      <c r="E289" s="42" t="e">
        <f>IF($C$24,[1]!obget([1]!obcall("",$C289,"get",[1]!obMake("","int",E$26))),"")</f>
        <v>#VALUE!</v>
      </c>
      <c r="F289" s="42" t="e">
        <f>IF($C$24,[1]!obget([1]!obcall("",$C289,"get",[1]!obMake("","int",F$26))),"")</f>
        <v>#VALUE!</v>
      </c>
      <c r="G289" s="42" t="e">
        <f>IF($C$24,[1]!obget([1]!obcall("",$C289,"get",[1]!obMake("","int",G$26))),"")</f>
        <v>#VALUE!</v>
      </c>
      <c r="H289" s="42" t="e">
        <f>IF($C$24,[1]!obget([1]!obcall("",$C289,"get",[1]!obMake("","int",H$26))),"")</f>
        <v>#VALUE!</v>
      </c>
      <c r="I289" s="42" t="e">
        <f>IF($C$24,[1]!obget([1]!obcall("",$C289,"get",[1]!obMake("","int",I$26))),"")</f>
        <v>#VALUE!</v>
      </c>
      <c r="J289" s="42" t="e">
        <f>IF($C$24,[1]!obget([1]!obcall("",$C289,"get",[1]!obMake("","int",J$26))),"")</f>
        <v>#VALUE!</v>
      </c>
      <c r="K289" s="42" t="e">
        <f>IF($C$24,[1]!obget([1]!obcall("",$C289,"get",[1]!obMake("","int",K$26))),"")</f>
        <v>#VALUE!</v>
      </c>
      <c r="L289" s="42" t="e">
        <f>IF($C$24,[1]!obget([1]!obcall("",$C289,"get",[1]!obMake("","int",L$26))),"")</f>
        <v>#VALUE!</v>
      </c>
      <c r="M289" s="42" t="e">
        <f>IF($C$24,[1]!obget([1]!obcall("",$C289,"get",[1]!obMake("","int",M$26))),"")</f>
        <v>#VALUE!</v>
      </c>
      <c r="N289" s="42" t="e">
        <f>IF($C$24,[1]!obget([1]!obcall("",$C289,"getAverage")),"")</f>
        <v>#VALUE!</v>
      </c>
    </row>
    <row r="290" spans="1:14" x14ac:dyDescent="0.3">
      <c r="A290" s="28" t="str">
        <f t="shared" si="5"/>
        <v/>
      </c>
      <c r="B290" s="42"/>
      <c r="C290" s="45" t="e">
        <f>IF($C$24,[1]!obcall("IM_"&amp;B290,$B$24,"[]",[1]!obMake("","int",ROW(B290)-ROW($B$27))),"")</f>
        <v>#VALUE!</v>
      </c>
      <c r="D290" s="42" t="e">
        <f>IF($C$24,[1]!obget([1]!obcall("",$C290,"get",[1]!obMake("","int",D$26))),"")</f>
        <v>#VALUE!</v>
      </c>
      <c r="E290" s="42" t="e">
        <f>IF($C$24,[1]!obget([1]!obcall("",$C290,"get",[1]!obMake("","int",E$26))),"")</f>
        <v>#VALUE!</v>
      </c>
      <c r="F290" s="42" t="e">
        <f>IF($C$24,[1]!obget([1]!obcall("",$C290,"get",[1]!obMake("","int",F$26))),"")</f>
        <v>#VALUE!</v>
      </c>
      <c r="G290" s="42" t="e">
        <f>IF($C$24,[1]!obget([1]!obcall("",$C290,"get",[1]!obMake("","int",G$26))),"")</f>
        <v>#VALUE!</v>
      </c>
      <c r="H290" s="42" t="e">
        <f>IF($C$24,[1]!obget([1]!obcall("",$C290,"get",[1]!obMake("","int",H$26))),"")</f>
        <v>#VALUE!</v>
      </c>
      <c r="I290" s="42" t="e">
        <f>IF($C$24,[1]!obget([1]!obcall("",$C290,"get",[1]!obMake("","int",I$26))),"")</f>
        <v>#VALUE!</v>
      </c>
      <c r="J290" s="42" t="e">
        <f>IF($C$24,[1]!obget([1]!obcall("",$C290,"get",[1]!obMake("","int",J$26))),"")</f>
        <v>#VALUE!</v>
      </c>
      <c r="K290" s="42" t="e">
        <f>IF($C$24,[1]!obget([1]!obcall("",$C290,"get",[1]!obMake("","int",K$26))),"")</f>
        <v>#VALUE!</v>
      </c>
      <c r="L290" s="42" t="e">
        <f>IF($C$24,[1]!obget([1]!obcall("",$C290,"get",[1]!obMake("","int",L$26))),"")</f>
        <v>#VALUE!</v>
      </c>
      <c r="M290" s="42" t="e">
        <f>IF($C$24,[1]!obget([1]!obcall("",$C290,"get",[1]!obMake("","int",M$26))),"")</f>
        <v>#VALUE!</v>
      </c>
      <c r="N290" s="42" t="e">
        <f>IF($C$24,[1]!obget([1]!obcall("",$C290,"getAverage")),"")</f>
        <v>#VALUE!</v>
      </c>
    </row>
    <row r="291" spans="1:14" x14ac:dyDescent="0.3">
      <c r="A291" s="28" t="str">
        <f t="shared" si="5"/>
        <v/>
      </c>
      <c r="B291" s="42"/>
      <c r="C291" s="45" t="e">
        <f>IF($C$24,[1]!obcall("IM_"&amp;B291,$B$24,"[]",[1]!obMake("","int",ROW(B291)-ROW($B$27))),"")</f>
        <v>#VALUE!</v>
      </c>
      <c r="D291" s="42" t="e">
        <f>IF($C$24,[1]!obget([1]!obcall("",$C291,"get",[1]!obMake("","int",D$26))),"")</f>
        <v>#VALUE!</v>
      </c>
      <c r="E291" s="42" t="e">
        <f>IF($C$24,[1]!obget([1]!obcall("",$C291,"get",[1]!obMake("","int",E$26))),"")</f>
        <v>#VALUE!</v>
      </c>
      <c r="F291" s="42" t="e">
        <f>IF($C$24,[1]!obget([1]!obcall("",$C291,"get",[1]!obMake("","int",F$26))),"")</f>
        <v>#VALUE!</v>
      </c>
      <c r="G291" s="42" t="e">
        <f>IF($C$24,[1]!obget([1]!obcall("",$C291,"get",[1]!obMake("","int",G$26))),"")</f>
        <v>#VALUE!</v>
      </c>
      <c r="H291" s="42" t="e">
        <f>IF($C$24,[1]!obget([1]!obcall("",$C291,"get",[1]!obMake("","int",H$26))),"")</f>
        <v>#VALUE!</v>
      </c>
      <c r="I291" s="42" t="e">
        <f>IF($C$24,[1]!obget([1]!obcall("",$C291,"get",[1]!obMake("","int",I$26))),"")</f>
        <v>#VALUE!</v>
      </c>
      <c r="J291" s="42" t="e">
        <f>IF($C$24,[1]!obget([1]!obcall("",$C291,"get",[1]!obMake("","int",J$26))),"")</f>
        <v>#VALUE!</v>
      </c>
      <c r="K291" s="42" t="e">
        <f>IF($C$24,[1]!obget([1]!obcall("",$C291,"get",[1]!obMake("","int",K$26))),"")</f>
        <v>#VALUE!</v>
      </c>
      <c r="L291" s="42" t="e">
        <f>IF($C$24,[1]!obget([1]!obcall("",$C291,"get",[1]!obMake("","int",L$26))),"")</f>
        <v>#VALUE!</v>
      </c>
      <c r="M291" s="42" t="e">
        <f>IF($C$24,[1]!obget([1]!obcall("",$C291,"get",[1]!obMake("","int",M$26))),"")</f>
        <v>#VALUE!</v>
      </c>
      <c r="N291" s="42" t="e">
        <f>IF($C$24,[1]!obget([1]!obcall("",$C291,"getAverage")),"")</f>
        <v>#VALUE!</v>
      </c>
    </row>
    <row r="292" spans="1:14" x14ac:dyDescent="0.3">
      <c r="A292" s="28">
        <f t="shared" si="5"/>
        <v>26.5</v>
      </c>
      <c r="B292" s="42"/>
      <c r="C292" s="45" t="e">
        <f>IF($C$24,[1]!obcall("IM_"&amp;B292,$B$24,"[]",[1]!obMake("","int",ROW(B292)-ROW($B$27))),"")</f>
        <v>#VALUE!</v>
      </c>
      <c r="D292" s="42" t="e">
        <f>IF($C$24,[1]!obget([1]!obcall("",$C292,"get",[1]!obMake("","int",D$26))),"")</f>
        <v>#VALUE!</v>
      </c>
      <c r="E292" s="42" t="e">
        <f>IF($C$24,[1]!obget([1]!obcall("",$C292,"get",[1]!obMake("","int",E$26))),"")</f>
        <v>#VALUE!</v>
      </c>
      <c r="F292" s="42" t="e">
        <f>IF($C$24,[1]!obget([1]!obcall("",$C292,"get",[1]!obMake("","int",F$26))),"")</f>
        <v>#VALUE!</v>
      </c>
      <c r="G292" s="42" t="e">
        <f>IF($C$24,[1]!obget([1]!obcall("",$C292,"get",[1]!obMake("","int",G$26))),"")</f>
        <v>#VALUE!</v>
      </c>
      <c r="H292" s="42" t="e">
        <f>IF($C$24,[1]!obget([1]!obcall("",$C292,"get",[1]!obMake("","int",H$26))),"")</f>
        <v>#VALUE!</v>
      </c>
      <c r="I292" s="42" t="e">
        <f>IF($C$24,[1]!obget([1]!obcall("",$C292,"get",[1]!obMake("","int",I$26))),"")</f>
        <v>#VALUE!</v>
      </c>
      <c r="J292" s="42" t="e">
        <f>IF($C$24,[1]!obget([1]!obcall("",$C292,"get",[1]!obMake("","int",J$26))),"")</f>
        <v>#VALUE!</v>
      </c>
      <c r="K292" s="42" t="e">
        <f>IF($C$24,[1]!obget([1]!obcall("",$C292,"get",[1]!obMake("","int",K$26))),"")</f>
        <v>#VALUE!</v>
      </c>
      <c r="L292" s="42" t="e">
        <f>IF($C$24,[1]!obget([1]!obcall("",$C292,"get",[1]!obMake("","int",L$26))),"")</f>
        <v>#VALUE!</v>
      </c>
      <c r="M292" s="42" t="e">
        <f>IF($C$24,[1]!obget([1]!obcall("",$C292,"get",[1]!obMake("","int",M$26))),"")</f>
        <v>#VALUE!</v>
      </c>
      <c r="N292" s="42" t="e">
        <f>IF($C$24,[1]!obget([1]!obcall("",$C292,"getAverage")),"")</f>
        <v>#VALUE!</v>
      </c>
    </row>
    <row r="293" spans="1:14" x14ac:dyDescent="0.3">
      <c r="A293" s="28" t="str">
        <f t="shared" si="5"/>
        <v/>
      </c>
      <c r="B293" s="42"/>
      <c r="C293" s="45" t="e">
        <f>IF($C$24,[1]!obcall("IM_"&amp;B293,$B$24,"[]",[1]!obMake("","int",ROW(B293)-ROW($B$27))),"")</f>
        <v>#VALUE!</v>
      </c>
      <c r="D293" s="42" t="e">
        <f>IF($C$24,[1]!obget([1]!obcall("",$C293,"get",[1]!obMake("","int",D$26))),"")</f>
        <v>#VALUE!</v>
      </c>
      <c r="E293" s="42" t="e">
        <f>IF($C$24,[1]!obget([1]!obcall("",$C293,"get",[1]!obMake("","int",E$26))),"")</f>
        <v>#VALUE!</v>
      </c>
      <c r="F293" s="42" t="e">
        <f>IF($C$24,[1]!obget([1]!obcall("",$C293,"get",[1]!obMake("","int",F$26))),"")</f>
        <v>#VALUE!</v>
      </c>
      <c r="G293" s="42" t="e">
        <f>IF($C$24,[1]!obget([1]!obcall("",$C293,"get",[1]!obMake("","int",G$26))),"")</f>
        <v>#VALUE!</v>
      </c>
      <c r="H293" s="42" t="e">
        <f>IF($C$24,[1]!obget([1]!obcall("",$C293,"get",[1]!obMake("","int",H$26))),"")</f>
        <v>#VALUE!</v>
      </c>
      <c r="I293" s="42" t="e">
        <f>IF($C$24,[1]!obget([1]!obcall("",$C293,"get",[1]!obMake("","int",I$26))),"")</f>
        <v>#VALUE!</v>
      </c>
      <c r="J293" s="42" t="e">
        <f>IF($C$24,[1]!obget([1]!obcall("",$C293,"get",[1]!obMake("","int",J$26))),"")</f>
        <v>#VALUE!</v>
      </c>
      <c r="K293" s="42" t="e">
        <f>IF($C$24,[1]!obget([1]!obcall("",$C293,"get",[1]!obMake("","int",K$26))),"")</f>
        <v>#VALUE!</v>
      </c>
      <c r="L293" s="42" t="e">
        <f>IF($C$24,[1]!obget([1]!obcall("",$C293,"get",[1]!obMake("","int",L$26))),"")</f>
        <v>#VALUE!</v>
      </c>
      <c r="M293" s="42" t="e">
        <f>IF($C$24,[1]!obget([1]!obcall("",$C293,"get",[1]!obMake("","int",M$26))),"")</f>
        <v>#VALUE!</v>
      </c>
      <c r="N293" s="42" t="e">
        <f>IF($C$24,[1]!obget([1]!obcall("",$C293,"getAverage")),"")</f>
        <v>#VALUE!</v>
      </c>
    </row>
    <row r="294" spans="1:14" x14ac:dyDescent="0.3">
      <c r="A294" s="28" t="str">
        <f t="shared" si="5"/>
        <v/>
      </c>
      <c r="B294" s="42"/>
      <c r="C294" s="45" t="e">
        <f>IF($C$24,[1]!obcall("IM_"&amp;B294,$B$24,"[]",[1]!obMake("","int",ROW(B294)-ROW($B$27))),"")</f>
        <v>#VALUE!</v>
      </c>
      <c r="D294" s="42" t="e">
        <f>IF($C$24,[1]!obget([1]!obcall("",$C294,"get",[1]!obMake("","int",D$26))),"")</f>
        <v>#VALUE!</v>
      </c>
      <c r="E294" s="42" t="e">
        <f>IF($C$24,[1]!obget([1]!obcall("",$C294,"get",[1]!obMake("","int",E$26))),"")</f>
        <v>#VALUE!</v>
      </c>
      <c r="F294" s="42" t="e">
        <f>IF($C$24,[1]!obget([1]!obcall("",$C294,"get",[1]!obMake("","int",F$26))),"")</f>
        <v>#VALUE!</v>
      </c>
      <c r="G294" s="42" t="e">
        <f>IF($C$24,[1]!obget([1]!obcall("",$C294,"get",[1]!obMake("","int",G$26))),"")</f>
        <v>#VALUE!</v>
      </c>
      <c r="H294" s="42" t="e">
        <f>IF($C$24,[1]!obget([1]!obcall("",$C294,"get",[1]!obMake("","int",H$26))),"")</f>
        <v>#VALUE!</v>
      </c>
      <c r="I294" s="42" t="e">
        <f>IF($C$24,[1]!obget([1]!obcall("",$C294,"get",[1]!obMake("","int",I$26))),"")</f>
        <v>#VALUE!</v>
      </c>
      <c r="J294" s="42" t="e">
        <f>IF($C$24,[1]!obget([1]!obcall("",$C294,"get",[1]!obMake("","int",J$26))),"")</f>
        <v>#VALUE!</v>
      </c>
      <c r="K294" s="42" t="e">
        <f>IF($C$24,[1]!obget([1]!obcall("",$C294,"get",[1]!obMake("","int",K$26))),"")</f>
        <v>#VALUE!</v>
      </c>
      <c r="L294" s="42" t="e">
        <f>IF($C$24,[1]!obget([1]!obcall("",$C294,"get",[1]!obMake("","int",L$26))),"")</f>
        <v>#VALUE!</v>
      </c>
      <c r="M294" s="42" t="e">
        <f>IF($C$24,[1]!obget([1]!obcall("",$C294,"get",[1]!obMake("","int",M$26))),"")</f>
        <v>#VALUE!</v>
      </c>
      <c r="N294" s="42" t="e">
        <f>IF($C$24,[1]!obget([1]!obcall("",$C294,"getAverage")),"")</f>
        <v>#VALUE!</v>
      </c>
    </row>
    <row r="295" spans="1:14" x14ac:dyDescent="0.3">
      <c r="A295" s="28" t="str">
        <f t="shared" si="5"/>
        <v/>
      </c>
      <c r="B295" s="42"/>
      <c r="C295" s="45" t="e">
        <f>IF($C$24,[1]!obcall("IM_"&amp;B295,$B$24,"[]",[1]!obMake("","int",ROW(B295)-ROW($B$27))),"")</f>
        <v>#VALUE!</v>
      </c>
      <c r="D295" s="42" t="e">
        <f>IF($C$24,[1]!obget([1]!obcall("",$C295,"get",[1]!obMake("","int",D$26))),"")</f>
        <v>#VALUE!</v>
      </c>
      <c r="E295" s="42" t="e">
        <f>IF($C$24,[1]!obget([1]!obcall("",$C295,"get",[1]!obMake("","int",E$26))),"")</f>
        <v>#VALUE!</v>
      </c>
      <c r="F295" s="42" t="e">
        <f>IF($C$24,[1]!obget([1]!obcall("",$C295,"get",[1]!obMake("","int",F$26))),"")</f>
        <v>#VALUE!</v>
      </c>
      <c r="G295" s="42" t="e">
        <f>IF($C$24,[1]!obget([1]!obcall("",$C295,"get",[1]!obMake("","int",G$26))),"")</f>
        <v>#VALUE!</v>
      </c>
      <c r="H295" s="42" t="e">
        <f>IF($C$24,[1]!obget([1]!obcall("",$C295,"get",[1]!obMake("","int",H$26))),"")</f>
        <v>#VALUE!</v>
      </c>
      <c r="I295" s="42" t="e">
        <f>IF($C$24,[1]!obget([1]!obcall("",$C295,"get",[1]!obMake("","int",I$26))),"")</f>
        <v>#VALUE!</v>
      </c>
      <c r="J295" s="42" t="e">
        <f>IF($C$24,[1]!obget([1]!obcall("",$C295,"get",[1]!obMake("","int",J$26))),"")</f>
        <v>#VALUE!</v>
      </c>
      <c r="K295" s="42" t="e">
        <f>IF($C$24,[1]!obget([1]!obcall("",$C295,"get",[1]!obMake("","int",K$26))),"")</f>
        <v>#VALUE!</v>
      </c>
      <c r="L295" s="42" t="e">
        <f>IF($C$24,[1]!obget([1]!obcall("",$C295,"get",[1]!obMake("","int",L$26))),"")</f>
        <v>#VALUE!</v>
      </c>
      <c r="M295" s="42" t="e">
        <f>IF($C$24,[1]!obget([1]!obcall("",$C295,"get",[1]!obMake("","int",M$26))),"")</f>
        <v>#VALUE!</v>
      </c>
      <c r="N295" s="42" t="e">
        <f>IF($C$24,[1]!obget([1]!obcall("",$C295,"getAverage")),"")</f>
        <v>#VALUE!</v>
      </c>
    </row>
    <row r="296" spans="1:14" x14ac:dyDescent="0.3">
      <c r="A296" s="28" t="str">
        <f t="shared" si="5"/>
        <v/>
      </c>
      <c r="B296" s="42"/>
      <c r="C296" s="45" t="e">
        <f>IF($C$24,[1]!obcall("IM_"&amp;B296,$B$24,"[]",[1]!obMake("","int",ROW(B296)-ROW($B$27))),"")</f>
        <v>#VALUE!</v>
      </c>
      <c r="D296" s="42" t="e">
        <f>IF($C$24,[1]!obget([1]!obcall("",$C296,"get",[1]!obMake("","int",D$26))),"")</f>
        <v>#VALUE!</v>
      </c>
      <c r="E296" s="42" t="e">
        <f>IF($C$24,[1]!obget([1]!obcall("",$C296,"get",[1]!obMake("","int",E$26))),"")</f>
        <v>#VALUE!</v>
      </c>
      <c r="F296" s="42" t="e">
        <f>IF($C$24,[1]!obget([1]!obcall("",$C296,"get",[1]!obMake("","int",F$26))),"")</f>
        <v>#VALUE!</v>
      </c>
      <c r="G296" s="42" t="e">
        <f>IF($C$24,[1]!obget([1]!obcall("",$C296,"get",[1]!obMake("","int",G$26))),"")</f>
        <v>#VALUE!</v>
      </c>
      <c r="H296" s="42" t="e">
        <f>IF($C$24,[1]!obget([1]!obcall("",$C296,"get",[1]!obMake("","int",H$26))),"")</f>
        <v>#VALUE!</v>
      </c>
      <c r="I296" s="42" t="e">
        <f>IF($C$24,[1]!obget([1]!obcall("",$C296,"get",[1]!obMake("","int",I$26))),"")</f>
        <v>#VALUE!</v>
      </c>
      <c r="J296" s="42" t="e">
        <f>IF($C$24,[1]!obget([1]!obcall("",$C296,"get",[1]!obMake("","int",J$26))),"")</f>
        <v>#VALUE!</v>
      </c>
      <c r="K296" s="42" t="e">
        <f>IF($C$24,[1]!obget([1]!obcall("",$C296,"get",[1]!obMake("","int",K$26))),"")</f>
        <v>#VALUE!</v>
      </c>
      <c r="L296" s="42" t="e">
        <f>IF($C$24,[1]!obget([1]!obcall("",$C296,"get",[1]!obMake("","int",L$26))),"")</f>
        <v>#VALUE!</v>
      </c>
      <c r="M296" s="42" t="e">
        <f>IF($C$24,[1]!obget([1]!obcall("",$C296,"get",[1]!obMake("","int",M$26))),"")</f>
        <v>#VALUE!</v>
      </c>
      <c r="N296" s="42" t="e">
        <f>IF($C$24,[1]!obget([1]!obcall("",$C296,"getAverage")),"")</f>
        <v>#VALUE!</v>
      </c>
    </row>
    <row r="297" spans="1:14" x14ac:dyDescent="0.3">
      <c r="A297" s="28">
        <f t="shared" si="5"/>
        <v>27</v>
      </c>
      <c r="B297" s="42"/>
      <c r="C297" s="45" t="e">
        <f>IF($C$24,[1]!obcall("IM_"&amp;B297,$B$24,"[]",[1]!obMake("","int",ROW(B297)-ROW($B$27))),"")</f>
        <v>#VALUE!</v>
      </c>
      <c r="D297" s="42" t="e">
        <f>IF($C$24,[1]!obget([1]!obcall("",$C297,"get",[1]!obMake("","int",D$26))),"")</f>
        <v>#VALUE!</v>
      </c>
      <c r="E297" s="42" t="e">
        <f>IF($C$24,[1]!obget([1]!obcall("",$C297,"get",[1]!obMake("","int",E$26))),"")</f>
        <v>#VALUE!</v>
      </c>
      <c r="F297" s="42" t="e">
        <f>IF($C$24,[1]!obget([1]!obcall("",$C297,"get",[1]!obMake("","int",F$26))),"")</f>
        <v>#VALUE!</v>
      </c>
      <c r="G297" s="42" t="e">
        <f>IF($C$24,[1]!obget([1]!obcall("",$C297,"get",[1]!obMake("","int",G$26))),"")</f>
        <v>#VALUE!</v>
      </c>
      <c r="H297" s="42" t="e">
        <f>IF($C$24,[1]!obget([1]!obcall("",$C297,"get",[1]!obMake("","int",H$26))),"")</f>
        <v>#VALUE!</v>
      </c>
      <c r="I297" s="42" t="e">
        <f>IF($C$24,[1]!obget([1]!obcall("",$C297,"get",[1]!obMake("","int",I$26))),"")</f>
        <v>#VALUE!</v>
      </c>
      <c r="J297" s="42" t="e">
        <f>IF($C$24,[1]!obget([1]!obcall("",$C297,"get",[1]!obMake("","int",J$26))),"")</f>
        <v>#VALUE!</v>
      </c>
      <c r="K297" s="42" t="e">
        <f>IF($C$24,[1]!obget([1]!obcall("",$C297,"get",[1]!obMake("","int",K$26))),"")</f>
        <v>#VALUE!</v>
      </c>
      <c r="L297" s="42" t="e">
        <f>IF($C$24,[1]!obget([1]!obcall("",$C297,"get",[1]!obMake("","int",L$26))),"")</f>
        <v>#VALUE!</v>
      </c>
      <c r="M297" s="42" t="e">
        <f>IF($C$24,[1]!obget([1]!obcall("",$C297,"get",[1]!obMake("","int",M$26))),"")</f>
        <v>#VALUE!</v>
      </c>
      <c r="N297" s="42" t="e">
        <f>IF($C$24,[1]!obget([1]!obcall("",$C297,"getAverage")),"")</f>
        <v>#VALUE!</v>
      </c>
    </row>
    <row r="298" spans="1:14" x14ac:dyDescent="0.3">
      <c r="A298" s="28" t="str">
        <f t="shared" si="5"/>
        <v/>
      </c>
      <c r="B298" s="42"/>
      <c r="C298" s="45" t="e">
        <f>IF($C$24,[1]!obcall("IM_"&amp;B298,$B$24,"[]",[1]!obMake("","int",ROW(B298)-ROW($B$27))),"")</f>
        <v>#VALUE!</v>
      </c>
      <c r="D298" s="42" t="e">
        <f>IF($C$24,[1]!obget([1]!obcall("",$C298,"get",[1]!obMake("","int",D$26))),"")</f>
        <v>#VALUE!</v>
      </c>
      <c r="E298" s="42" t="e">
        <f>IF($C$24,[1]!obget([1]!obcall("",$C298,"get",[1]!obMake("","int",E$26))),"")</f>
        <v>#VALUE!</v>
      </c>
      <c r="F298" s="42" t="e">
        <f>IF($C$24,[1]!obget([1]!obcall("",$C298,"get",[1]!obMake("","int",F$26))),"")</f>
        <v>#VALUE!</v>
      </c>
      <c r="G298" s="42" t="e">
        <f>IF($C$24,[1]!obget([1]!obcall("",$C298,"get",[1]!obMake("","int",G$26))),"")</f>
        <v>#VALUE!</v>
      </c>
      <c r="H298" s="42" t="e">
        <f>IF($C$24,[1]!obget([1]!obcall("",$C298,"get",[1]!obMake("","int",H$26))),"")</f>
        <v>#VALUE!</v>
      </c>
      <c r="I298" s="42" t="e">
        <f>IF($C$24,[1]!obget([1]!obcall("",$C298,"get",[1]!obMake("","int",I$26))),"")</f>
        <v>#VALUE!</v>
      </c>
      <c r="J298" s="42" t="e">
        <f>IF($C$24,[1]!obget([1]!obcall("",$C298,"get",[1]!obMake("","int",J$26))),"")</f>
        <v>#VALUE!</v>
      </c>
      <c r="K298" s="42" t="e">
        <f>IF($C$24,[1]!obget([1]!obcall("",$C298,"get",[1]!obMake("","int",K$26))),"")</f>
        <v>#VALUE!</v>
      </c>
      <c r="L298" s="42" t="e">
        <f>IF($C$24,[1]!obget([1]!obcall("",$C298,"get",[1]!obMake("","int",L$26))),"")</f>
        <v>#VALUE!</v>
      </c>
      <c r="M298" s="42" t="e">
        <f>IF($C$24,[1]!obget([1]!obcall("",$C298,"get",[1]!obMake("","int",M$26))),"")</f>
        <v>#VALUE!</v>
      </c>
      <c r="N298" s="42" t="e">
        <f>IF($C$24,[1]!obget([1]!obcall("",$C298,"getAverage")),"")</f>
        <v>#VALUE!</v>
      </c>
    </row>
    <row r="299" spans="1:14" x14ac:dyDescent="0.3">
      <c r="A299" s="28" t="str">
        <f t="shared" si="5"/>
        <v/>
      </c>
      <c r="B299" s="42"/>
      <c r="C299" s="45" t="e">
        <f>IF($C$24,[1]!obcall("IM_"&amp;B299,$B$24,"[]",[1]!obMake("","int",ROW(B299)-ROW($B$27))),"")</f>
        <v>#VALUE!</v>
      </c>
      <c r="D299" s="42" t="e">
        <f>IF($C$24,[1]!obget([1]!obcall("",$C299,"get",[1]!obMake("","int",D$26))),"")</f>
        <v>#VALUE!</v>
      </c>
      <c r="E299" s="42" t="e">
        <f>IF($C$24,[1]!obget([1]!obcall("",$C299,"get",[1]!obMake("","int",E$26))),"")</f>
        <v>#VALUE!</v>
      </c>
      <c r="F299" s="42" t="e">
        <f>IF($C$24,[1]!obget([1]!obcall("",$C299,"get",[1]!obMake("","int",F$26))),"")</f>
        <v>#VALUE!</v>
      </c>
      <c r="G299" s="42" t="e">
        <f>IF($C$24,[1]!obget([1]!obcall("",$C299,"get",[1]!obMake("","int",G$26))),"")</f>
        <v>#VALUE!</v>
      </c>
      <c r="H299" s="42" t="e">
        <f>IF($C$24,[1]!obget([1]!obcall("",$C299,"get",[1]!obMake("","int",H$26))),"")</f>
        <v>#VALUE!</v>
      </c>
      <c r="I299" s="42" t="e">
        <f>IF($C$24,[1]!obget([1]!obcall("",$C299,"get",[1]!obMake("","int",I$26))),"")</f>
        <v>#VALUE!</v>
      </c>
      <c r="J299" s="42" t="e">
        <f>IF($C$24,[1]!obget([1]!obcall("",$C299,"get",[1]!obMake("","int",J$26))),"")</f>
        <v>#VALUE!</v>
      </c>
      <c r="K299" s="42" t="e">
        <f>IF($C$24,[1]!obget([1]!obcall("",$C299,"get",[1]!obMake("","int",K$26))),"")</f>
        <v>#VALUE!</v>
      </c>
      <c r="L299" s="42" t="e">
        <f>IF($C$24,[1]!obget([1]!obcall("",$C299,"get",[1]!obMake("","int",L$26))),"")</f>
        <v>#VALUE!</v>
      </c>
      <c r="M299" s="42" t="e">
        <f>IF($C$24,[1]!obget([1]!obcall("",$C299,"get",[1]!obMake("","int",M$26))),"")</f>
        <v>#VALUE!</v>
      </c>
      <c r="N299" s="42" t="e">
        <f>IF($C$24,[1]!obget([1]!obcall("",$C299,"getAverage")),"")</f>
        <v>#VALUE!</v>
      </c>
    </row>
    <row r="300" spans="1:14" x14ac:dyDescent="0.3">
      <c r="A300" s="28" t="str">
        <f t="shared" si="5"/>
        <v/>
      </c>
      <c r="B300" s="42"/>
      <c r="C300" s="45" t="e">
        <f>IF($C$24,[1]!obcall("IM_"&amp;B300,$B$24,"[]",[1]!obMake("","int",ROW(B300)-ROW($B$27))),"")</f>
        <v>#VALUE!</v>
      </c>
      <c r="D300" s="42" t="e">
        <f>IF($C$24,[1]!obget([1]!obcall("",$C300,"get",[1]!obMake("","int",D$26))),"")</f>
        <v>#VALUE!</v>
      </c>
      <c r="E300" s="42" t="e">
        <f>IF($C$24,[1]!obget([1]!obcall("",$C300,"get",[1]!obMake("","int",E$26))),"")</f>
        <v>#VALUE!</v>
      </c>
      <c r="F300" s="42" t="e">
        <f>IF($C$24,[1]!obget([1]!obcall("",$C300,"get",[1]!obMake("","int",F$26))),"")</f>
        <v>#VALUE!</v>
      </c>
      <c r="G300" s="42" t="e">
        <f>IF($C$24,[1]!obget([1]!obcall("",$C300,"get",[1]!obMake("","int",G$26))),"")</f>
        <v>#VALUE!</v>
      </c>
      <c r="H300" s="42" t="e">
        <f>IF($C$24,[1]!obget([1]!obcall("",$C300,"get",[1]!obMake("","int",H$26))),"")</f>
        <v>#VALUE!</v>
      </c>
      <c r="I300" s="42" t="e">
        <f>IF($C$24,[1]!obget([1]!obcall("",$C300,"get",[1]!obMake("","int",I$26))),"")</f>
        <v>#VALUE!</v>
      </c>
      <c r="J300" s="42" t="e">
        <f>IF($C$24,[1]!obget([1]!obcall("",$C300,"get",[1]!obMake("","int",J$26))),"")</f>
        <v>#VALUE!</v>
      </c>
      <c r="K300" s="42" t="e">
        <f>IF($C$24,[1]!obget([1]!obcall("",$C300,"get",[1]!obMake("","int",K$26))),"")</f>
        <v>#VALUE!</v>
      </c>
      <c r="L300" s="42" t="e">
        <f>IF($C$24,[1]!obget([1]!obcall("",$C300,"get",[1]!obMake("","int",L$26))),"")</f>
        <v>#VALUE!</v>
      </c>
      <c r="M300" s="42" t="e">
        <f>IF($C$24,[1]!obget([1]!obcall("",$C300,"get",[1]!obMake("","int",M$26))),"")</f>
        <v>#VALUE!</v>
      </c>
      <c r="N300" s="42" t="e">
        <f>IF($C$24,[1]!obget([1]!obcall("",$C300,"getAverage")),"")</f>
        <v>#VALUE!</v>
      </c>
    </row>
    <row r="301" spans="1:14" x14ac:dyDescent="0.3">
      <c r="A301" s="28" t="str">
        <f t="shared" si="5"/>
        <v/>
      </c>
      <c r="B301" s="42"/>
      <c r="C301" s="45" t="e">
        <f>IF($C$24,[1]!obcall("IM_"&amp;B301,$B$24,"[]",[1]!obMake("","int",ROW(B301)-ROW($B$27))),"")</f>
        <v>#VALUE!</v>
      </c>
      <c r="D301" s="42" t="e">
        <f>IF($C$24,[1]!obget([1]!obcall("",$C301,"get",[1]!obMake("","int",D$26))),"")</f>
        <v>#VALUE!</v>
      </c>
      <c r="E301" s="42" t="e">
        <f>IF($C$24,[1]!obget([1]!obcall("",$C301,"get",[1]!obMake("","int",E$26))),"")</f>
        <v>#VALUE!</v>
      </c>
      <c r="F301" s="42" t="e">
        <f>IF($C$24,[1]!obget([1]!obcall("",$C301,"get",[1]!obMake("","int",F$26))),"")</f>
        <v>#VALUE!</v>
      </c>
      <c r="G301" s="42" t="e">
        <f>IF($C$24,[1]!obget([1]!obcall("",$C301,"get",[1]!obMake("","int",G$26))),"")</f>
        <v>#VALUE!</v>
      </c>
      <c r="H301" s="42" t="e">
        <f>IF($C$24,[1]!obget([1]!obcall("",$C301,"get",[1]!obMake("","int",H$26))),"")</f>
        <v>#VALUE!</v>
      </c>
      <c r="I301" s="42" t="e">
        <f>IF($C$24,[1]!obget([1]!obcall("",$C301,"get",[1]!obMake("","int",I$26))),"")</f>
        <v>#VALUE!</v>
      </c>
      <c r="J301" s="42" t="e">
        <f>IF($C$24,[1]!obget([1]!obcall("",$C301,"get",[1]!obMake("","int",J$26))),"")</f>
        <v>#VALUE!</v>
      </c>
      <c r="K301" s="42" t="e">
        <f>IF($C$24,[1]!obget([1]!obcall("",$C301,"get",[1]!obMake("","int",K$26))),"")</f>
        <v>#VALUE!</v>
      </c>
      <c r="L301" s="42" t="e">
        <f>IF($C$24,[1]!obget([1]!obcall("",$C301,"get",[1]!obMake("","int",L$26))),"")</f>
        <v>#VALUE!</v>
      </c>
      <c r="M301" s="42" t="e">
        <f>IF($C$24,[1]!obget([1]!obcall("",$C301,"get",[1]!obMake("","int",M$26))),"")</f>
        <v>#VALUE!</v>
      </c>
      <c r="N301" s="42" t="e">
        <f>IF($C$24,[1]!obget([1]!obcall("",$C301,"getAverage")),"")</f>
        <v>#VALUE!</v>
      </c>
    </row>
    <row r="302" spans="1:14" x14ac:dyDescent="0.3">
      <c r="A302" s="28">
        <f t="shared" si="5"/>
        <v>27.5</v>
      </c>
      <c r="B302" s="42"/>
      <c r="C302" s="45" t="e">
        <f>IF($C$24,[1]!obcall("IM_"&amp;B302,$B$24,"[]",[1]!obMake("","int",ROW(B302)-ROW($B$27))),"")</f>
        <v>#VALUE!</v>
      </c>
      <c r="D302" s="42" t="e">
        <f>IF($C$24,[1]!obget([1]!obcall("",$C302,"get",[1]!obMake("","int",D$26))),"")</f>
        <v>#VALUE!</v>
      </c>
      <c r="E302" s="42" t="e">
        <f>IF($C$24,[1]!obget([1]!obcall("",$C302,"get",[1]!obMake("","int",E$26))),"")</f>
        <v>#VALUE!</v>
      </c>
      <c r="F302" s="42" t="e">
        <f>IF($C$24,[1]!obget([1]!obcall("",$C302,"get",[1]!obMake("","int",F$26))),"")</f>
        <v>#VALUE!</v>
      </c>
      <c r="G302" s="42" t="e">
        <f>IF($C$24,[1]!obget([1]!obcall("",$C302,"get",[1]!obMake("","int",G$26))),"")</f>
        <v>#VALUE!</v>
      </c>
      <c r="H302" s="42" t="e">
        <f>IF($C$24,[1]!obget([1]!obcall("",$C302,"get",[1]!obMake("","int",H$26))),"")</f>
        <v>#VALUE!</v>
      </c>
      <c r="I302" s="42" t="e">
        <f>IF($C$24,[1]!obget([1]!obcall("",$C302,"get",[1]!obMake("","int",I$26))),"")</f>
        <v>#VALUE!</v>
      </c>
      <c r="J302" s="42" t="e">
        <f>IF($C$24,[1]!obget([1]!obcall("",$C302,"get",[1]!obMake("","int",J$26))),"")</f>
        <v>#VALUE!</v>
      </c>
      <c r="K302" s="42" t="e">
        <f>IF($C$24,[1]!obget([1]!obcall("",$C302,"get",[1]!obMake("","int",K$26))),"")</f>
        <v>#VALUE!</v>
      </c>
      <c r="L302" s="42" t="e">
        <f>IF($C$24,[1]!obget([1]!obcall("",$C302,"get",[1]!obMake("","int",L$26))),"")</f>
        <v>#VALUE!</v>
      </c>
      <c r="M302" s="42" t="e">
        <f>IF($C$24,[1]!obget([1]!obcall("",$C302,"get",[1]!obMake("","int",M$26))),"")</f>
        <v>#VALUE!</v>
      </c>
      <c r="N302" s="42" t="e">
        <f>IF($C$24,[1]!obget([1]!obcall("",$C302,"getAverage")),"")</f>
        <v>#VALUE!</v>
      </c>
    </row>
    <row r="303" spans="1:14" x14ac:dyDescent="0.3">
      <c r="A303" s="28" t="str">
        <f t="shared" si="5"/>
        <v/>
      </c>
      <c r="B303" s="42"/>
      <c r="C303" s="45" t="e">
        <f>IF($C$24,[1]!obcall("IM_"&amp;B303,$B$24,"[]",[1]!obMake("","int",ROW(B303)-ROW($B$27))),"")</f>
        <v>#VALUE!</v>
      </c>
      <c r="D303" s="42" t="e">
        <f>IF($C$24,[1]!obget([1]!obcall("",$C303,"get",[1]!obMake("","int",D$26))),"")</f>
        <v>#VALUE!</v>
      </c>
      <c r="E303" s="42" t="e">
        <f>IF($C$24,[1]!obget([1]!obcall("",$C303,"get",[1]!obMake("","int",E$26))),"")</f>
        <v>#VALUE!</v>
      </c>
      <c r="F303" s="42" t="e">
        <f>IF($C$24,[1]!obget([1]!obcall("",$C303,"get",[1]!obMake("","int",F$26))),"")</f>
        <v>#VALUE!</v>
      </c>
      <c r="G303" s="42" t="e">
        <f>IF($C$24,[1]!obget([1]!obcall("",$C303,"get",[1]!obMake("","int",G$26))),"")</f>
        <v>#VALUE!</v>
      </c>
      <c r="H303" s="42" t="e">
        <f>IF($C$24,[1]!obget([1]!obcall("",$C303,"get",[1]!obMake("","int",H$26))),"")</f>
        <v>#VALUE!</v>
      </c>
      <c r="I303" s="42" t="e">
        <f>IF($C$24,[1]!obget([1]!obcall("",$C303,"get",[1]!obMake("","int",I$26))),"")</f>
        <v>#VALUE!</v>
      </c>
      <c r="J303" s="42" t="e">
        <f>IF($C$24,[1]!obget([1]!obcall("",$C303,"get",[1]!obMake("","int",J$26))),"")</f>
        <v>#VALUE!</v>
      </c>
      <c r="K303" s="42" t="e">
        <f>IF($C$24,[1]!obget([1]!obcall("",$C303,"get",[1]!obMake("","int",K$26))),"")</f>
        <v>#VALUE!</v>
      </c>
      <c r="L303" s="42" t="e">
        <f>IF($C$24,[1]!obget([1]!obcall("",$C303,"get",[1]!obMake("","int",L$26))),"")</f>
        <v>#VALUE!</v>
      </c>
      <c r="M303" s="42" t="e">
        <f>IF($C$24,[1]!obget([1]!obcall("",$C303,"get",[1]!obMake("","int",M$26))),"")</f>
        <v>#VALUE!</v>
      </c>
      <c r="N303" s="42" t="e">
        <f>IF($C$24,[1]!obget([1]!obcall("",$C303,"getAverage")),"")</f>
        <v>#VALUE!</v>
      </c>
    </row>
    <row r="304" spans="1:14" x14ac:dyDescent="0.3">
      <c r="A304" s="28" t="str">
        <f t="shared" si="5"/>
        <v/>
      </c>
      <c r="B304" s="42"/>
      <c r="C304" s="45" t="e">
        <f>IF($C$24,[1]!obcall("IM_"&amp;B304,$B$24,"[]",[1]!obMake("","int",ROW(B304)-ROW($B$27))),"")</f>
        <v>#VALUE!</v>
      </c>
      <c r="D304" s="42" t="e">
        <f>IF($C$24,[1]!obget([1]!obcall("",$C304,"get",[1]!obMake("","int",D$26))),"")</f>
        <v>#VALUE!</v>
      </c>
      <c r="E304" s="42" t="e">
        <f>IF($C$24,[1]!obget([1]!obcall("",$C304,"get",[1]!obMake("","int",E$26))),"")</f>
        <v>#VALUE!</v>
      </c>
      <c r="F304" s="42" t="e">
        <f>IF($C$24,[1]!obget([1]!obcall("",$C304,"get",[1]!obMake("","int",F$26))),"")</f>
        <v>#VALUE!</v>
      </c>
      <c r="G304" s="42" t="e">
        <f>IF($C$24,[1]!obget([1]!obcall("",$C304,"get",[1]!obMake("","int",G$26))),"")</f>
        <v>#VALUE!</v>
      </c>
      <c r="H304" s="42" t="e">
        <f>IF($C$24,[1]!obget([1]!obcall("",$C304,"get",[1]!obMake("","int",H$26))),"")</f>
        <v>#VALUE!</v>
      </c>
      <c r="I304" s="42" t="e">
        <f>IF($C$24,[1]!obget([1]!obcall("",$C304,"get",[1]!obMake("","int",I$26))),"")</f>
        <v>#VALUE!</v>
      </c>
      <c r="J304" s="42" t="e">
        <f>IF($C$24,[1]!obget([1]!obcall("",$C304,"get",[1]!obMake("","int",J$26))),"")</f>
        <v>#VALUE!</v>
      </c>
      <c r="K304" s="42" t="e">
        <f>IF($C$24,[1]!obget([1]!obcall("",$C304,"get",[1]!obMake("","int",K$26))),"")</f>
        <v>#VALUE!</v>
      </c>
      <c r="L304" s="42" t="e">
        <f>IF($C$24,[1]!obget([1]!obcall("",$C304,"get",[1]!obMake("","int",L$26))),"")</f>
        <v>#VALUE!</v>
      </c>
      <c r="M304" s="42" t="e">
        <f>IF($C$24,[1]!obget([1]!obcall("",$C304,"get",[1]!obMake("","int",M$26))),"")</f>
        <v>#VALUE!</v>
      </c>
      <c r="N304" s="42" t="e">
        <f>IF($C$24,[1]!obget([1]!obcall("",$C304,"getAverage")),"")</f>
        <v>#VALUE!</v>
      </c>
    </row>
    <row r="305" spans="1:14" x14ac:dyDescent="0.3">
      <c r="A305" s="28" t="str">
        <f t="shared" si="5"/>
        <v/>
      </c>
      <c r="B305" s="42"/>
      <c r="C305" s="45" t="e">
        <f>IF($C$24,[1]!obcall("IM_"&amp;B305,$B$24,"[]",[1]!obMake("","int",ROW(B305)-ROW($B$27))),"")</f>
        <v>#VALUE!</v>
      </c>
      <c r="D305" s="42" t="e">
        <f>IF($C$24,[1]!obget([1]!obcall("",$C305,"get",[1]!obMake("","int",D$26))),"")</f>
        <v>#VALUE!</v>
      </c>
      <c r="E305" s="42" t="e">
        <f>IF($C$24,[1]!obget([1]!obcall("",$C305,"get",[1]!obMake("","int",E$26))),"")</f>
        <v>#VALUE!</v>
      </c>
      <c r="F305" s="42" t="e">
        <f>IF($C$24,[1]!obget([1]!obcall("",$C305,"get",[1]!obMake("","int",F$26))),"")</f>
        <v>#VALUE!</v>
      </c>
      <c r="G305" s="42" t="e">
        <f>IF($C$24,[1]!obget([1]!obcall("",$C305,"get",[1]!obMake("","int",G$26))),"")</f>
        <v>#VALUE!</v>
      </c>
      <c r="H305" s="42" t="e">
        <f>IF($C$24,[1]!obget([1]!obcall("",$C305,"get",[1]!obMake("","int",H$26))),"")</f>
        <v>#VALUE!</v>
      </c>
      <c r="I305" s="42" t="e">
        <f>IF($C$24,[1]!obget([1]!obcall("",$C305,"get",[1]!obMake("","int",I$26))),"")</f>
        <v>#VALUE!</v>
      </c>
      <c r="J305" s="42" t="e">
        <f>IF($C$24,[1]!obget([1]!obcall("",$C305,"get",[1]!obMake("","int",J$26))),"")</f>
        <v>#VALUE!</v>
      </c>
      <c r="K305" s="42" t="e">
        <f>IF($C$24,[1]!obget([1]!obcall("",$C305,"get",[1]!obMake("","int",K$26))),"")</f>
        <v>#VALUE!</v>
      </c>
      <c r="L305" s="42" t="e">
        <f>IF($C$24,[1]!obget([1]!obcall("",$C305,"get",[1]!obMake("","int",L$26))),"")</f>
        <v>#VALUE!</v>
      </c>
      <c r="M305" s="42" t="e">
        <f>IF($C$24,[1]!obget([1]!obcall("",$C305,"get",[1]!obMake("","int",M$26))),"")</f>
        <v>#VALUE!</v>
      </c>
      <c r="N305" s="42" t="e">
        <f>IF($C$24,[1]!obget([1]!obcall("",$C305,"getAverage")),"")</f>
        <v>#VALUE!</v>
      </c>
    </row>
    <row r="306" spans="1:14" x14ac:dyDescent="0.3">
      <c r="A306" s="28" t="str">
        <f t="shared" si="5"/>
        <v/>
      </c>
      <c r="B306" s="42"/>
      <c r="C306" s="45" t="e">
        <f>IF($C$24,[1]!obcall("IM_"&amp;B306,$B$24,"[]",[1]!obMake("","int",ROW(B306)-ROW($B$27))),"")</f>
        <v>#VALUE!</v>
      </c>
      <c r="D306" s="42" t="e">
        <f>IF($C$24,[1]!obget([1]!obcall("",$C306,"get",[1]!obMake("","int",D$26))),"")</f>
        <v>#VALUE!</v>
      </c>
      <c r="E306" s="42" t="e">
        <f>IF($C$24,[1]!obget([1]!obcall("",$C306,"get",[1]!obMake("","int",E$26))),"")</f>
        <v>#VALUE!</v>
      </c>
      <c r="F306" s="42" t="e">
        <f>IF($C$24,[1]!obget([1]!obcall("",$C306,"get",[1]!obMake("","int",F$26))),"")</f>
        <v>#VALUE!</v>
      </c>
      <c r="G306" s="42" t="e">
        <f>IF($C$24,[1]!obget([1]!obcall("",$C306,"get",[1]!obMake("","int",G$26))),"")</f>
        <v>#VALUE!</v>
      </c>
      <c r="H306" s="42" t="e">
        <f>IF($C$24,[1]!obget([1]!obcall("",$C306,"get",[1]!obMake("","int",H$26))),"")</f>
        <v>#VALUE!</v>
      </c>
      <c r="I306" s="42" t="e">
        <f>IF($C$24,[1]!obget([1]!obcall("",$C306,"get",[1]!obMake("","int",I$26))),"")</f>
        <v>#VALUE!</v>
      </c>
      <c r="J306" s="42" t="e">
        <f>IF($C$24,[1]!obget([1]!obcall("",$C306,"get",[1]!obMake("","int",J$26))),"")</f>
        <v>#VALUE!</v>
      </c>
      <c r="K306" s="42" t="e">
        <f>IF($C$24,[1]!obget([1]!obcall("",$C306,"get",[1]!obMake("","int",K$26))),"")</f>
        <v>#VALUE!</v>
      </c>
      <c r="L306" s="42" t="e">
        <f>IF($C$24,[1]!obget([1]!obcall("",$C306,"get",[1]!obMake("","int",L$26))),"")</f>
        <v>#VALUE!</v>
      </c>
      <c r="M306" s="42" t="e">
        <f>IF($C$24,[1]!obget([1]!obcall("",$C306,"get",[1]!obMake("","int",M$26))),"")</f>
        <v>#VALUE!</v>
      </c>
      <c r="N306" s="42" t="e">
        <f>IF($C$24,[1]!obget([1]!obcall("",$C306,"getAverage")),"")</f>
        <v>#VALUE!</v>
      </c>
    </row>
    <row r="307" spans="1:14" x14ac:dyDescent="0.3">
      <c r="A307" s="28">
        <f t="shared" si="5"/>
        <v>28</v>
      </c>
      <c r="B307" s="42"/>
      <c r="C307" s="45" t="e">
        <f>IF($C$24,[1]!obcall("IM_"&amp;B307,$B$24,"[]",[1]!obMake("","int",ROW(B307)-ROW($B$27))),"")</f>
        <v>#VALUE!</v>
      </c>
      <c r="D307" s="42" t="e">
        <f>IF($C$24,[1]!obget([1]!obcall("",$C307,"get",[1]!obMake("","int",D$26))),"")</f>
        <v>#VALUE!</v>
      </c>
      <c r="E307" s="42" t="e">
        <f>IF($C$24,[1]!obget([1]!obcall("",$C307,"get",[1]!obMake("","int",E$26))),"")</f>
        <v>#VALUE!</v>
      </c>
      <c r="F307" s="42" t="e">
        <f>IF($C$24,[1]!obget([1]!obcall("",$C307,"get",[1]!obMake("","int",F$26))),"")</f>
        <v>#VALUE!</v>
      </c>
      <c r="G307" s="42" t="e">
        <f>IF($C$24,[1]!obget([1]!obcall("",$C307,"get",[1]!obMake("","int",G$26))),"")</f>
        <v>#VALUE!</v>
      </c>
      <c r="H307" s="42" t="e">
        <f>IF($C$24,[1]!obget([1]!obcall("",$C307,"get",[1]!obMake("","int",H$26))),"")</f>
        <v>#VALUE!</v>
      </c>
      <c r="I307" s="42" t="e">
        <f>IF($C$24,[1]!obget([1]!obcall("",$C307,"get",[1]!obMake("","int",I$26))),"")</f>
        <v>#VALUE!</v>
      </c>
      <c r="J307" s="42" t="e">
        <f>IF($C$24,[1]!obget([1]!obcall("",$C307,"get",[1]!obMake("","int",J$26))),"")</f>
        <v>#VALUE!</v>
      </c>
      <c r="K307" s="42" t="e">
        <f>IF($C$24,[1]!obget([1]!obcall("",$C307,"get",[1]!obMake("","int",K$26))),"")</f>
        <v>#VALUE!</v>
      </c>
      <c r="L307" s="42" t="e">
        <f>IF($C$24,[1]!obget([1]!obcall("",$C307,"get",[1]!obMake("","int",L$26))),"")</f>
        <v>#VALUE!</v>
      </c>
      <c r="M307" s="42" t="e">
        <f>IF($C$24,[1]!obget([1]!obcall("",$C307,"get",[1]!obMake("","int",M$26))),"")</f>
        <v>#VALUE!</v>
      </c>
      <c r="N307" s="42" t="e">
        <f>IF($C$24,[1]!obget([1]!obcall("",$C307,"getAverage")),"")</f>
        <v>#VALUE!</v>
      </c>
    </row>
    <row r="308" spans="1:14" x14ac:dyDescent="0.3">
      <c r="A308" s="28" t="str">
        <f t="shared" si="5"/>
        <v/>
      </c>
      <c r="B308" s="42"/>
      <c r="C308" s="45" t="e">
        <f>IF($C$24,[1]!obcall("IM_"&amp;B308,$B$24,"[]",[1]!obMake("","int",ROW(B308)-ROW($B$27))),"")</f>
        <v>#VALUE!</v>
      </c>
      <c r="D308" s="42" t="e">
        <f>IF($C$24,[1]!obget([1]!obcall("",$C308,"get",[1]!obMake("","int",D$26))),"")</f>
        <v>#VALUE!</v>
      </c>
      <c r="E308" s="42" t="e">
        <f>IF($C$24,[1]!obget([1]!obcall("",$C308,"get",[1]!obMake("","int",E$26))),"")</f>
        <v>#VALUE!</v>
      </c>
      <c r="F308" s="42" t="e">
        <f>IF($C$24,[1]!obget([1]!obcall("",$C308,"get",[1]!obMake("","int",F$26))),"")</f>
        <v>#VALUE!</v>
      </c>
      <c r="G308" s="42" t="e">
        <f>IF($C$24,[1]!obget([1]!obcall("",$C308,"get",[1]!obMake("","int",G$26))),"")</f>
        <v>#VALUE!</v>
      </c>
      <c r="H308" s="42" t="e">
        <f>IF($C$24,[1]!obget([1]!obcall("",$C308,"get",[1]!obMake("","int",H$26))),"")</f>
        <v>#VALUE!</v>
      </c>
      <c r="I308" s="42" t="e">
        <f>IF($C$24,[1]!obget([1]!obcall("",$C308,"get",[1]!obMake("","int",I$26))),"")</f>
        <v>#VALUE!</v>
      </c>
      <c r="J308" s="42" t="e">
        <f>IF($C$24,[1]!obget([1]!obcall("",$C308,"get",[1]!obMake("","int",J$26))),"")</f>
        <v>#VALUE!</v>
      </c>
      <c r="K308" s="42" t="e">
        <f>IF($C$24,[1]!obget([1]!obcall("",$C308,"get",[1]!obMake("","int",K$26))),"")</f>
        <v>#VALUE!</v>
      </c>
      <c r="L308" s="42" t="e">
        <f>IF($C$24,[1]!obget([1]!obcall("",$C308,"get",[1]!obMake("","int",L$26))),"")</f>
        <v>#VALUE!</v>
      </c>
      <c r="M308" s="42" t="e">
        <f>IF($C$24,[1]!obget([1]!obcall("",$C308,"get",[1]!obMake("","int",M$26))),"")</f>
        <v>#VALUE!</v>
      </c>
      <c r="N308" s="42" t="e">
        <f>IF($C$24,[1]!obget([1]!obcall("",$C308,"getAverage")),"")</f>
        <v>#VALUE!</v>
      </c>
    </row>
    <row r="309" spans="1:14" x14ac:dyDescent="0.3">
      <c r="A309" s="28" t="str">
        <f t="shared" si="5"/>
        <v/>
      </c>
      <c r="B309" s="42"/>
      <c r="C309" s="45" t="e">
        <f>IF($C$24,[1]!obcall("IM_"&amp;B309,$B$24,"[]",[1]!obMake("","int",ROW(B309)-ROW($B$27))),"")</f>
        <v>#VALUE!</v>
      </c>
      <c r="D309" s="42" t="e">
        <f>IF($C$24,[1]!obget([1]!obcall("",$C309,"get",[1]!obMake("","int",D$26))),"")</f>
        <v>#VALUE!</v>
      </c>
      <c r="E309" s="42" t="e">
        <f>IF($C$24,[1]!obget([1]!obcall("",$C309,"get",[1]!obMake("","int",E$26))),"")</f>
        <v>#VALUE!</v>
      </c>
      <c r="F309" s="42" t="e">
        <f>IF($C$24,[1]!obget([1]!obcall("",$C309,"get",[1]!obMake("","int",F$26))),"")</f>
        <v>#VALUE!</v>
      </c>
      <c r="G309" s="42" t="e">
        <f>IF($C$24,[1]!obget([1]!obcall("",$C309,"get",[1]!obMake("","int",G$26))),"")</f>
        <v>#VALUE!</v>
      </c>
      <c r="H309" s="42" t="e">
        <f>IF($C$24,[1]!obget([1]!obcall("",$C309,"get",[1]!obMake("","int",H$26))),"")</f>
        <v>#VALUE!</v>
      </c>
      <c r="I309" s="42" t="e">
        <f>IF($C$24,[1]!obget([1]!obcall("",$C309,"get",[1]!obMake("","int",I$26))),"")</f>
        <v>#VALUE!</v>
      </c>
      <c r="J309" s="42" t="e">
        <f>IF($C$24,[1]!obget([1]!obcall("",$C309,"get",[1]!obMake("","int",J$26))),"")</f>
        <v>#VALUE!</v>
      </c>
      <c r="K309" s="42" t="e">
        <f>IF($C$24,[1]!obget([1]!obcall("",$C309,"get",[1]!obMake("","int",K$26))),"")</f>
        <v>#VALUE!</v>
      </c>
      <c r="L309" s="42" t="e">
        <f>IF($C$24,[1]!obget([1]!obcall("",$C309,"get",[1]!obMake("","int",L$26))),"")</f>
        <v>#VALUE!</v>
      </c>
      <c r="M309" s="42" t="e">
        <f>IF($C$24,[1]!obget([1]!obcall("",$C309,"get",[1]!obMake("","int",M$26))),"")</f>
        <v>#VALUE!</v>
      </c>
      <c r="N309" s="42" t="e">
        <f>IF($C$24,[1]!obget([1]!obcall("",$C309,"getAverage")),"")</f>
        <v>#VALUE!</v>
      </c>
    </row>
    <row r="310" spans="1:14" x14ac:dyDescent="0.3">
      <c r="A310" s="28" t="str">
        <f t="shared" si="5"/>
        <v/>
      </c>
      <c r="B310" s="42"/>
      <c r="C310" s="45" t="e">
        <f>IF($C$24,[1]!obcall("IM_"&amp;B310,$B$24,"[]",[1]!obMake("","int",ROW(B310)-ROW($B$27))),"")</f>
        <v>#VALUE!</v>
      </c>
      <c r="D310" s="42" t="e">
        <f>IF($C$24,[1]!obget([1]!obcall("",$C310,"get",[1]!obMake("","int",D$26))),"")</f>
        <v>#VALUE!</v>
      </c>
      <c r="E310" s="42" t="e">
        <f>IF($C$24,[1]!obget([1]!obcall("",$C310,"get",[1]!obMake("","int",E$26))),"")</f>
        <v>#VALUE!</v>
      </c>
      <c r="F310" s="42" t="e">
        <f>IF($C$24,[1]!obget([1]!obcall("",$C310,"get",[1]!obMake("","int",F$26))),"")</f>
        <v>#VALUE!</v>
      </c>
      <c r="G310" s="42" t="e">
        <f>IF($C$24,[1]!obget([1]!obcall("",$C310,"get",[1]!obMake("","int",G$26))),"")</f>
        <v>#VALUE!</v>
      </c>
      <c r="H310" s="42" t="e">
        <f>IF($C$24,[1]!obget([1]!obcall("",$C310,"get",[1]!obMake("","int",H$26))),"")</f>
        <v>#VALUE!</v>
      </c>
      <c r="I310" s="42" t="e">
        <f>IF($C$24,[1]!obget([1]!obcall("",$C310,"get",[1]!obMake("","int",I$26))),"")</f>
        <v>#VALUE!</v>
      </c>
      <c r="J310" s="42" t="e">
        <f>IF($C$24,[1]!obget([1]!obcall("",$C310,"get",[1]!obMake("","int",J$26))),"")</f>
        <v>#VALUE!</v>
      </c>
      <c r="K310" s="42" t="e">
        <f>IF($C$24,[1]!obget([1]!obcall("",$C310,"get",[1]!obMake("","int",K$26))),"")</f>
        <v>#VALUE!</v>
      </c>
      <c r="L310" s="42" t="e">
        <f>IF($C$24,[1]!obget([1]!obcall("",$C310,"get",[1]!obMake("","int",L$26))),"")</f>
        <v>#VALUE!</v>
      </c>
      <c r="M310" s="42" t="e">
        <f>IF($C$24,[1]!obget([1]!obcall("",$C310,"get",[1]!obMake("","int",M$26))),"")</f>
        <v>#VALUE!</v>
      </c>
      <c r="N310" s="42" t="e">
        <f>IF($C$24,[1]!obget([1]!obcall("",$C310,"getAverage")),"")</f>
        <v>#VALUE!</v>
      </c>
    </row>
    <row r="311" spans="1:14" x14ac:dyDescent="0.3">
      <c r="A311" s="28" t="str">
        <f t="shared" si="5"/>
        <v/>
      </c>
      <c r="B311" s="42"/>
      <c r="C311" s="45" t="e">
        <f>IF($C$24,[1]!obcall("IM_"&amp;B311,$B$24,"[]",[1]!obMake("","int",ROW(B311)-ROW($B$27))),"")</f>
        <v>#VALUE!</v>
      </c>
      <c r="D311" s="42" t="e">
        <f>IF($C$24,[1]!obget([1]!obcall("",$C311,"get",[1]!obMake("","int",D$26))),"")</f>
        <v>#VALUE!</v>
      </c>
      <c r="E311" s="42" t="e">
        <f>IF($C$24,[1]!obget([1]!obcall("",$C311,"get",[1]!obMake("","int",E$26))),"")</f>
        <v>#VALUE!</v>
      </c>
      <c r="F311" s="42" t="e">
        <f>IF($C$24,[1]!obget([1]!obcall("",$C311,"get",[1]!obMake("","int",F$26))),"")</f>
        <v>#VALUE!</v>
      </c>
      <c r="G311" s="42" t="e">
        <f>IF($C$24,[1]!obget([1]!obcall("",$C311,"get",[1]!obMake("","int",G$26))),"")</f>
        <v>#VALUE!</v>
      </c>
      <c r="H311" s="42" t="e">
        <f>IF($C$24,[1]!obget([1]!obcall("",$C311,"get",[1]!obMake("","int",H$26))),"")</f>
        <v>#VALUE!</v>
      </c>
      <c r="I311" s="42" t="e">
        <f>IF($C$24,[1]!obget([1]!obcall("",$C311,"get",[1]!obMake("","int",I$26))),"")</f>
        <v>#VALUE!</v>
      </c>
      <c r="J311" s="42" t="e">
        <f>IF($C$24,[1]!obget([1]!obcall("",$C311,"get",[1]!obMake("","int",J$26))),"")</f>
        <v>#VALUE!</v>
      </c>
      <c r="K311" s="42" t="e">
        <f>IF($C$24,[1]!obget([1]!obcall("",$C311,"get",[1]!obMake("","int",K$26))),"")</f>
        <v>#VALUE!</v>
      </c>
      <c r="L311" s="42" t="e">
        <f>IF($C$24,[1]!obget([1]!obcall("",$C311,"get",[1]!obMake("","int",L$26))),"")</f>
        <v>#VALUE!</v>
      </c>
      <c r="M311" s="42" t="e">
        <f>IF($C$24,[1]!obget([1]!obcall("",$C311,"get",[1]!obMake("","int",M$26))),"")</f>
        <v>#VALUE!</v>
      </c>
      <c r="N311" s="42" t="e">
        <f>IF($C$24,[1]!obget([1]!obcall("",$C311,"getAverage")),"")</f>
        <v>#VALUE!</v>
      </c>
    </row>
    <row r="312" spans="1:14" x14ac:dyDescent="0.3">
      <c r="A312" s="28">
        <f t="shared" si="5"/>
        <v>28.5</v>
      </c>
      <c r="B312" s="42"/>
      <c r="C312" s="45" t="e">
        <f>IF($C$24,[1]!obcall("IM_"&amp;B312,$B$24,"[]",[1]!obMake("","int",ROW(B312)-ROW($B$27))),"")</f>
        <v>#VALUE!</v>
      </c>
      <c r="D312" s="42" t="e">
        <f>IF($C$24,[1]!obget([1]!obcall("",$C312,"get",[1]!obMake("","int",D$26))),"")</f>
        <v>#VALUE!</v>
      </c>
      <c r="E312" s="42" t="e">
        <f>IF($C$24,[1]!obget([1]!obcall("",$C312,"get",[1]!obMake("","int",E$26))),"")</f>
        <v>#VALUE!</v>
      </c>
      <c r="F312" s="42" t="e">
        <f>IF($C$24,[1]!obget([1]!obcall("",$C312,"get",[1]!obMake("","int",F$26))),"")</f>
        <v>#VALUE!</v>
      </c>
      <c r="G312" s="42" t="e">
        <f>IF($C$24,[1]!obget([1]!obcall("",$C312,"get",[1]!obMake("","int",G$26))),"")</f>
        <v>#VALUE!</v>
      </c>
      <c r="H312" s="42" t="e">
        <f>IF($C$24,[1]!obget([1]!obcall("",$C312,"get",[1]!obMake("","int",H$26))),"")</f>
        <v>#VALUE!</v>
      </c>
      <c r="I312" s="42" t="e">
        <f>IF($C$24,[1]!obget([1]!obcall("",$C312,"get",[1]!obMake("","int",I$26))),"")</f>
        <v>#VALUE!</v>
      </c>
      <c r="J312" s="42" t="e">
        <f>IF($C$24,[1]!obget([1]!obcall("",$C312,"get",[1]!obMake("","int",J$26))),"")</f>
        <v>#VALUE!</v>
      </c>
      <c r="K312" s="42" t="e">
        <f>IF($C$24,[1]!obget([1]!obcall("",$C312,"get",[1]!obMake("","int",K$26))),"")</f>
        <v>#VALUE!</v>
      </c>
      <c r="L312" s="42" t="e">
        <f>IF($C$24,[1]!obget([1]!obcall("",$C312,"get",[1]!obMake("","int",L$26))),"")</f>
        <v>#VALUE!</v>
      </c>
      <c r="M312" s="42" t="e">
        <f>IF($C$24,[1]!obget([1]!obcall("",$C312,"get",[1]!obMake("","int",M$26))),"")</f>
        <v>#VALUE!</v>
      </c>
      <c r="N312" s="42" t="e">
        <f>IF($C$24,[1]!obget([1]!obcall("",$C312,"getAverage")),"")</f>
        <v>#VALUE!</v>
      </c>
    </row>
    <row r="313" spans="1:14" x14ac:dyDescent="0.3">
      <c r="A313" s="28" t="str">
        <f t="shared" si="5"/>
        <v/>
      </c>
      <c r="B313" s="42"/>
      <c r="C313" s="45" t="e">
        <f>IF($C$24,[1]!obcall("IM_"&amp;B313,$B$24,"[]",[1]!obMake("","int",ROW(B313)-ROW($B$27))),"")</f>
        <v>#VALUE!</v>
      </c>
      <c r="D313" s="42" t="e">
        <f>IF($C$24,[1]!obget([1]!obcall("",$C313,"get",[1]!obMake("","int",D$26))),"")</f>
        <v>#VALUE!</v>
      </c>
      <c r="E313" s="42" t="e">
        <f>IF($C$24,[1]!obget([1]!obcall("",$C313,"get",[1]!obMake("","int",E$26))),"")</f>
        <v>#VALUE!</v>
      </c>
      <c r="F313" s="42" t="e">
        <f>IF($C$24,[1]!obget([1]!obcall("",$C313,"get",[1]!obMake("","int",F$26))),"")</f>
        <v>#VALUE!</v>
      </c>
      <c r="G313" s="42" t="e">
        <f>IF($C$24,[1]!obget([1]!obcall("",$C313,"get",[1]!obMake("","int",G$26))),"")</f>
        <v>#VALUE!</v>
      </c>
      <c r="H313" s="42" t="e">
        <f>IF($C$24,[1]!obget([1]!obcall("",$C313,"get",[1]!obMake("","int",H$26))),"")</f>
        <v>#VALUE!</v>
      </c>
      <c r="I313" s="42" t="e">
        <f>IF($C$24,[1]!obget([1]!obcall("",$C313,"get",[1]!obMake("","int",I$26))),"")</f>
        <v>#VALUE!</v>
      </c>
      <c r="J313" s="42" t="e">
        <f>IF($C$24,[1]!obget([1]!obcall("",$C313,"get",[1]!obMake("","int",J$26))),"")</f>
        <v>#VALUE!</v>
      </c>
      <c r="K313" s="42" t="e">
        <f>IF($C$24,[1]!obget([1]!obcall("",$C313,"get",[1]!obMake("","int",K$26))),"")</f>
        <v>#VALUE!</v>
      </c>
      <c r="L313" s="42" t="e">
        <f>IF($C$24,[1]!obget([1]!obcall("",$C313,"get",[1]!obMake("","int",L$26))),"")</f>
        <v>#VALUE!</v>
      </c>
      <c r="M313" s="42" t="e">
        <f>IF($C$24,[1]!obget([1]!obcall("",$C313,"get",[1]!obMake("","int",M$26))),"")</f>
        <v>#VALUE!</v>
      </c>
      <c r="N313" s="42" t="e">
        <f>IF($C$24,[1]!obget([1]!obcall("",$C313,"getAverage")),"")</f>
        <v>#VALUE!</v>
      </c>
    </row>
    <row r="314" spans="1:14" x14ac:dyDescent="0.3">
      <c r="A314" s="28" t="str">
        <f t="shared" si="5"/>
        <v/>
      </c>
      <c r="B314" s="42"/>
      <c r="C314" s="45" t="e">
        <f>IF($C$24,[1]!obcall("IM_"&amp;B314,$B$24,"[]",[1]!obMake("","int",ROW(B314)-ROW($B$27))),"")</f>
        <v>#VALUE!</v>
      </c>
      <c r="D314" s="42" t="e">
        <f>IF($C$24,[1]!obget([1]!obcall("",$C314,"get",[1]!obMake("","int",D$26))),"")</f>
        <v>#VALUE!</v>
      </c>
      <c r="E314" s="42" t="e">
        <f>IF($C$24,[1]!obget([1]!obcall("",$C314,"get",[1]!obMake("","int",E$26))),"")</f>
        <v>#VALUE!</v>
      </c>
      <c r="F314" s="42" t="e">
        <f>IF($C$24,[1]!obget([1]!obcall("",$C314,"get",[1]!obMake("","int",F$26))),"")</f>
        <v>#VALUE!</v>
      </c>
      <c r="G314" s="42" t="e">
        <f>IF($C$24,[1]!obget([1]!obcall("",$C314,"get",[1]!obMake("","int",G$26))),"")</f>
        <v>#VALUE!</v>
      </c>
      <c r="H314" s="42" t="e">
        <f>IF($C$24,[1]!obget([1]!obcall("",$C314,"get",[1]!obMake("","int",H$26))),"")</f>
        <v>#VALUE!</v>
      </c>
      <c r="I314" s="42" t="e">
        <f>IF($C$24,[1]!obget([1]!obcall("",$C314,"get",[1]!obMake("","int",I$26))),"")</f>
        <v>#VALUE!</v>
      </c>
      <c r="J314" s="42" t="e">
        <f>IF($C$24,[1]!obget([1]!obcall("",$C314,"get",[1]!obMake("","int",J$26))),"")</f>
        <v>#VALUE!</v>
      </c>
      <c r="K314" s="42" t="e">
        <f>IF($C$24,[1]!obget([1]!obcall("",$C314,"get",[1]!obMake("","int",K$26))),"")</f>
        <v>#VALUE!</v>
      </c>
      <c r="L314" s="42" t="e">
        <f>IF($C$24,[1]!obget([1]!obcall("",$C314,"get",[1]!obMake("","int",L$26))),"")</f>
        <v>#VALUE!</v>
      </c>
      <c r="M314" s="42" t="e">
        <f>IF($C$24,[1]!obget([1]!obcall("",$C314,"get",[1]!obMake("","int",M$26))),"")</f>
        <v>#VALUE!</v>
      </c>
      <c r="N314" s="42" t="e">
        <f>IF($C$24,[1]!obget([1]!obcall("",$C314,"getAverage")),"")</f>
        <v>#VALUE!</v>
      </c>
    </row>
    <row r="315" spans="1:14" x14ac:dyDescent="0.3">
      <c r="A315" s="28" t="str">
        <f t="shared" si="5"/>
        <v/>
      </c>
      <c r="B315" s="42"/>
      <c r="C315" s="45" t="e">
        <f>IF($C$24,[1]!obcall("IM_"&amp;B315,$B$24,"[]",[1]!obMake("","int",ROW(B315)-ROW($B$27))),"")</f>
        <v>#VALUE!</v>
      </c>
      <c r="D315" s="42" t="e">
        <f>IF($C$24,[1]!obget([1]!obcall("",$C315,"get",[1]!obMake("","int",D$26))),"")</f>
        <v>#VALUE!</v>
      </c>
      <c r="E315" s="42" t="e">
        <f>IF($C$24,[1]!obget([1]!obcall("",$C315,"get",[1]!obMake("","int",E$26))),"")</f>
        <v>#VALUE!</v>
      </c>
      <c r="F315" s="42" t="e">
        <f>IF($C$24,[1]!obget([1]!obcall("",$C315,"get",[1]!obMake("","int",F$26))),"")</f>
        <v>#VALUE!</v>
      </c>
      <c r="G315" s="42" t="e">
        <f>IF($C$24,[1]!obget([1]!obcall("",$C315,"get",[1]!obMake("","int",G$26))),"")</f>
        <v>#VALUE!</v>
      </c>
      <c r="H315" s="42" t="e">
        <f>IF($C$24,[1]!obget([1]!obcall("",$C315,"get",[1]!obMake("","int",H$26))),"")</f>
        <v>#VALUE!</v>
      </c>
      <c r="I315" s="42" t="e">
        <f>IF($C$24,[1]!obget([1]!obcall("",$C315,"get",[1]!obMake("","int",I$26))),"")</f>
        <v>#VALUE!</v>
      </c>
      <c r="J315" s="42" t="e">
        <f>IF($C$24,[1]!obget([1]!obcall("",$C315,"get",[1]!obMake("","int",J$26))),"")</f>
        <v>#VALUE!</v>
      </c>
      <c r="K315" s="42" t="e">
        <f>IF($C$24,[1]!obget([1]!obcall("",$C315,"get",[1]!obMake("","int",K$26))),"")</f>
        <v>#VALUE!</v>
      </c>
      <c r="L315" s="42" t="e">
        <f>IF($C$24,[1]!obget([1]!obcall("",$C315,"get",[1]!obMake("","int",L$26))),"")</f>
        <v>#VALUE!</v>
      </c>
      <c r="M315" s="42" t="e">
        <f>IF($C$24,[1]!obget([1]!obcall("",$C315,"get",[1]!obMake("","int",M$26))),"")</f>
        <v>#VALUE!</v>
      </c>
      <c r="N315" s="42" t="e">
        <f>IF($C$24,[1]!obget([1]!obcall("",$C315,"getAverage")),"")</f>
        <v>#VALUE!</v>
      </c>
    </row>
    <row r="316" spans="1:14" x14ac:dyDescent="0.3">
      <c r="A316" s="28" t="str">
        <f t="shared" si="5"/>
        <v/>
      </c>
      <c r="B316" s="42"/>
      <c r="C316" s="45" t="e">
        <f>IF($C$24,[1]!obcall("IM_"&amp;B316,$B$24,"[]",[1]!obMake("","int",ROW(B316)-ROW($B$27))),"")</f>
        <v>#VALUE!</v>
      </c>
      <c r="D316" s="42" t="e">
        <f>IF($C$24,[1]!obget([1]!obcall("",$C316,"get",[1]!obMake("","int",D$26))),"")</f>
        <v>#VALUE!</v>
      </c>
      <c r="E316" s="42" t="e">
        <f>IF($C$24,[1]!obget([1]!obcall("",$C316,"get",[1]!obMake("","int",E$26))),"")</f>
        <v>#VALUE!</v>
      </c>
      <c r="F316" s="42" t="e">
        <f>IF($C$24,[1]!obget([1]!obcall("",$C316,"get",[1]!obMake("","int",F$26))),"")</f>
        <v>#VALUE!</v>
      </c>
      <c r="G316" s="42" t="e">
        <f>IF($C$24,[1]!obget([1]!obcall("",$C316,"get",[1]!obMake("","int",G$26))),"")</f>
        <v>#VALUE!</v>
      </c>
      <c r="H316" s="42" t="e">
        <f>IF($C$24,[1]!obget([1]!obcall("",$C316,"get",[1]!obMake("","int",H$26))),"")</f>
        <v>#VALUE!</v>
      </c>
      <c r="I316" s="42" t="e">
        <f>IF($C$24,[1]!obget([1]!obcall("",$C316,"get",[1]!obMake("","int",I$26))),"")</f>
        <v>#VALUE!</v>
      </c>
      <c r="J316" s="42" t="e">
        <f>IF($C$24,[1]!obget([1]!obcall("",$C316,"get",[1]!obMake("","int",J$26))),"")</f>
        <v>#VALUE!</v>
      </c>
      <c r="K316" s="42" t="e">
        <f>IF($C$24,[1]!obget([1]!obcall("",$C316,"get",[1]!obMake("","int",K$26))),"")</f>
        <v>#VALUE!</v>
      </c>
      <c r="L316" s="42" t="e">
        <f>IF($C$24,[1]!obget([1]!obcall("",$C316,"get",[1]!obMake("","int",L$26))),"")</f>
        <v>#VALUE!</v>
      </c>
      <c r="M316" s="42" t="e">
        <f>IF($C$24,[1]!obget([1]!obcall("",$C316,"get",[1]!obMake("","int",M$26))),"")</f>
        <v>#VALUE!</v>
      </c>
      <c r="N316" s="42" t="e">
        <f>IF($C$24,[1]!obget([1]!obcall("",$C316,"getAverage")),"")</f>
        <v>#VALUE!</v>
      </c>
    </row>
    <row r="317" spans="1:14" x14ac:dyDescent="0.3">
      <c r="A317" s="28">
        <f t="shared" si="5"/>
        <v>29</v>
      </c>
      <c r="B317" s="42"/>
      <c r="C317" s="45" t="e">
        <f>IF($C$24,[1]!obcall("IM_"&amp;B317,$B$24,"[]",[1]!obMake("","int",ROW(B317)-ROW($B$27))),"")</f>
        <v>#VALUE!</v>
      </c>
      <c r="D317" s="42" t="e">
        <f>IF($C$24,[1]!obget([1]!obcall("",$C317,"get",[1]!obMake("","int",D$26))),"")</f>
        <v>#VALUE!</v>
      </c>
      <c r="E317" s="42" t="e">
        <f>IF($C$24,[1]!obget([1]!obcall("",$C317,"get",[1]!obMake("","int",E$26))),"")</f>
        <v>#VALUE!</v>
      </c>
      <c r="F317" s="42" t="e">
        <f>IF($C$24,[1]!obget([1]!obcall("",$C317,"get",[1]!obMake("","int",F$26))),"")</f>
        <v>#VALUE!</v>
      </c>
      <c r="G317" s="42" t="e">
        <f>IF($C$24,[1]!obget([1]!obcall("",$C317,"get",[1]!obMake("","int",G$26))),"")</f>
        <v>#VALUE!</v>
      </c>
      <c r="H317" s="42" t="e">
        <f>IF($C$24,[1]!obget([1]!obcall("",$C317,"get",[1]!obMake("","int",H$26))),"")</f>
        <v>#VALUE!</v>
      </c>
      <c r="I317" s="42" t="e">
        <f>IF($C$24,[1]!obget([1]!obcall("",$C317,"get",[1]!obMake("","int",I$26))),"")</f>
        <v>#VALUE!</v>
      </c>
      <c r="J317" s="42" t="e">
        <f>IF($C$24,[1]!obget([1]!obcall("",$C317,"get",[1]!obMake("","int",J$26))),"")</f>
        <v>#VALUE!</v>
      </c>
      <c r="K317" s="42" t="e">
        <f>IF($C$24,[1]!obget([1]!obcall("",$C317,"get",[1]!obMake("","int",K$26))),"")</f>
        <v>#VALUE!</v>
      </c>
      <c r="L317" s="42" t="e">
        <f>IF($C$24,[1]!obget([1]!obcall("",$C317,"get",[1]!obMake("","int",L$26))),"")</f>
        <v>#VALUE!</v>
      </c>
      <c r="M317" s="42" t="e">
        <f>IF($C$24,[1]!obget([1]!obcall("",$C317,"get",[1]!obMake("","int",M$26))),"")</f>
        <v>#VALUE!</v>
      </c>
      <c r="N317" s="42" t="e">
        <f>IF($C$24,[1]!obget([1]!obcall("",$C317,"getAverage")),"")</f>
        <v>#VALUE!</v>
      </c>
    </row>
    <row r="318" spans="1:14" x14ac:dyDescent="0.3">
      <c r="A318" s="28" t="str">
        <f t="shared" si="5"/>
        <v/>
      </c>
      <c r="B318" s="42"/>
      <c r="C318" s="45" t="e">
        <f>IF($C$24,[1]!obcall("IM_"&amp;B318,$B$24,"[]",[1]!obMake("","int",ROW(B318)-ROW($B$27))),"")</f>
        <v>#VALUE!</v>
      </c>
      <c r="D318" s="42" t="e">
        <f>IF($C$24,[1]!obget([1]!obcall("",$C318,"get",[1]!obMake("","int",D$26))),"")</f>
        <v>#VALUE!</v>
      </c>
      <c r="E318" s="42" t="e">
        <f>IF($C$24,[1]!obget([1]!obcall("",$C318,"get",[1]!obMake("","int",E$26))),"")</f>
        <v>#VALUE!</v>
      </c>
      <c r="F318" s="42" t="e">
        <f>IF($C$24,[1]!obget([1]!obcall("",$C318,"get",[1]!obMake("","int",F$26))),"")</f>
        <v>#VALUE!</v>
      </c>
      <c r="G318" s="42" t="e">
        <f>IF($C$24,[1]!obget([1]!obcall("",$C318,"get",[1]!obMake("","int",G$26))),"")</f>
        <v>#VALUE!</v>
      </c>
      <c r="H318" s="42" t="e">
        <f>IF($C$24,[1]!obget([1]!obcall("",$C318,"get",[1]!obMake("","int",H$26))),"")</f>
        <v>#VALUE!</v>
      </c>
      <c r="I318" s="42" t="e">
        <f>IF($C$24,[1]!obget([1]!obcall("",$C318,"get",[1]!obMake("","int",I$26))),"")</f>
        <v>#VALUE!</v>
      </c>
      <c r="J318" s="42" t="e">
        <f>IF($C$24,[1]!obget([1]!obcall("",$C318,"get",[1]!obMake("","int",J$26))),"")</f>
        <v>#VALUE!</v>
      </c>
      <c r="K318" s="42" t="e">
        <f>IF($C$24,[1]!obget([1]!obcall("",$C318,"get",[1]!obMake("","int",K$26))),"")</f>
        <v>#VALUE!</v>
      </c>
      <c r="L318" s="42" t="e">
        <f>IF($C$24,[1]!obget([1]!obcall("",$C318,"get",[1]!obMake("","int",L$26))),"")</f>
        <v>#VALUE!</v>
      </c>
      <c r="M318" s="42" t="e">
        <f>IF($C$24,[1]!obget([1]!obcall("",$C318,"get",[1]!obMake("","int",M$26))),"")</f>
        <v>#VALUE!</v>
      </c>
      <c r="N318" s="42" t="e">
        <f>IF($C$24,[1]!obget([1]!obcall("",$C318,"getAverage")),"")</f>
        <v>#VALUE!</v>
      </c>
    </row>
    <row r="319" spans="1:14" x14ac:dyDescent="0.3">
      <c r="A319" s="28" t="str">
        <f t="shared" si="5"/>
        <v/>
      </c>
      <c r="B319" s="42"/>
      <c r="C319" s="45" t="e">
        <f>IF($C$24,[1]!obcall("IM_"&amp;B319,$B$24,"[]",[1]!obMake("","int",ROW(B319)-ROW($B$27))),"")</f>
        <v>#VALUE!</v>
      </c>
      <c r="D319" s="42" t="e">
        <f>IF($C$24,[1]!obget([1]!obcall("",$C319,"get",[1]!obMake("","int",D$26))),"")</f>
        <v>#VALUE!</v>
      </c>
      <c r="E319" s="42" t="e">
        <f>IF($C$24,[1]!obget([1]!obcall("",$C319,"get",[1]!obMake("","int",E$26))),"")</f>
        <v>#VALUE!</v>
      </c>
      <c r="F319" s="42" t="e">
        <f>IF($C$24,[1]!obget([1]!obcall("",$C319,"get",[1]!obMake("","int",F$26))),"")</f>
        <v>#VALUE!</v>
      </c>
      <c r="G319" s="42" t="e">
        <f>IF($C$24,[1]!obget([1]!obcall("",$C319,"get",[1]!obMake("","int",G$26))),"")</f>
        <v>#VALUE!</v>
      </c>
      <c r="H319" s="42" t="e">
        <f>IF($C$24,[1]!obget([1]!obcall("",$C319,"get",[1]!obMake("","int",H$26))),"")</f>
        <v>#VALUE!</v>
      </c>
      <c r="I319" s="42" t="e">
        <f>IF($C$24,[1]!obget([1]!obcall("",$C319,"get",[1]!obMake("","int",I$26))),"")</f>
        <v>#VALUE!</v>
      </c>
      <c r="J319" s="42" t="e">
        <f>IF($C$24,[1]!obget([1]!obcall("",$C319,"get",[1]!obMake("","int",J$26))),"")</f>
        <v>#VALUE!</v>
      </c>
      <c r="K319" s="42" t="e">
        <f>IF($C$24,[1]!obget([1]!obcall("",$C319,"get",[1]!obMake("","int",K$26))),"")</f>
        <v>#VALUE!</v>
      </c>
      <c r="L319" s="42" t="e">
        <f>IF($C$24,[1]!obget([1]!obcall("",$C319,"get",[1]!obMake("","int",L$26))),"")</f>
        <v>#VALUE!</v>
      </c>
      <c r="M319" s="42" t="e">
        <f>IF($C$24,[1]!obget([1]!obcall("",$C319,"get",[1]!obMake("","int",M$26))),"")</f>
        <v>#VALUE!</v>
      </c>
      <c r="N319" s="42" t="e">
        <f>IF($C$24,[1]!obget([1]!obcall("",$C319,"getAverage")),"")</f>
        <v>#VALUE!</v>
      </c>
    </row>
    <row r="320" spans="1:14" x14ac:dyDescent="0.3">
      <c r="A320" s="28" t="str">
        <f t="shared" si="5"/>
        <v/>
      </c>
      <c r="B320" s="42"/>
      <c r="C320" s="45" t="e">
        <f>IF($C$24,[1]!obcall("IM_"&amp;B320,$B$24,"[]",[1]!obMake("","int",ROW(B320)-ROW($B$27))),"")</f>
        <v>#VALUE!</v>
      </c>
      <c r="D320" s="42" t="e">
        <f>IF($C$24,[1]!obget([1]!obcall("",$C320,"get",[1]!obMake("","int",D$26))),"")</f>
        <v>#VALUE!</v>
      </c>
      <c r="E320" s="42" t="e">
        <f>IF($C$24,[1]!obget([1]!obcall("",$C320,"get",[1]!obMake("","int",E$26))),"")</f>
        <v>#VALUE!</v>
      </c>
      <c r="F320" s="42" t="e">
        <f>IF($C$24,[1]!obget([1]!obcall("",$C320,"get",[1]!obMake("","int",F$26))),"")</f>
        <v>#VALUE!</v>
      </c>
      <c r="G320" s="42" t="e">
        <f>IF($C$24,[1]!obget([1]!obcall("",$C320,"get",[1]!obMake("","int",G$26))),"")</f>
        <v>#VALUE!</v>
      </c>
      <c r="H320" s="42" t="e">
        <f>IF($C$24,[1]!obget([1]!obcall("",$C320,"get",[1]!obMake("","int",H$26))),"")</f>
        <v>#VALUE!</v>
      </c>
      <c r="I320" s="42" t="e">
        <f>IF($C$24,[1]!obget([1]!obcall("",$C320,"get",[1]!obMake("","int",I$26))),"")</f>
        <v>#VALUE!</v>
      </c>
      <c r="J320" s="42" t="e">
        <f>IF($C$24,[1]!obget([1]!obcall("",$C320,"get",[1]!obMake("","int",J$26))),"")</f>
        <v>#VALUE!</v>
      </c>
      <c r="K320" s="42" t="e">
        <f>IF($C$24,[1]!obget([1]!obcall("",$C320,"get",[1]!obMake("","int",K$26))),"")</f>
        <v>#VALUE!</v>
      </c>
      <c r="L320" s="42" t="e">
        <f>IF($C$24,[1]!obget([1]!obcall("",$C320,"get",[1]!obMake("","int",L$26))),"")</f>
        <v>#VALUE!</v>
      </c>
      <c r="M320" s="42" t="e">
        <f>IF($C$24,[1]!obget([1]!obcall("",$C320,"get",[1]!obMake("","int",M$26))),"")</f>
        <v>#VALUE!</v>
      </c>
      <c r="N320" s="42" t="e">
        <f>IF($C$24,[1]!obget([1]!obcall("",$C320,"getAverage")),"")</f>
        <v>#VALUE!</v>
      </c>
    </row>
    <row r="321" spans="1:14" x14ac:dyDescent="0.3">
      <c r="A321" s="28" t="str">
        <f t="shared" si="5"/>
        <v/>
      </c>
      <c r="B321" s="42"/>
      <c r="C321" s="45" t="e">
        <f>IF($C$24,[1]!obcall("IM_"&amp;B321,$B$24,"[]",[1]!obMake("","int",ROW(B321)-ROW($B$27))),"")</f>
        <v>#VALUE!</v>
      </c>
      <c r="D321" s="42" t="e">
        <f>IF($C$24,[1]!obget([1]!obcall("",$C321,"get",[1]!obMake("","int",D$26))),"")</f>
        <v>#VALUE!</v>
      </c>
      <c r="E321" s="42" t="e">
        <f>IF($C$24,[1]!obget([1]!obcall("",$C321,"get",[1]!obMake("","int",E$26))),"")</f>
        <v>#VALUE!</v>
      </c>
      <c r="F321" s="42" t="e">
        <f>IF($C$24,[1]!obget([1]!obcall("",$C321,"get",[1]!obMake("","int",F$26))),"")</f>
        <v>#VALUE!</v>
      </c>
      <c r="G321" s="42" t="e">
        <f>IF($C$24,[1]!obget([1]!obcall("",$C321,"get",[1]!obMake("","int",G$26))),"")</f>
        <v>#VALUE!</v>
      </c>
      <c r="H321" s="42" t="e">
        <f>IF($C$24,[1]!obget([1]!obcall("",$C321,"get",[1]!obMake("","int",H$26))),"")</f>
        <v>#VALUE!</v>
      </c>
      <c r="I321" s="42" t="e">
        <f>IF($C$24,[1]!obget([1]!obcall("",$C321,"get",[1]!obMake("","int",I$26))),"")</f>
        <v>#VALUE!</v>
      </c>
      <c r="J321" s="42" t="e">
        <f>IF($C$24,[1]!obget([1]!obcall("",$C321,"get",[1]!obMake("","int",J$26))),"")</f>
        <v>#VALUE!</v>
      </c>
      <c r="K321" s="42" t="e">
        <f>IF($C$24,[1]!obget([1]!obcall("",$C321,"get",[1]!obMake("","int",K$26))),"")</f>
        <v>#VALUE!</v>
      </c>
      <c r="L321" s="42" t="e">
        <f>IF($C$24,[1]!obget([1]!obcall("",$C321,"get",[1]!obMake("","int",L$26))),"")</f>
        <v>#VALUE!</v>
      </c>
      <c r="M321" s="42" t="e">
        <f>IF($C$24,[1]!obget([1]!obcall("",$C321,"get",[1]!obMake("","int",M$26))),"")</f>
        <v>#VALUE!</v>
      </c>
      <c r="N321" s="42" t="e">
        <f>IF($C$24,[1]!obget([1]!obcall("",$C321,"getAverage")),"")</f>
        <v>#VALUE!</v>
      </c>
    </row>
    <row r="322" spans="1:14" x14ac:dyDescent="0.3">
      <c r="A322" s="28">
        <f t="shared" si="5"/>
        <v>29.5</v>
      </c>
      <c r="B322" s="42"/>
      <c r="C322" s="45" t="e">
        <f>IF($C$24,[1]!obcall("IM_"&amp;B322,$B$24,"[]",[1]!obMake("","int",ROW(B322)-ROW($B$27))),"")</f>
        <v>#VALUE!</v>
      </c>
      <c r="D322" s="42" t="e">
        <f>IF($C$24,[1]!obget([1]!obcall("",$C322,"get",[1]!obMake("","int",D$26))),"")</f>
        <v>#VALUE!</v>
      </c>
      <c r="E322" s="42" t="e">
        <f>IF($C$24,[1]!obget([1]!obcall("",$C322,"get",[1]!obMake("","int",E$26))),"")</f>
        <v>#VALUE!</v>
      </c>
      <c r="F322" s="42" t="e">
        <f>IF($C$24,[1]!obget([1]!obcall("",$C322,"get",[1]!obMake("","int",F$26))),"")</f>
        <v>#VALUE!</v>
      </c>
      <c r="G322" s="42" t="e">
        <f>IF($C$24,[1]!obget([1]!obcall("",$C322,"get",[1]!obMake("","int",G$26))),"")</f>
        <v>#VALUE!</v>
      </c>
      <c r="H322" s="42" t="e">
        <f>IF($C$24,[1]!obget([1]!obcall("",$C322,"get",[1]!obMake("","int",H$26))),"")</f>
        <v>#VALUE!</v>
      </c>
      <c r="I322" s="42" t="e">
        <f>IF($C$24,[1]!obget([1]!obcall("",$C322,"get",[1]!obMake("","int",I$26))),"")</f>
        <v>#VALUE!</v>
      </c>
      <c r="J322" s="42" t="e">
        <f>IF($C$24,[1]!obget([1]!obcall("",$C322,"get",[1]!obMake("","int",J$26))),"")</f>
        <v>#VALUE!</v>
      </c>
      <c r="K322" s="42" t="e">
        <f>IF($C$24,[1]!obget([1]!obcall("",$C322,"get",[1]!obMake("","int",K$26))),"")</f>
        <v>#VALUE!</v>
      </c>
      <c r="L322" s="42" t="e">
        <f>IF($C$24,[1]!obget([1]!obcall("",$C322,"get",[1]!obMake("","int",L$26))),"")</f>
        <v>#VALUE!</v>
      </c>
      <c r="M322" s="42" t="e">
        <f>IF($C$24,[1]!obget([1]!obcall("",$C322,"get",[1]!obMake("","int",M$26))),"")</f>
        <v>#VALUE!</v>
      </c>
      <c r="N322" s="42" t="e">
        <f>IF($C$24,[1]!obget([1]!obcall("",$C322,"getAverage")),"")</f>
        <v>#VALUE!</v>
      </c>
    </row>
    <row r="323" spans="1:14" x14ac:dyDescent="0.3">
      <c r="A323" s="28" t="str">
        <f t="shared" si="5"/>
        <v/>
      </c>
      <c r="B323" s="42"/>
      <c r="C323" s="45" t="e">
        <f>IF($C$24,[1]!obcall("IM_"&amp;B323,$B$24,"[]",[1]!obMake("","int",ROW(B323)-ROW($B$27))),"")</f>
        <v>#VALUE!</v>
      </c>
      <c r="D323" s="42" t="e">
        <f>IF($C$24,[1]!obget([1]!obcall("",$C323,"get",[1]!obMake("","int",D$26))),"")</f>
        <v>#VALUE!</v>
      </c>
      <c r="E323" s="42" t="e">
        <f>IF($C$24,[1]!obget([1]!obcall("",$C323,"get",[1]!obMake("","int",E$26))),"")</f>
        <v>#VALUE!</v>
      </c>
      <c r="F323" s="42" t="e">
        <f>IF($C$24,[1]!obget([1]!obcall("",$C323,"get",[1]!obMake("","int",F$26))),"")</f>
        <v>#VALUE!</v>
      </c>
      <c r="G323" s="42" t="e">
        <f>IF($C$24,[1]!obget([1]!obcall("",$C323,"get",[1]!obMake("","int",G$26))),"")</f>
        <v>#VALUE!</v>
      </c>
      <c r="H323" s="42" t="e">
        <f>IF($C$24,[1]!obget([1]!obcall("",$C323,"get",[1]!obMake("","int",H$26))),"")</f>
        <v>#VALUE!</v>
      </c>
      <c r="I323" s="42" t="e">
        <f>IF($C$24,[1]!obget([1]!obcall("",$C323,"get",[1]!obMake("","int",I$26))),"")</f>
        <v>#VALUE!</v>
      </c>
      <c r="J323" s="42" t="e">
        <f>IF($C$24,[1]!obget([1]!obcall("",$C323,"get",[1]!obMake("","int",J$26))),"")</f>
        <v>#VALUE!</v>
      </c>
      <c r="K323" s="42" t="e">
        <f>IF($C$24,[1]!obget([1]!obcall("",$C323,"get",[1]!obMake("","int",K$26))),"")</f>
        <v>#VALUE!</v>
      </c>
      <c r="L323" s="42" t="e">
        <f>IF($C$24,[1]!obget([1]!obcall("",$C323,"get",[1]!obMake("","int",L$26))),"")</f>
        <v>#VALUE!</v>
      </c>
      <c r="M323" s="42" t="e">
        <f>IF($C$24,[1]!obget([1]!obcall("",$C323,"get",[1]!obMake("","int",M$26))),"")</f>
        <v>#VALUE!</v>
      </c>
      <c r="N323" s="42" t="e">
        <f>IF($C$24,[1]!obget([1]!obcall("",$C323,"getAverage")),"")</f>
        <v>#VALUE!</v>
      </c>
    </row>
    <row r="324" spans="1:14" x14ac:dyDescent="0.3">
      <c r="A324" s="28" t="str">
        <f t="shared" si="5"/>
        <v/>
      </c>
      <c r="B324" s="42"/>
      <c r="C324" s="45" t="e">
        <f>IF($C$24,[1]!obcall("IM_"&amp;B324,$B$24,"[]",[1]!obMake("","int",ROW(B324)-ROW($B$27))),"")</f>
        <v>#VALUE!</v>
      </c>
      <c r="D324" s="42" t="e">
        <f>IF($C$24,[1]!obget([1]!obcall("",$C324,"get",[1]!obMake("","int",D$26))),"")</f>
        <v>#VALUE!</v>
      </c>
      <c r="E324" s="42" t="e">
        <f>IF($C$24,[1]!obget([1]!obcall("",$C324,"get",[1]!obMake("","int",E$26))),"")</f>
        <v>#VALUE!</v>
      </c>
      <c r="F324" s="42" t="e">
        <f>IF($C$24,[1]!obget([1]!obcall("",$C324,"get",[1]!obMake("","int",F$26))),"")</f>
        <v>#VALUE!</v>
      </c>
      <c r="G324" s="42" t="e">
        <f>IF($C$24,[1]!obget([1]!obcall("",$C324,"get",[1]!obMake("","int",G$26))),"")</f>
        <v>#VALUE!</v>
      </c>
      <c r="H324" s="42" t="e">
        <f>IF($C$24,[1]!obget([1]!obcall("",$C324,"get",[1]!obMake("","int",H$26))),"")</f>
        <v>#VALUE!</v>
      </c>
      <c r="I324" s="42" t="e">
        <f>IF($C$24,[1]!obget([1]!obcall("",$C324,"get",[1]!obMake("","int",I$26))),"")</f>
        <v>#VALUE!</v>
      </c>
      <c r="J324" s="42" t="e">
        <f>IF($C$24,[1]!obget([1]!obcall("",$C324,"get",[1]!obMake("","int",J$26))),"")</f>
        <v>#VALUE!</v>
      </c>
      <c r="K324" s="42" t="e">
        <f>IF($C$24,[1]!obget([1]!obcall("",$C324,"get",[1]!obMake("","int",K$26))),"")</f>
        <v>#VALUE!</v>
      </c>
      <c r="L324" s="42" t="e">
        <f>IF($C$24,[1]!obget([1]!obcall("",$C324,"get",[1]!obMake("","int",L$26))),"")</f>
        <v>#VALUE!</v>
      </c>
      <c r="M324" s="42" t="e">
        <f>IF($C$24,[1]!obget([1]!obcall("",$C324,"get",[1]!obMake("","int",M$26))),"")</f>
        <v>#VALUE!</v>
      </c>
      <c r="N324" s="42" t="e">
        <f>IF($C$24,[1]!obget([1]!obcall("",$C324,"getAverage")),"")</f>
        <v>#VALUE!</v>
      </c>
    </row>
    <row r="325" spans="1:14" x14ac:dyDescent="0.3">
      <c r="A325" s="28" t="str">
        <f t="shared" si="5"/>
        <v/>
      </c>
      <c r="B325" s="42"/>
      <c r="C325" s="45" t="e">
        <f>IF($C$24,[1]!obcall("IM_"&amp;B325,$B$24,"[]",[1]!obMake("","int",ROW(B325)-ROW($B$27))),"")</f>
        <v>#VALUE!</v>
      </c>
      <c r="D325" s="42" t="e">
        <f>IF($C$24,[1]!obget([1]!obcall("",$C325,"get",[1]!obMake("","int",D$26))),"")</f>
        <v>#VALUE!</v>
      </c>
      <c r="E325" s="42" t="e">
        <f>IF($C$24,[1]!obget([1]!obcall("",$C325,"get",[1]!obMake("","int",E$26))),"")</f>
        <v>#VALUE!</v>
      </c>
      <c r="F325" s="42" t="e">
        <f>IF($C$24,[1]!obget([1]!obcall("",$C325,"get",[1]!obMake("","int",F$26))),"")</f>
        <v>#VALUE!</v>
      </c>
      <c r="G325" s="42" t="e">
        <f>IF($C$24,[1]!obget([1]!obcall("",$C325,"get",[1]!obMake("","int",G$26))),"")</f>
        <v>#VALUE!</v>
      </c>
      <c r="H325" s="42" t="e">
        <f>IF($C$24,[1]!obget([1]!obcall("",$C325,"get",[1]!obMake("","int",H$26))),"")</f>
        <v>#VALUE!</v>
      </c>
      <c r="I325" s="42" t="e">
        <f>IF($C$24,[1]!obget([1]!obcall("",$C325,"get",[1]!obMake("","int",I$26))),"")</f>
        <v>#VALUE!</v>
      </c>
      <c r="J325" s="42" t="e">
        <f>IF($C$24,[1]!obget([1]!obcall("",$C325,"get",[1]!obMake("","int",J$26))),"")</f>
        <v>#VALUE!</v>
      </c>
      <c r="K325" s="42" t="e">
        <f>IF($C$24,[1]!obget([1]!obcall("",$C325,"get",[1]!obMake("","int",K$26))),"")</f>
        <v>#VALUE!</v>
      </c>
      <c r="L325" s="42" t="e">
        <f>IF($C$24,[1]!obget([1]!obcall("",$C325,"get",[1]!obMake("","int",L$26))),"")</f>
        <v>#VALUE!</v>
      </c>
      <c r="M325" s="42" t="e">
        <f>IF($C$24,[1]!obget([1]!obcall("",$C325,"get",[1]!obMake("","int",M$26))),"")</f>
        <v>#VALUE!</v>
      </c>
      <c r="N325" s="42" t="e">
        <f>IF($C$24,[1]!obget([1]!obcall("",$C325,"getAverage")),"")</f>
        <v>#VALUE!</v>
      </c>
    </row>
    <row r="326" spans="1:14" x14ac:dyDescent="0.3">
      <c r="A326" s="28" t="str">
        <f t="shared" si="5"/>
        <v/>
      </c>
      <c r="B326" s="42"/>
      <c r="C326" s="45" t="e">
        <f>IF($C$24,[1]!obcall("IM_"&amp;B326,$B$24,"[]",[1]!obMake("","int",ROW(B326)-ROW($B$27))),"")</f>
        <v>#VALUE!</v>
      </c>
      <c r="D326" s="42" t="e">
        <f>IF($C$24,[1]!obget([1]!obcall("",$C326,"get",[1]!obMake("","int",D$26))),"")</f>
        <v>#VALUE!</v>
      </c>
      <c r="E326" s="42" t="e">
        <f>IF($C$24,[1]!obget([1]!obcall("",$C326,"get",[1]!obMake("","int",E$26))),"")</f>
        <v>#VALUE!</v>
      </c>
      <c r="F326" s="42" t="e">
        <f>IF($C$24,[1]!obget([1]!obcall("",$C326,"get",[1]!obMake("","int",F$26))),"")</f>
        <v>#VALUE!</v>
      </c>
      <c r="G326" s="42" t="e">
        <f>IF($C$24,[1]!obget([1]!obcall("",$C326,"get",[1]!obMake("","int",G$26))),"")</f>
        <v>#VALUE!</v>
      </c>
      <c r="H326" s="42" t="e">
        <f>IF($C$24,[1]!obget([1]!obcall("",$C326,"get",[1]!obMake("","int",H$26))),"")</f>
        <v>#VALUE!</v>
      </c>
      <c r="I326" s="42" t="e">
        <f>IF($C$24,[1]!obget([1]!obcall("",$C326,"get",[1]!obMake("","int",I$26))),"")</f>
        <v>#VALUE!</v>
      </c>
      <c r="J326" s="42" t="e">
        <f>IF($C$24,[1]!obget([1]!obcall("",$C326,"get",[1]!obMake("","int",J$26))),"")</f>
        <v>#VALUE!</v>
      </c>
      <c r="K326" s="42" t="e">
        <f>IF($C$24,[1]!obget([1]!obcall("",$C326,"get",[1]!obMake("","int",K$26))),"")</f>
        <v>#VALUE!</v>
      </c>
      <c r="L326" s="42" t="e">
        <f>IF($C$24,[1]!obget([1]!obcall("",$C326,"get",[1]!obMake("","int",L$26))),"")</f>
        <v>#VALUE!</v>
      </c>
      <c r="M326" s="42" t="e">
        <f>IF($C$24,[1]!obget([1]!obcall("",$C326,"get",[1]!obMake("","int",M$26))),"")</f>
        <v>#VALUE!</v>
      </c>
      <c r="N326" s="42" t="e">
        <f>IF($C$24,[1]!obget([1]!obcall("",$C326,"getAverage")),"")</f>
        <v>#VALUE!</v>
      </c>
    </row>
    <row r="327" spans="1:14" x14ac:dyDescent="0.3">
      <c r="A327" s="28">
        <f t="shared" si="5"/>
        <v>30</v>
      </c>
      <c r="B327" s="42"/>
      <c r="C327" s="45" t="e">
        <f>IF($C$24,[1]!obcall("IM_"&amp;B327,$B$24,"[]",[1]!obMake("","int",ROW(B327)-ROW($B$27))),"")</f>
        <v>#VALUE!</v>
      </c>
      <c r="D327" s="42" t="e">
        <f>IF($C$24,[1]!obget([1]!obcall("",$C327,"get",[1]!obMake("","int",D$26))),"")</f>
        <v>#VALUE!</v>
      </c>
      <c r="E327" s="42" t="e">
        <f>IF($C$24,[1]!obget([1]!obcall("",$C327,"get",[1]!obMake("","int",E$26))),"")</f>
        <v>#VALUE!</v>
      </c>
      <c r="F327" s="42" t="e">
        <f>IF($C$24,[1]!obget([1]!obcall("",$C327,"get",[1]!obMake("","int",F$26))),"")</f>
        <v>#VALUE!</v>
      </c>
      <c r="G327" s="42" t="e">
        <f>IF($C$24,[1]!obget([1]!obcall("",$C327,"get",[1]!obMake("","int",G$26))),"")</f>
        <v>#VALUE!</v>
      </c>
      <c r="H327" s="42" t="e">
        <f>IF($C$24,[1]!obget([1]!obcall("",$C327,"get",[1]!obMake("","int",H$26))),"")</f>
        <v>#VALUE!</v>
      </c>
      <c r="I327" s="42" t="e">
        <f>IF($C$24,[1]!obget([1]!obcall("",$C327,"get",[1]!obMake("","int",I$26))),"")</f>
        <v>#VALUE!</v>
      </c>
      <c r="J327" s="42" t="e">
        <f>IF($C$24,[1]!obget([1]!obcall("",$C327,"get",[1]!obMake("","int",J$26))),"")</f>
        <v>#VALUE!</v>
      </c>
      <c r="K327" s="42" t="e">
        <f>IF($C$24,[1]!obget([1]!obcall("",$C327,"get",[1]!obMake("","int",K$26))),"")</f>
        <v>#VALUE!</v>
      </c>
      <c r="L327" s="42" t="e">
        <f>IF($C$24,[1]!obget([1]!obcall("",$C327,"get",[1]!obMake("","int",L$26))),"")</f>
        <v>#VALUE!</v>
      </c>
      <c r="M327" s="42" t="e">
        <f>IF($C$24,[1]!obget([1]!obcall("",$C327,"get",[1]!obMake("","int",M$26))),"")</f>
        <v>#VALUE!</v>
      </c>
      <c r="N327" s="42" t="e">
        <f>IF($C$24,[1]!obget([1]!obcall("",$C327,"getAverage")),"")</f>
        <v>#VALUE!</v>
      </c>
    </row>
    <row r="328" spans="1:14" x14ac:dyDescent="0.3">
      <c r="A328" s="28" t="str">
        <f t="shared" si="5"/>
        <v/>
      </c>
      <c r="B328" s="42"/>
      <c r="C328" s="45" t="e">
        <f>IF($C$24,[1]!obcall("IM_"&amp;B328,$B$24,"[]",[1]!obMake("","int",ROW(B328)-ROW($B$27))),"")</f>
        <v>#VALUE!</v>
      </c>
      <c r="D328" s="42" t="e">
        <f>IF($C$24,[1]!obget([1]!obcall("",$C328,"get",[1]!obMake("","int",D$26))),"")</f>
        <v>#VALUE!</v>
      </c>
      <c r="E328" s="42" t="e">
        <f>IF($C$24,[1]!obget([1]!obcall("",$C328,"get",[1]!obMake("","int",E$26))),"")</f>
        <v>#VALUE!</v>
      </c>
      <c r="F328" s="42" t="e">
        <f>IF($C$24,[1]!obget([1]!obcall("",$C328,"get",[1]!obMake("","int",F$26))),"")</f>
        <v>#VALUE!</v>
      </c>
      <c r="G328" s="42" t="e">
        <f>IF($C$24,[1]!obget([1]!obcall("",$C328,"get",[1]!obMake("","int",G$26))),"")</f>
        <v>#VALUE!</v>
      </c>
      <c r="H328" s="42" t="e">
        <f>IF($C$24,[1]!obget([1]!obcall("",$C328,"get",[1]!obMake("","int",H$26))),"")</f>
        <v>#VALUE!</v>
      </c>
      <c r="I328" s="42" t="e">
        <f>IF($C$24,[1]!obget([1]!obcall("",$C328,"get",[1]!obMake("","int",I$26))),"")</f>
        <v>#VALUE!</v>
      </c>
      <c r="J328" s="42" t="e">
        <f>IF($C$24,[1]!obget([1]!obcall("",$C328,"get",[1]!obMake("","int",J$26))),"")</f>
        <v>#VALUE!</v>
      </c>
      <c r="K328" s="42" t="e">
        <f>IF($C$24,[1]!obget([1]!obcall("",$C328,"get",[1]!obMake("","int",K$26))),"")</f>
        <v>#VALUE!</v>
      </c>
      <c r="L328" s="42" t="e">
        <f>IF($C$24,[1]!obget([1]!obcall("",$C328,"get",[1]!obMake("","int",L$26))),"")</f>
        <v>#VALUE!</v>
      </c>
      <c r="M328" s="42" t="e">
        <f>IF($C$24,[1]!obget([1]!obcall("",$C328,"get",[1]!obMake("","int",M$26))),"")</f>
        <v>#VALUE!</v>
      </c>
      <c r="N328" s="42" t="e">
        <f>IF($C$24,[1]!obget([1]!obcall("",$C328,"getAverage")),"")</f>
        <v>#VALUE!</v>
      </c>
    </row>
    <row r="329" spans="1:14" x14ac:dyDescent="0.3">
      <c r="A329" s="28" t="str">
        <f t="shared" si="5"/>
        <v/>
      </c>
      <c r="B329" s="42"/>
      <c r="C329" s="45" t="e">
        <f>IF($C$24,[1]!obcall("IM_"&amp;B329,$B$24,"[]",[1]!obMake("","int",ROW(B329)-ROW($B$27))),"")</f>
        <v>#VALUE!</v>
      </c>
      <c r="D329" s="42" t="e">
        <f>IF($C$24,[1]!obget([1]!obcall("",$C329,"get",[1]!obMake("","int",D$26))),"")</f>
        <v>#VALUE!</v>
      </c>
      <c r="E329" s="42" t="e">
        <f>IF($C$24,[1]!obget([1]!obcall("",$C329,"get",[1]!obMake("","int",E$26))),"")</f>
        <v>#VALUE!</v>
      </c>
      <c r="F329" s="42" t="e">
        <f>IF($C$24,[1]!obget([1]!obcall("",$C329,"get",[1]!obMake("","int",F$26))),"")</f>
        <v>#VALUE!</v>
      </c>
      <c r="G329" s="42" t="e">
        <f>IF($C$24,[1]!obget([1]!obcall("",$C329,"get",[1]!obMake("","int",G$26))),"")</f>
        <v>#VALUE!</v>
      </c>
      <c r="H329" s="42" t="e">
        <f>IF($C$24,[1]!obget([1]!obcall("",$C329,"get",[1]!obMake("","int",H$26))),"")</f>
        <v>#VALUE!</v>
      </c>
      <c r="I329" s="42" t="e">
        <f>IF($C$24,[1]!obget([1]!obcall("",$C329,"get",[1]!obMake("","int",I$26))),"")</f>
        <v>#VALUE!</v>
      </c>
      <c r="J329" s="42" t="e">
        <f>IF($C$24,[1]!obget([1]!obcall("",$C329,"get",[1]!obMake("","int",J$26))),"")</f>
        <v>#VALUE!</v>
      </c>
      <c r="K329" s="42" t="e">
        <f>IF($C$24,[1]!obget([1]!obcall("",$C329,"get",[1]!obMake("","int",K$26))),"")</f>
        <v>#VALUE!</v>
      </c>
      <c r="L329" s="42" t="e">
        <f>IF($C$24,[1]!obget([1]!obcall("",$C329,"get",[1]!obMake("","int",L$26))),"")</f>
        <v>#VALUE!</v>
      </c>
      <c r="M329" s="42" t="e">
        <f>IF($C$24,[1]!obget([1]!obcall("",$C329,"get",[1]!obMake("","int",M$26))),"")</f>
        <v>#VALUE!</v>
      </c>
      <c r="N329" s="42" t="e">
        <f>IF($C$24,[1]!obget([1]!obcall("",$C329,"getAverage")),"")</f>
        <v>#VALUE!</v>
      </c>
    </row>
    <row r="330" spans="1:14" x14ac:dyDescent="0.3">
      <c r="A330" s="28" t="str">
        <f t="shared" si="5"/>
        <v/>
      </c>
      <c r="B330" s="42"/>
      <c r="C330" s="45" t="e">
        <f>IF($C$24,[1]!obcall("IM_"&amp;B330,$B$24,"[]",[1]!obMake("","int",ROW(B330)-ROW($B$27))),"")</f>
        <v>#VALUE!</v>
      </c>
      <c r="D330" s="42" t="e">
        <f>IF($C$24,[1]!obget([1]!obcall("",$C330,"get",[1]!obMake("","int",D$26))),"")</f>
        <v>#VALUE!</v>
      </c>
      <c r="E330" s="42" t="e">
        <f>IF($C$24,[1]!obget([1]!obcall("",$C330,"get",[1]!obMake("","int",E$26))),"")</f>
        <v>#VALUE!</v>
      </c>
      <c r="F330" s="42" t="e">
        <f>IF($C$24,[1]!obget([1]!obcall("",$C330,"get",[1]!obMake("","int",F$26))),"")</f>
        <v>#VALUE!</v>
      </c>
      <c r="G330" s="42" t="e">
        <f>IF($C$24,[1]!obget([1]!obcall("",$C330,"get",[1]!obMake("","int",G$26))),"")</f>
        <v>#VALUE!</v>
      </c>
      <c r="H330" s="42" t="e">
        <f>IF($C$24,[1]!obget([1]!obcall("",$C330,"get",[1]!obMake("","int",H$26))),"")</f>
        <v>#VALUE!</v>
      </c>
      <c r="I330" s="42" t="e">
        <f>IF($C$24,[1]!obget([1]!obcall("",$C330,"get",[1]!obMake("","int",I$26))),"")</f>
        <v>#VALUE!</v>
      </c>
      <c r="J330" s="42" t="e">
        <f>IF($C$24,[1]!obget([1]!obcall("",$C330,"get",[1]!obMake("","int",J$26))),"")</f>
        <v>#VALUE!</v>
      </c>
      <c r="K330" s="42" t="e">
        <f>IF($C$24,[1]!obget([1]!obcall("",$C330,"get",[1]!obMake("","int",K$26))),"")</f>
        <v>#VALUE!</v>
      </c>
      <c r="L330" s="42" t="e">
        <f>IF($C$24,[1]!obget([1]!obcall("",$C330,"get",[1]!obMake("","int",L$26))),"")</f>
        <v>#VALUE!</v>
      </c>
      <c r="M330" s="42" t="e">
        <f>IF($C$24,[1]!obget([1]!obcall("",$C330,"get",[1]!obMake("","int",M$26))),"")</f>
        <v>#VALUE!</v>
      </c>
      <c r="N330" s="42" t="e">
        <f>IF($C$24,[1]!obget([1]!obcall("",$C330,"getAverage")),"")</f>
        <v>#VALUE!</v>
      </c>
    </row>
    <row r="331" spans="1:14" x14ac:dyDescent="0.3">
      <c r="A331" s="28" t="str">
        <f t="shared" si="5"/>
        <v/>
      </c>
      <c r="B331" s="42"/>
      <c r="C331" s="45" t="e">
        <f>IF($C$24,[1]!obcall("IM_"&amp;B331,$B$24,"[]",[1]!obMake("","int",ROW(B331)-ROW($B$27))),"")</f>
        <v>#VALUE!</v>
      </c>
      <c r="D331" s="42" t="e">
        <f>IF($C$24,[1]!obget([1]!obcall("",$C331,"get",[1]!obMake("","int",D$26))),"")</f>
        <v>#VALUE!</v>
      </c>
      <c r="E331" s="42" t="e">
        <f>IF($C$24,[1]!obget([1]!obcall("",$C331,"get",[1]!obMake("","int",E$26))),"")</f>
        <v>#VALUE!</v>
      </c>
      <c r="F331" s="42" t="e">
        <f>IF($C$24,[1]!obget([1]!obcall("",$C331,"get",[1]!obMake("","int",F$26))),"")</f>
        <v>#VALUE!</v>
      </c>
      <c r="G331" s="42" t="e">
        <f>IF($C$24,[1]!obget([1]!obcall("",$C331,"get",[1]!obMake("","int",G$26))),"")</f>
        <v>#VALUE!</v>
      </c>
      <c r="H331" s="42" t="e">
        <f>IF($C$24,[1]!obget([1]!obcall("",$C331,"get",[1]!obMake("","int",H$26))),"")</f>
        <v>#VALUE!</v>
      </c>
      <c r="I331" s="42" t="e">
        <f>IF($C$24,[1]!obget([1]!obcall("",$C331,"get",[1]!obMake("","int",I$26))),"")</f>
        <v>#VALUE!</v>
      </c>
      <c r="J331" s="42" t="e">
        <f>IF($C$24,[1]!obget([1]!obcall("",$C331,"get",[1]!obMake("","int",J$26))),"")</f>
        <v>#VALUE!</v>
      </c>
      <c r="K331" s="42" t="e">
        <f>IF($C$24,[1]!obget([1]!obcall("",$C331,"get",[1]!obMake("","int",K$26))),"")</f>
        <v>#VALUE!</v>
      </c>
      <c r="L331" s="42" t="e">
        <f>IF($C$24,[1]!obget([1]!obcall("",$C331,"get",[1]!obMake("","int",L$26))),"")</f>
        <v>#VALUE!</v>
      </c>
      <c r="M331" s="42" t="e">
        <f>IF($C$24,[1]!obget([1]!obcall("",$C331,"get",[1]!obMake("","int",M$26))),"")</f>
        <v>#VALUE!</v>
      </c>
      <c r="N331" s="42" t="e">
        <f>IF($C$24,[1]!obget([1]!obcall("",$C331,"getAverage")),"")</f>
        <v>#VALUE!</v>
      </c>
    </row>
    <row r="332" spans="1:14" x14ac:dyDescent="0.3">
      <c r="A332" s="28">
        <f t="shared" si="5"/>
        <v>30.5</v>
      </c>
      <c r="B332" s="42"/>
      <c r="C332" s="45" t="e">
        <f>IF($C$24,[1]!obcall("IM_"&amp;B332,$B$24,"[]",[1]!obMake("","int",ROW(B332)-ROW($B$27))),"")</f>
        <v>#VALUE!</v>
      </c>
      <c r="D332" s="42" t="e">
        <f>IF($C$24,[1]!obget([1]!obcall("",$C332,"get",[1]!obMake("","int",D$26))),"")</f>
        <v>#VALUE!</v>
      </c>
      <c r="E332" s="42" t="e">
        <f>IF($C$24,[1]!obget([1]!obcall("",$C332,"get",[1]!obMake("","int",E$26))),"")</f>
        <v>#VALUE!</v>
      </c>
      <c r="F332" s="42" t="e">
        <f>IF($C$24,[1]!obget([1]!obcall("",$C332,"get",[1]!obMake("","int",F$26))),"")</f>
        <v>#VALUE!</v>
      </c>
      <c r="G332" s="42" t="e">
        <f>IF($C$24,[1]!obget([1]!obcall("",$C332,"get",[1]!obMake("","int",G$26))),"")</f>
        <v>#VALUE!</v>
      </c>
      <c r="H332" s="42" t="e">
        <f>IF($C$24,[1]!obget([1]!obcall("",$C332,"get",[1]!obMake("","int",H$26))),"")</f>
        <v>#VALUE!</v>
      </c>
      <c r="I332" s="42" t="e">
        <f>IF($C$24,[1]!obget([1]!obcall("",$C332,"get",[1]!obMake("","int",I$26))),"")</f>
        <v>#VALUE!</v>
      </c>
      <c r="J332" s="42" t="e">
        <f>IF($C$24,[1]!obget([1]!obcall("",$C332,"get",[1]!obMake("","int",J$26))),"")</f>
        <v>#VALUE!</v>
      </c>
      <c r="K332" s="42" t="e">
        <f>IF($C$24,[1]!obget([1]!obcall("",$C332,"get",[1]!obMake("","int",K$26))),"")</f>
        <v>#VALUE!</v>
      </c>
      <c r="L332" s="42" t="e">
        <f>IF($C$24,[1]!obget([1]!obcall("",$C332,"get",[1]!obMake("","int",L$26))),"")</f>
        <v>#VALUE!</v>
      </c>
      <c r="M332" s="42" t="e">
        <f>IF($C$24,[1]!obget([1]!obcall("",$C332,"get",[1]!obMake("","int",M$26))),"")</f>
        <v>#VALUE!</v>
      </c>
      <c r="N332" s="42" t="e">
        <f>IF($C$24,[1]!obget([1]!obcall("",$C332,"getAverage")),"")</f>
        <v>#VALUE!</v>
      </c>
    </row>
    <row r="333" spans="1:14" x14ac:dyDescent="0.3">
      <c r="A333" s="28" t="str">
        <f t="shared" si="5"/>
        <v/>
      </c>
      <c r="B333" s="42"/>
      <c r="C333" s="45" t="e">
        <f>IF($C$24,[1]!obcall("IM_"&amp;B333,$B$24,"[]",[1]!obMake("","int",ROW(B333)-ROW($B$27))),"")</f>
        <v>#VALUE!</v>
      </c>
      <c r="D333" s="42" t="e">
        <f>IF($C$24,[1]!obget([1]!obcall("",$C333,"get",[1]!obMake("","int",D$26))),"")</f>
        <v>#VALUE!</v>
      </c>
      <c r="E333" s="42" t="e">
        <f>IF($C$24,[1]!obget([1]!obcall("",$C333,"get",[1]!obMake("","int",E$26))),"")</f>
        <v>#VALUE!</v>
      </c>
      <c r="F333" s="42" t="e">
        <f>IF($C$24,[1]!obget([1]!obcall("",$C333,"get",[1]!obMake("","int",F$26))),"")</f>
        <v>#VALUE!</v>
      </c>
      <c r="G333" s="42" t="e">
        <f>IF($C$24,[1]!obget([1]!obcall("",$C333,"get",[1]!obMake("","int",G$26))),"")</f>
        <v>#VALUE!</v>
      </c>
      <c r="H333" s="42" t="e">
        <f>IF($C$24,[1]!obget([1]!obcall("",$C333,"get",[1]!obMake("","int",H$26))),"")</f>
        <v>#VALUE!</v>
      </c>
      <c r="I333" s="42" t="e">
        <f>IF($C$24,[1]!obget([1]!obcall("",$C333,"get",[1]!obMake("","int",I$26))),"")</f>
        <v>#VALUE!</v>
      </c>
      <c r="J333" s="42" t="e">
        <f>IF($C$24,[1]!obget([1]!obcall("",$C333,"get",[1]!obMake("","int",J$26))),"")</f>
        <v>#VALUE!</v>
      </c>
      <c r="K333" s="42" t="e">
        <f>IF($C$24,[1]!obget([1]!obcall("",$C333,"get",[1]!obMake("","int",K$26))),"")</f>
        <v>#VALUE!</v>
      </c>
      <c r="L333" s="42" t="e">
        <f>IF($C$24,[1]!obget([1]!obcall("",$C333,"get",[1]!obMake("","int",L$26))),"")</f>
        <v>#VALUE!</v>
      </c>
      <c r="M333" s="42" t="e">
        <f>IF($C$24,[1]!obget([1]!obcall("",$C333,"get",[1]!obMake("","int",M$26))),"")</f>
        <v>#VALUE!</v>
      </c>
      <c r="N333" s="42" t="e">
        <f>IF($C$24,[1]!obget([1]!obcall("",$C333,"getAverage")),"")</f>
        <v>#VALUE!</v>
      </c>
    </row>
    <row r="334" spans="1:14" x14ac:dyDescent="0.3">
      <c r="A334" s="28" t="str">
        <f t="shared" si="5"/>
        <v/>
      </c>
      <c r="B334" s="42"/>
      <c r="C334" s="45" t="e">
        <f>IF($C$24,[1]!obcall("IM_"&amp;B334,$B$24,"[]",[1]!obMake("","int",ROW(B334)-ROW($B$27))),"")</f>
        <v>#VALUE!</v>
      </c>
      <c r="D334" s="42" t="e">
        <f>IF($C$24,[1]!obget([1]!obcall("",$C334,"get",[1]!obMake("","int",D$26))),"")</f>
        <v>#VALUE!</v>
      </c>
      <c r="E334" s="42" t="e">
        <f>IF($C$24,[1]!obget([1]!obcall("",$C334,"get",[1]!obMake("","int",E$26))),"")</f>
        <v>#VALUE!</v>
      </c>
      <c r="F334" s="42" t="e">
        <f>IF($C$24,[1]!obget([1]!obcall("",$C334,"get",[1]!obMake("","int",F$26))),"")</f>
        <v>#VALUE!</v>
      </c>
      <c r="G334" s="42" t="e">
        <f>IF($C$24,[1]!obget([1]!obcall("",$C334,"get",[1]!obMake("","int",G$26))),"")</f>
        <v>#VALUE!</v>
      </c>
      <c r="H334" s="42" t="e">
        <f>IF($C$24,[1]!obget([1]!obcall("",$C334,"get",[1]!obMake("","int",H$26))),"")</f>
        <v>#VALUE!</v>
      </c>
      <c r="I334" s="42" t="e">
        <f>IF($C$24,[1]!obget([1]!obcall("",$C334,"get",[1]!obMake("","int",I$26))),"")</f>
        <v>#VALUE!</v>
      </c>
      <c r="J334" s="42" t="e">
        <f>IF($C$24,[1]!obget([1]!obcall("",$C334,"get",[1]!obMake("","int",J$26))),"")</f>
        <v>#VALUE!</v>
      </c>
      <c r="K334" s="42" t="e">
        <f>IF($C$24,[1]!obget([1]!obcall("",$C334,"get",[1]!obMake("","int",K$26))),"")</f>
        <v>#VALUE!</v>
      </c>
      <c r="L334" s="42" t="e">
        <f>IF($C$24,[1]!obget([1]!obcall("",$C334,"get",[1]!obMake("","int",L$26))),"")</f>
        <v>#VALUE!</v>
      </c>
      <c r="M334" s="42" t="e">
        <f>IF($C$24,[1]!obget([1]!obcall("",$C334,"get",[1]!obMake("","int",M$26))),"")</f>
        <v>#VALUE!</v>
      </c>
      <c r="N334" s="42" t="e">
        <f>IF($C$24,[1]!obget([1]!obcall("",$C334,"getAverage")),"")</f>
        <v>#VALUE!</v>
      </c>
    </row>
    <row r="335" spans="1:14" x14ac:dyDescent="0.3">
      <c r="A335" s="28" t="str">
        <f t="shared" si="5"/>
        <v/>
      </c>
      <c r="B335" s="42"/>
      <c r="C335" s="45" t="e">
        <f>IF($C$24,[1]!obcall("IM_"&amp;B335,$B$24,"[]",[1]!obMake("","int",ROW(B335)-ROW($B$27))),"")</f>
        <v>#VALUE!</v>
      </c>
      <c r="D335" s="42" t="e">
        <f>IF($C$24,[1]!obget([1]!obcall("",$C335,"get",[1]!obMake("","int",D$26))),"")</f>
        <v>#VALUE!</v>
      </c>
      <c r="E335" s="42" t="e">
        <f>IF($C$24,[1]!obget([1]!obcall("",$C335,"get",[1]!obMake("","int",E$26))),"")</f>
        <v>#VALUE!</v>
      </c>
      <c r="F335" s="42" t="e">
        <f>IF($C$24,[1]!obget([1]!obcall("",$C335,"get",[1]!obMake("","int",F$26))),"")</f>
        <v>#VALUE!</v>
      </c>
      <c r="G335" s="42" t="e">
        <f>IF($C$24,[1]!obget([1]!obcall("",$C335,"get",[1]!obMake("","int",G$26))),"")</f>
        <v>#VALUE!</v>
      </c>
      <c r="H335" s="42" t="e">
        <f>IF($C$24,[1]!obget([1]!obcall("",$C335,"get",[1]!obMake("","int",H$26))),"")</f>
        <v>#VALUE!</v>
      </c>
      <c r="I335" s="42" t="e">
        <f>IF($C$24,[1]!obget([1]!obcall("",$C335,"get",[1]!obMake("","int",I$26))),"")</f>
        <v>#VALUE!</v>
      </c>
      <c r="J335" s="42" t="e">
        <f>IF($C$24,[1]!obget([1]!obcall("",$C335,"get",[1]!obMake("","int",J$26))),"")</f>
        <v>#VALUE!</v>
      </c>
      <c r="K335" s="42" t="e">
        <f>IF($C$24,[1]!obget([1]!obcall("",$C335,"get",[1]!obMake("","int",K$26))),"")</f>
        <v>#VALUE!</v>
      </c>
      <c r="L335" s="42" t="e">
        <f>IF($C$24,[1]!obget([1]!obcall("",$C335,"get",[1]!obMake("","int",L$26))),"")</f>
        <v>#VALUE!</v>
      </c>
      <c r="M335" s="42" t="e">
        <f>IF($C$24,[1]!obget([1]!obcall("",$C335,"get",[1]!obMake("","int",M$26))),"")</f>
        <v>#VALUE!</v>
      </c>
      <c r="N335" s="42" t="e">
        <f>IF($C$24,[1]!obget([1]!obcall("",$C335,"getAverage")),"")</f>
        <v>#VALUE!</v>
      </c>
    </row>
    <row r="336" spans="1:14" x14ac:dyDescent="0.3">
      <c r="A336" s="28" t="str">
        <f t="shared" si="5"/>
        <v/>
      </c>
      <c r="B336" s="42"/>
      <c r="C336" s="45" t="e">
        <f>IF($C$24,[1]!obcall("IM_"&amp;B336,$B$24,"[]",[1]!obMake("","int",ROW(B336)-ROW($B$27))),"")</f>
        <v>#VALUE!</v>
      </c>
      <c r="D336" s="42" t="e">
        <f>IF($C$24,[1]!obget([1]!obcall("",$C336,"get",[1]!obMake("","int",D$26))),"")</f>
        <v>#VALUE!</v>
      </c>
      <c r="E336" s="42" t="e">
        <f>IF($C$24,[1]!obget([1]!obcall("",$C336,"get",[1]!obMake("","int",E$26))),"")</f>
        <v>#VALUE!</v>
      </c>
      <c r="F336" s="42" t="e">
        <f>IF($C$24,[1]!obget([1]!obcall("",$C336,"get",[1]!obMake("","int",F$26))),"")</f>
        <v>#VALUE!</v>
      </c>
      <c r="G336" s="42" t="e">
        <f>IF($C$24,[1]!obget([1]!obcall("",$C336,"get",[1]!obMake("","int",G$26))),"")</f>
        <v>#VALUE!</v>
      </c>
      <c r="H336" s="42" t="e">
        <f>IF($C$24,[1]!obget([1]!obcall("",$C336,"get",[1]!obMake("","int",H$26))),"")</f>
        <v>#VALUE!</v>
      </c>
      <c r="I336" s="42" t="e">
        <f>IF($C$24,[1]!obget([1]!obcall("",$C336,"get",[1]!obMake("","int",I$26))),"")</f>
        <v>#VALUE!</v>
      </c>
      <c r="J336" s="42" t="e">
        <f>IF($C$24,[1]!obget([1]!obcall("",$C336,"get",[1]!obMake("","int",J$26))),"")</f>
        <v>#VALUE!</v>
      </c>
      <c r="K336" s="42" t="e">
        <f>IF($C$24,[1]!obget([1]!obcall("",$C336,"get",[1]!obMake("","int",K$26))),"")</f>
        <v>#VALUE!</v>
      </c>
      <c r="L336" s="42" t="e">
        <f>IF($C$24,[1]!obget([1]!obcall("",$C336,"get",[1]!obMake("","int",L$26))),"")</f>
        <v>#VALUE!</v>
      </c>
      <c r="M336" s="42" t="e">
        <f>IF($C$24,[1]!obget([1]!obcall("",$C336,"get",[1]!obMake("","int",M$26))),"")</f>
        <v>#VALUE!</v>
      </c>
      <c r="N336" s="42" t="e">
        <f>IF($C$24,[1]!obget([1]!obcall("",$C336,"getAverage")),"")</f>
        <v>#VALUE!</v>
      </c>
    </row>
    <row r="337" spans="1:14" x14ac:dyDescent="0.3">
      <c r="A337" s="28">
        <f t="shared" si="5"/>
        <v>31</v>
      </c>
      <c r="B337" s="42"/>
      <c r="C337" s="45" t="e">
        <f>IF($C$24,[1]!obcall("IM_"&amp;B337,$B$24,"[]",[1]!obMake("","int",ROW(B337)-ROW($B$27))),"")</f>
        <v>#VALUE!</v>
      </c>
      <c r="D337" s="42" t="e">
        <f>IF($C$24,[1]!obget([1]!obcall("",$C337,"get",[1]!obMake("","int",D$26))),"")</f>
        <v>#VALUE!</v>
      </c>
      <c r="E337" s="42" t="e">
        <f>IF($C$24,[1]!obget([1]!obcall("",$C337,"get",[1]!obMake("","int",E$26))),"")</f>
        <v>#VALUE!</v>
      </c>
      <c r="F337" s="42" t="e">
        <f>IF($C$24,[1]!obget([1]!obcall("",$C337,"get",[1]!obMake("","int",F$26))),"")</f>
        <v>#VALUE!</v>
      </c>
      <c r="G337" s="42" t="e">
        <f>IF($C$24,[1]!obget([1]!obcall("",$C337,"get",[1]!obMake("","int",G$26))),"")</f>
        <v>#VALUE!</v>
      </c>
      <c r="H337" s="42" t="e">
        <f>IF($C$24,[1]!obget([1]!obcall("",$C337,"get",[1]!obMake("","int",H$26))),"")</f>
        <v>#VALUE!</v>
      </c>
      <c r="I337" s="42" t="e">
        <f>IF($C$24,[1]!obget([1]!obcall("",$C337,"get",[1]!obMake("","int",I$26))),"")</f>
        <v>#VALUE!</v>
      </c>
      <c r="J337" s="42" t="e">
        <f>IF($C$24,[1]!obget([1]!obcall("",$C337,"get",[1]!obMake("","int",J$26))),"")</f>
        <v>#VALUE!</v>
      </c>
      <c r="K337" s="42" t="e">
        <f>IF($C$24,[1]!obget([1]!obcall("",$C337,"get",[1]!obMake("","int",K$26))),"")</f>
        <v>#VALUE!</v>
      </c>
      <c r="L337" s="42" t="e">
        <f>IF($C$24,[1]!obget([1]!obcall("",$C337,"get",[1]!obMake("","int",L$26))),"")</f>
        <v>#VALUE!</v>
      </c>
      <c r="M337" s="42" t="e">
        <f>IF($C$24,[1]!obget([1]!obcall("",$C337,"get",[1]!obMake("","int",M$26))),"")</f>
        <v>#VALUE!</v>
      </c>
      <c r="N337" s="42" t="e">
        <f>IF($C$24,[1]!obget([1]!obcall("",$C337,"getAverage")),"")</f>
        <v>#VALUE!</v>
      </c>
    </row>
    <row r="338" spans="1:14" x14ac:dyDescent="0.3">
      <c r="A338" s="28" t="str">
        <f t="shared" si="5"/>
        <v/>
      </c>
      <c r="B338" s="42"/>
      <c r="C338" s="45" t="e">
        <f>IF($C$24,[1]!obcall("IM_"&amp;B338,$B$24,"[]",[1]!obMake("","int",ROW(B338)-ROW($B$27))),"")</f>
        <v>#VALUE!</v>
      </c>
      <c r="D338" s="42" t="e">
        <f>IF($C$24,[1]!obget([1]!obcall("",$C338,"get",[1]!obMake("","int",D$26))),"")</f>
        <v>#VALUE!</v>
      </c>
      <c r="E338" s="42" t="e">
        <f>IF($C$24,[1]!obget([1]!obcall("",$C338,"get",[1]!obMake("","int",E$26))),"")</f>
        <v>#VALUE!</v>
      </c>
      <c r="F338" s="42" t="e">
        <f>IF($C$24,[1]!obget([1]!obcall("",$C338,"get",[1]!obMake("","int",F$26))),"")</f>
        <v>#VALUE!</v>
      </c>
      <c r="G338" s="42" t="e">
        <f>IF($C$24,[1]!obget([1]!obcall("",$C338,"get",[1]!obMake("","int",G$26))),"")</f>
        <v>#VALUE!</v>
      </c>
      <c r="H338" s="42" t="e">
        <f>IF($C$24,[1]!obget([1]!obcall("",$C338,"get",[1]!obMake("","int",H$26))),"")</f>
        <v>#VALUE!</v>
      </c>
      <c r="I338" s="42" t="e">
        <f>IF($C$24,[1]!obget([1]!obcall("",$C338,"get",[1]!obMake("","int",I$26))),"")</f>
        <v>#VALUE!</v>
      </c>
      <c r="J338" s="42" t="e">
        <f>IF($C$24,[1]!obget([1]!obcall("",$C338,"get",[1]!obMake("","int",J$26))),"")</f>
        <v>#VALUE!</v>
      </c>
      <c r="K338" s="42" t="e">
        <f>IF($C$24,[1]!obget([1]!obcall("",$C338,"get",[1]!obMake("","int",K$26))),"")</f>
        <v>#VALUE!</v>
      </c>
      <c r="L338" s="42" t="e">
        <f>IF($C$24,[1]!obget([1]!obcall("",$C338,"get",[1]!obMake("","int",L$26))),"")</f>
        <v>#VALUE!</v>
      </c>
      <c r="M338" s="42" t="e">
        <f>IF($C$24,[1]!obget([1]!obcall("",$C338,"get",[1]!obMake("","int",M$26))),"")</f>
        <v>#VALUE!</v>
      </c>
      <c r="N338" s="42" t="e">
        <f>IF($C$24,[1]!obget([1]!obcall("",$C338,"getAverage")),"")</f>
        <v>#VALUE!</v>
      </c>
    </row>
    <row r="339" spans="1:14" x14ac:dyDescent="0.3">
      <c r="A339" s="28" t="str">
        <f t="shared" si="5"/>
        <v/>
      </c>
      <c r="B339" s="42"/>
      <c r="C339" s="45" t="e">
        <f>IF($C$24,[1]!obcall("IM_"&amp;B339,$B$24,"[]",[1]!obMake("","int",ROW(B339)-ROW($B$27))),"")</f>
        <v>#VALUE!</v>
      </c>
      <c r="D339" s="42" t="e">
        <f>IF($C$24,[1]!obget([1]!obcall("",$C339,"get",[1]!obMake("","int",D$26))),"")</f>
        <v>#VALUE!</v>
      </c>
      <c r="E339" s="42" t="e">
        <f>IF($C$24,[1]!obget([1]!obcall("",$C339,"get",[1]!obMake("","int",E$26))),"")</f>
        <v>#VALUE!</v>
      </c>
      <c r="F339" s="42" t="e">
        <f>IF($C$24,[1]!obget([1]!obcall("",$C339,"get",[1]!obMake("","int",F$26))),"")</f>
        <v>#VALUE!</v>
      </c>
      <c r="G339" s="42" t="e">
        <f>IF($C$24,[1]!obget([1]!obcall("",$C339,"get",[1]!obMake("","int",G$26))),"")</f>
        <v>#VALUE!</v>
      </c>
      <c r="H339" s="42" t="e">
        <f>IF($C$24,[1]!obget([1]!obcall("",$C339,"get",[1]!obMake("","int",H$26))),"")</f>
        <v>#VALUE!</v>
      </c>
      <c r="I339" s="42" t="e">
        <f>IF($C$24,[1]!obget([1]!obcall("",$C339,"get",[1]!obMake("","int",I$26))),"")</f>
        <v>#VALUE!</v>
      </c>
      <c r="J339" s="42" t="e">
        <f>IF($C$24,[1]!obget([1]!obcall("",$C339,"get",[1]!obMake("","int",J$26))),"")</f>
        <v>#VALUE!</v>
      </c>
      <c r="K339" s="42" t="e">
        <f>IF($C$24,[1]!obget([1]!obcall("",$C339,"get",[1]!obMake("","int",K$26))),"")</f>
        <v>#VALUE!</v>
      </c>
      <c r="L339" s="42" t="e">
        <f>IF($C$24,[1]!obget([1]!obcall("",$C339,"get",[1]!obMake("","int",L$26))),"")</f>
        <v>#VALUE!</v>
      </c>
      <c r="M339" s="42" t="e">
        <f>IF($C$24,[1]!obget([1]!obcall("",$C339,"get",[1]!obMake("","int",M$26))),"")</f>
        <v>#VALUE!</v>
      </c>
      <c r="N339" s="42" t="e">
        <f>IF($C$24,[1]!obget([1]!obcall("",$C339,"getAverage")),"")</f>
        <v>#VALUE!</v>
      </c>
    </row>
    <row r="340" spans="1:14" x14ac:dyDescent="0.3">
      <c r="A340" s="28" t="str">
        <f t="shared" si="5"/>
        <v/>
      </c>
      <c r="B340" s="42"/>
      <c r="C340" s="45" t="e">
        <f>IF($C$24,[1]!obcall("IM_"&amp;B340,$B$24,"[]",[1]!obMake("","int",ROW(B340)-ROW($B$27))),"")</f>
        <v>#VALUE!</v>
      </c>
      <c r="D340" s="42" t="e">
        <f>IF($C$24,[1]!obget([1]!obcall("",$C340,"get",[1]!obMake("","int",D$26))),"")</f>
        <v>#VALUE!</v>
      </c>
      <c r="E340" s="42" t="e">
        <f>IF($C$24,[1]!obget([1]!obcall("",$C340,"get",[1]!obMake("","int",E$26))),"")</f>
        <v>#VALUE!</v>
      </c>
      <c r="F340" s="42" t="e">
        <f>IF($C$24,[1]!obget([1]!obcall("",$C340,"get",[1]!obMake("","int",F$26))),"")</f>
        <v>#VALUE!</v>
      </c>
      <c r="G340" s="42" t="e">
        <f>IF($C$24,[1]!obget([1]!obcall("",$C340,"get",[1]!obMake("","int",G$26))),"")</f>
        <v>#VALUE!</v>
      </c>
      <c r="H340" s="42" t="e">
        <f>IF($C$24,[1]!obget([1]!obcall("",$C340,"get",[1]!obMake("","int",H$26))),"")</f>
        <v>#VALUE!</v>
      </c>
      <c r="I340" s="42" t="e">
        <f>IF($C$24,[1]!obget([1]!obcall("",$C340,"get",[1]!obMake("","int",I$26))),"")</f>
        <v>#VALUE!</v>
      </c>
      <c r="J340" s="42" t="e">
        <f>IF($C$24,[1]!obget([1]!obcall("",$C340,"get",[1]!obMake("","int",J$26))),"")</f>
        <v>#VALUE!</v>
      </c>
      <c r="K340" s="42" t="e">
        <f>IF($C$24,[1]!obget([1]!obcall("",$C340,"get",[1]!obMake("","int",K$26))),"")</f>
        <v>#VALUE!</v>
      </c>
      <c r="L340" s="42" t="e">
        <f>IF($C$24,[1]!obget([1]!obcall("",$C340,"get",[1]!obMake("","int",L$26))),"")</f>
        <v>#VALUE!</v>
      </c>
      <c r="M340" s="42" t="e">
        <f>IF($C$24,[1]!obget([1]!obcall("",$C340,"get",[1]!obMake("","int",M$26))),"")</f>
        <v>#VALUE!</v>
      </c>
      <c r="N340" s="42" t="e">
        <f>IF($C$24,[1]!obget([1]!obcall("",$C340,"getAverage")),"")</f>
        <v>#VALUE!</v>
      </c>
    </row>
    <row r="341" spans="1:14" x14ac:dyDescent="0.3">
      <c r="A341" s="28" t="str">
        <f t="shared" si="5"/>
        <v/>
      </c>
      <c r="B341" s="42"/>
      <c r="C341" s="45" t="e">
        <f>IF($C$24,[1]!obcall("IM_"&amp;B341,$B$24,"[]",[1]!obMake("","int",ROW(B341)-ROW($B$27))),"")</f>
        <v>#VALUE!</v>
      </c>
      <c r="D341" s="42" t="e">
        <f>IF($C$24,[1]!obget([1]!obcall("",$C341,"get",[1]!obMake("","int",D$26))),"")</f>
        <v>#VALUE!</v>
      </c>
      <c r="E341" s="42" t="e">
        <f>IF($C$24,[1]!obget([1]!obcall("",$C341,"get",[1]!obMake("","int",E$26))),"")</f>
        <v>#VALUE!</v>
      </c>
      <c r="F341" s="42" t="e">
        <f>IF($C$24,[1]!obget([1]!obcall("",$C341,"get",[1]!obMake("","int",F$26))),"")</f>
        <v>#VALUE!</v>
      </c>
      <c r="G341" s="42" t="e">
        <f>IF($C$24,[1]!obget([1]!obcall("",$C341,"get",[1]!obMake("","int",G$26))),"")</f>
        <v>#VALUE!</v>
      </c>
      <c r="H341" s="42" t="e">
        <f>IF($C$24,[1]!obget([1]!obcall("",$C341,"get",[1]!obMake("","int",H$26))),"")</f>
        <v>#VALUE!</v>
      </c>
      <c r="I341" s="42" t="e">
        <f>IF($C$24,[1]!obget([1]!obcall("",$C341,"get",[1]!obMake("","int",I$26))),"")</f>
        <v>#VALUE!</v>
      </c>
      <c r="J341" s="42" t="e">
        <f>IF($C$24,[1]!obget([1]!obcall("",$C341,"get",[1]!obMake("","int",J$26))),"")</f>
        <v>#VALUE!</v>
      </c>
      <c r="K341" s="42" t="e">
        <f>IF($C$24,[1]!obget([1]!obcall("",$C341,"get",[1]!obMake("","int",K$26))),"")</f>
        <v>#VALUE!</v>
      </c>
      <c r="L341" s="42" t="e">
        <f>IF($C$24,[1]!obget([1]!obcall("",$C341,"get",[1]!obMake("","int",L$26))),"")</f>
        <v>#VALUE!</v>
      </c>
      <c r="M341" s="42" t="e">
        <f>IF($C$24,[1]!obget([1]!obcall("",$C341,"get",[1]!obMake("","int",M$26))),"")</f>
        <v>#VALUE!</v>
      </c>
      <c r="N341" s="42" t="e">
        <f>IF($C$24,[1]!obget([1]!obcall("",$C341,"getAverage")),"")</f>
        <v>#VALUE!</v>
      </c>
    </row>
    <row r="342" spans="1:14" x14ac:dyDescent="0.3">
      <c r="A342" s="28">
        <f t="shared" si="5"/>
        <v>31.5</v>
      </c>
      <c r="B342" s="42"/>
      <c r="C342" s="45" t="e">
        <f>IF($C$24,[1]!obcall("IM_"&amp;B342,$B$24,"[]",[1]!obMake("","int",ROW(B342)-ROW($B$27))),"")</f>
        <v>#VALUE!</v>
      </c>
      <c r="D342" s="42" t="e">
        <f>IF($C$24,[1]!obget([1]!obcall("",$C342,"get",[1]!obMake("","int",D$26))),"")</f>
        <v>#VALUE!</v>
      </c>
      <c r="E342" s="42" t="e">
        <f>IF($C$24,[1]!obget([1]!obcall("",$C342,"get",[1]!obMake("","int",E$26))),"")</f>
        <v>#VALUE!</v>
      </c>
      <c r="F342" s="42" t="e">
        <f>IF($C$24,[1]!obget([1]!obcall("",$C342,"get",[1]!obMake("","int",F$26))),"")</f>
        <v>#VALUE!</v>
      </c>
      <c r="G342" s="42" t="e">
        <f>IF($C$24,[1]!obget([1]!obcall("",$C342,"get",[1]!obMake("","int",G$26))),"")</f>
        <v>#VALUE!</v>
      </c>
      <c r="H342" s="42" t="e">
        <f>IF($C$24,[1]!obget([1]!obcall("",$C342,"get",[1]!obMake("","int",H$26))),"")</f>
        <v>#VALUE!</v>
      </c>
      <c r="I342" s="42" t="e">
        <f>IF($C$24,[1]!obget([1]!obcall("",$C342,"get",[1]!obMake("","int",I$26))),"")</f>
        <v>#VALUE!</v>
      </c>
      <c r="J342" s="42" t="e">
        <f>IF($C$24,[1]!obget([1]!obcall("",$C342,"get",[1]!obMake("","int",J$26))),"")</f>
        <v>#VALUE!</v>
      </c>
      <c r="K342" s="42" t="e">
        <f>IF($C$24,[1]!obget([1]!obcall("",$C342,"get",[1]!obMake("","int",K$26))),"")</f>
        <v>#VALUE!</v>
      </c>
      <c r="L342" s="42" t="e">
        <f>IF($C$24,[1]!obget([1]!obcall("",$C342,"get",[1]!obMake("","int",L$26))),"")</f>
        <v>#VALUE!</v>
      </c>
      <c r="M342" s="42" t="e">
        <f>IF($C$24,[1]!obget([1]!obcall("",$C342,"get",[1]!obMake("","int",M$26))),"")</f>
        <v>#VALUE!</v>
      </c>
      <c r="N342" s="42" t="e">
        <f>IF($C$24,[1]!obget([1]!obcall("",$C342,"getAverage")),"")</f>
        <v>#VALUE!</v>
      </c>
    </row>
    <row r="343" spans="1:14" x14ac:dyDescent="0.3">
      <c r="A343" s="28" t="str">
        <f t="shared" si="5"/>
        <v/>
      </c>
      <c r="B343" s="42"/>
      <c r="C343" s="45" t="e">
        <f>IF($C$24,[1]!obcall("IM_"&amp;B343,$B$24,"[]",[1]!obMake("","int",ROW(B343)-ROW($B$27))),"")</f>
        <v>#VALUE!</v>
      </c>
      <c r="D343" s="42" t="e">
        <f>IF($C$24,[1]!obget([1]!obcall("",$C343,"get",[1]!obMake("","int",D$26))),"")</f>
        <v>#VALUE!</v>
      </c>
      <c r="E343" s="42" t="e">
        <f>IF($C$24,[1]!obget([1]!obcall("",$C343,"get",[1]!obMake("","int",E$26))),"")</f>
        <v>#VALUE!</v>
      </c>
      <c r="F343" s="42" t="e">
        <f>IF($C$24,[1]!obget([1]!obcall("",$C343,"get",[1]!obMake("","int",F$26))),"")</f>
        <v>#VALUE!</v>
      </c>
      <c r="G343" s="42" t="e">
        <f>IF($C$24,[1]!obget([1]!obcall("",$C343,"get",[1]!obMake("","int",G$26))),"")</f>
        <v>#VALUE!</v>
      </c>
      <c r="H343" s="42" t="e">
        <f>IF($C$24,[1]!obget([1]!obcall("",$C343,"get",[1]!obMake("","int",H$26))),"")</f>
        <v>#VALUE!</v>
      </c>
      <c r="I343" s="42" t="e">
        <f>IF($C$24,[1]!obget([1]!obcall("",$C343,"get",[1]!obMake("","int",I$26))),"")</f>
        <v>#VALUE!</v>
      </c>
      <c r="J343" s="42" t="e">
        <f>IF($C$24,[1]!obget([1]!obcall("",$C343,"get",[1]!obMake("","int",J$26))),"")</f>
        <v>#VALUE!</v>
      </c>
      <c r="K343" s="42" t="e">
        <f>IF($C$24,[1]!obget([1]!obcall("",$C343,"get",[1]!obMake("","int",K$26))),"")</f>
        <v>#VALUE!</v>
      </c>
      <c r="L343" s="42" t="e">
        <f>IF($C$24,[1]!obget([1]!obcall("",$C343,"get",[1]!obMake("","int",L$26))),"")</f>
        <v>#VALUE!</v>
      </c>
      <c r="M343" s="42" t="e">
        <f>IF($C$24,[1]!obget([1]!obcall("",$C343,"get",[1]!obMake("","int",M$26))),"")</f>
        <v>#VALUE!</v>
      </c>
      <c r="N343" s="42" t="e">
        <f>IF($C$24,[1]!obget([1]!obcall("",$C343,"getAverage")),"")</f>
        <v>#VALUE!</v>
      </c>
    </row>
    <row r="344" spans="1:14" x14ac:dyDescent="0.3">
      <c r="A344" s="28" t="str">
        <f t="shared" si="5"/>
        <v/>
      </c>
      <c r="B344" s="42"/>
      <c r="C344" s="45" t="e">
        <f>IF($C$24,[1]!obcall("IM_"&amp;B344,$B$24,"[]",[1]!obMake("","int",ROW(B344)-ROW($B$27))),"")</f>
        <v>#VALUE!</v>
      </c>
      <c r="D344" s="42" t="e">
        <f>IF($C$24,[1]!obget([1]!obcall("",$C344,"get",[1]!obMake("","int",D$26))),"")</f>
        <v>#VALUE!</v>
      </c>
      <c r="E344" s="42" t="e">
        <f>IF($C$24,[1]!obget([1]!obcall("",$C344,"get",[1]!obMake("","int",E$26))),"")</f>
        <v>#VALUE!</v>
      </c>
      <c r="F344" s="42" t="e">
        <f>IF($C$24,[1]!obget([1]!obcall("",$C344,"get",[1]!obMake("","int",F$26))),"")</f>
        <v>#VALUE!</v>
      </c>
      <c r="G344" s="42" t="e">
        <f>IF($C$24,[1]!obget([1]!obcall("",$C344,"get",[1]!obMake("","int",G$26))),"")</f>
        <v>#VALUE!</v>
      </c>
      <c r="H344" s="42" t="e">
        <f>IF($C$24,[1]!obget([1]!obcall("",$C344,"get",[1]!obMake("","int",H$26))),"")</f>
        <v>#VALUE!</v>
      </c>
      <c r="I344" s="42" t="e">
        <f>IF($C$24,[1]!obget([1]!obcall("",$C344,"get",[1]!obMake("","int",I$26))),"")</f>
        <v>#VALUE!</v>
      </c>
      <c r="J344" s="42" t="e">
        <f>IF($C$24,[1]!obget([1]!obcall("",$C344,"get",[1]!obMake("","int",J$26))),"")</f>
        <v>#VALUE!</v>
      </c>
      <c r="K344" s="42" t="e">
        <f>IF($C$24,[1]!obget([1]!obcall("",$C344,"get",[1]!obMake("","int",K$26))),"")</f>
        <v>#VALUE!</v>
      </c>
      <c r="L344" s="42" t="e">
        <f>IF($C$24,[1]!obget([1]!obcall("",$C344,"get",[1]!obMake("","int",L$26))),"")</f>
        <v>#VALUE!</v>
      </c>
      <c r="M344" s="42" t="e">
        <f>IF($C$24,[1]!obget([1]!obcall("",$C344,"get",[1]!obMake("","int",M$26))),"")</f>
        <v>#VALUE!</v>
      </c>
      <c r="N344" s="42" t="e">
        <f>IF($C$24,[1]!obget([1]!obcall("",$C344,"getAverage")),"")</f>
        <v>#VALUE!</v>
      </c>
    </row>
    <row r="345" spans="1:14" x14ac:dyDescent="0.3">
      <c r="A345" s="28" t="str">
        <f t="shared" si="5"/>
        <v/>
      </c>
      <c r="B345" s="42"/>
      <c r="C345" s="45" t="e">
        <f>IF($C$24,[1]!obcall("IM_"&amp;B345,$B$24,"[]",[1]!obMake("","int",ROW(B345)-ROW($B$27))),"")</f>
        <v>#VALUE!</v>
      </c>
      <c r="D345" s="42" t="e">
        <f>IF($C$24,[1]!obget([1]!obcall("",$C345,"get",[1]!obMake("","int",D$26))),"")</f>
        <v>#VALUE!</v>
      </c>
      <c r="E345" s="42" t="e">
        <f>IF($C$24,[1]!obget([1]!obcall("",$C345,"get",[1]!obMake("","int",E$26))),"")</f>
        <v>#VALUE!</v>
      </c>
      <c r="F345" s="42" t="e">
        <f>IF($C$24,[1]!obget([1]!obcall("",$C345,"get",[1]!obMake("","int",F$26))),"")</f>
        <v>#VALUE!</v>
      </c>
      <c r="G345" s="42" t="e">
        <f>IF($C$24,[1]!obget([1]!obcall("",$C345,"get",[1]!obMake("","int",G$26))),"")</f>
        <v>#VALUE!</v>
      </c>
      <c r="H345" s="42" t="e">
        <f>IF($C$24,[1]!obget([1]!obcall("",$C345,"get",[1]!obMake("","int",H$26))),"")</f>
        <v>#VALUE!</v>
      </c>
      <c r="I345" s="42" t="e">
        <f>IF($C$24,[1]!obget([1]!obcall("",$C345,"get",[1]!obMake("","int",I$26))),"")</f>
        <v>#VALUE!</v>
      </c>
      <c r="J345" s="42" t="e">
        <f>IF($C$24,[1]!obget([1]!obcall("",$C345,"get",[1]!obMake("","int",J$26))),"")</f>
        <v>#VALUE!</v>
      </c>
      <c r="K345" s="42" t="e">
        <f>IF($C$24,[1]!obget([1]!obcall("",$C345,"get",[1]!obMake("","int",K$26))),"")</f>
        <v>#VALUE!</v>
      </c>
      <c r="L345" s="42" t="e">
        <f>IF($C$24,[1]!obget([1]!obcall("",$C345,"get",[1]!obMake("","int",L$26))),"")</f>
        <v>#VALUE!</v>
      </c>
      <c r="M345" s="42" t="e">
        <f>IF($C$24,[1]!obget([1]!obcall("",$C345,"get",[1]!obMake("","int",M$26))),"")</f>
        <v>#VALUE!</v>
      </c>
      <c r="N345" s="42" t="e">
        <f>IF($C$24,[1]!obget([1]!obcall("",$C345,"getAverage")),"")</f>
        <v>#VALUE!</v>
      </c>
    </row>
    <row r="346" spans="1:14" x14ac:dyDescent="0.3">
      <c r="A346" s="28" t="str">
        <f t="shared" si="5"/>
        <v/>
      </c>
      <c r="B346" s="42"/>
      <c r="C346" s="45" t="e">
        <f>IF($C$24,[1]!obcall("IM_"&amp;B346,$B$24,"[]",[1]!obMake("","int",ROW(B346)-ROW($B$27))),"")</f>
        <v>#VALUE!</v>
      </c>
      <c r="D346" s="42" t="e">
        <f>IF($C$24,[1]!obget([1]!obcall("",$C346,"get",[1]!obMake("","int",D$26))),"")</f>
        <v>#VALUE!</v>
      </c>
      <c r="E346" s="42" t="e">
        <f>IF($C$24,[1]!obget([1]!obcall("",$C346,"get",[1]!obMake("","int",E$26))),"")</f>
        <v>#VALUE!</v>
      </c>
      <c r="F346" s="42" t="e">
        <f>IF($C$24,[1]!obget([1]!obcall("",$C346,"get",[1]!obMake("","int",F$26))),"")</f>
        <v>#VALUE!</v>
      </c>
      <c r="G346" s="42" t="e">
        <f>IF($C$24,[1]!obget([1]!obcall("",$C346,"get",[1]!obMake("","int",G$26))),"")</f>
        <v>#VALUE!</v>
      </c>
      <c r="H346" s="42" t="e">
        <f>IF($C$24,[1]!obget([1]!obcall("",$C346,"get",[1]!obMake("","int",H$26))),"")</f>
        <v>#VALUE!</v>
      </c>
      <c r="I346" s="42" t="e">
        <f>IF($C$24,[1]!obget([1]!obcall("",$C346,"get",[1]!obMake("","int",I$26))),"")</f>
        <v>#VALUE!</v>
      </c>
      <c r="J346" s="42" t="e">
        <f>IF($C$24,[1]!obget([1]!obcall("",$C346,"get",[1]!obMake("","int",J$26))),"")</f>
        <v>#VALUE!</v>
      </c>
      <c r="K346" s="42" t="e">
        <f>IF($C$24,[1]!obget([1]!obcall("",$C346,"get",[1]!obMake("","int",K$26))),"")</f>
        <v>#VALUE!</v>
      </c>
      <c r="L346" s="42" t="e">
        <f>IF($C$24,[1]!obget([1]!obcall("",$C346,"get",[1]!obMake("","int",L$26))),"")</f>
        <v>#VALUE!</v>
      </c>
      <c r="M346" s="42" t="e">
        <f>IF($C$24,[1]!obget([1]!obcall("",$C346,"get",[1]!obMake("","int",M$26))),"")</f>
        <v>#VALUE!</v>
      </c>
      <c r="N346" s="42" t="e">
        <f>IF($C$24,[1]!obget([1]!obcall("",$C346,"getAverage")),"")</f>
        <v>#VALUE!</v>
      </c>
    </row>
    <row r="347" spans="1:14" x14ac:dyDescent="0.3">
      <c r="A347" s="28">
        <f t="shared" si="5"/>
        <v>32</v>
      </c>
      <c r="B347" s="42"/>
      <c r="C347" s="45" t="e">
        <f>IF($C$24,[1]!obcall("IM_"&amp;B347,$B$24,"[]",[1]!obMake("","int",ROW(B347)-ROW($B$27))),"")</f>
        <v>#VALUE!</v>
      </c>
      <c r="D347" s="42" t="e">
        <f>IF($C$24,[1]!obget([1]!obcall("",$C347,"get",[1]!obMake("","int",D$26))),"")</f>
        <v>#VALUE!</v>
      </c>
      <c r="E347" s="42" t="e">
        <f>IF($C$24,[1]!obget([1]!obcall("",$C347,"get",[1]!obMake("","int",E$26))),"")</f>
        <v>#VALUE!</v>
      </c>
      <c r="F347" s="42" t="e">
        <f>IF($C$24,[1]!obget([1]!obcall("",$C347,"get",[1]!obMake("","int",F$26))),"")</f>
        <v>#VALUE!</v>
      </c>
      <c r="G347" s="42" t="e">
        <f>IF($C$24,[1]!obget([1]!obcall("",$C347,"get",[1]!obMake("","int",G$26))),"")</f>
        <v>#VALUE!</v>
      </c>
      <c r="H347" s="42" t="e">
        <f>IF($C$24,[1]!obget([1]!obcall("",$C347,"get",[1]!obMake("","int",H$26))),"")</f>
        <v>#VALUE!</v>
      </c>
      <c r="I347" s="42" t="e">
        <f>IF($C$24,[1]!obget([1]!obcall("",$C347,"get",[1]!obMake("","int",I$26))),"")</f>
        <v>#VALUE!</v>
      </c>
      <c r="J347" s="42" t="e">
        <f>IF($C$24,[1]!obget([1]!obcall("",$C347,"get",[1]!obMake("","int",J$26))),"")</f>
        <v>#VALUE!</v>
      </c>
      <c r="K347" s="42" t="e">
        <f>IF($C$24,[1]!obget([1]!obcall("",$C347,"get",[1]!obMake("","int",K$26))),"")</f>
        <v>#VALUE!</v>
      </c>
      <c r="L347" s="42" t="e">
        <f>IF($C$24,[1]!obget([1]!obcall("",$C347,"get",[1]!obMake("","int",L$26))),"")</f>
        <v>#VALUE!</v>
      </c>
      <c r="M347" s="42" t="e">
        <f>IF($C$24,[1]!obget([1]!obcall("",$C347,"get",[1]!obMake("","int",M$26))),"")</f>
        <v>#VALUE!</v>
      </c>
      <c r="N347" s="42" t="e">
        <f>IF($C$24,[1]!obget([1]!obcall("",$C347,"getAverage")),"")</f>
        <v>#VALUE!</v>
      </c>
    </row>
    <row r="348" spans="1:14" x14ac:dyDescent="0.3">
      <c r="A348" s="28" t="str">
        <f t="shared" si="5"/>
        <v/>
      </c>
      <c r="B348" s="42"/>
      <c r="C348" s="45" t="e">
        <f>IF($C$24,[1]!obcall("IM_"&amp;B348,$B$24,"[]",[1]!obMake("","int",ROW(B348)-ROW($B$27))),"")</f>
        <v>#VALUE!</v>
      </c>
      <c r="D348" s="42" t="e">
        <f>IF($C$24,[1]!obget([1]!obcall("",$C348,"get",[1]!obMake("","int",D$26))),"")</f>
        <v>#VALUE!</v>
      </c>
      <c r="E348" s="42" t="e">
        <f>IF($C$24,[1]!obget([1]!obcall("",$C348,"get",[1]!obMake("","int",E$26))),"")</f>
        <v>#VALUE!</v>
      </c>
      <c r="F348" s="42" t="e">
        <f>IF($C$24,[1]!obget([1]!obcall("",$C348,"get",[1]!obMake("","int",F$26))),"")</f>
        <v>#VALUE!</v>
      </c>
      <c r="G348" s="42" t="e">
        <f>IF($C$24,[1]!obget([1]!obcall("",$C348,"get",[1]!obMake("","int",G$26))),"")</f>
        <v>#VALUE!</v>
      </c>
      <c r="H348" s="42" t="e">
        <f>IF($C$24,[1]!obget([1]!obcall("",$C348,"get",[1]!obMake("","int",H$26))),"")</f>
        <v>#VALUE!</v>
      </c>
      <c r="I348" s="42" t="e">
        <f>IF($C$24,[1]!obget([1]!obcall("",$C348,"get",[1]!obMake("","int",I$26))),"")</f>
        <v>#VALUE!</v>
      </c>
      <c r="J348" s="42" t="e">
        <f>IF($C$24,[1]!obget([1]!obcall("",$C348,"get",[1]!obMake("","int",J$26))),"")</f>
        <v>#VALUE!</v>
      </c>
      <c r="K348" s="42" t="e">
        <f>IF($C$24,[1]!obget([1]!obcall("",$C348,"get",[1]!obMake("","int",K$26))),"")</f>
        <v>#VALUE!</v>
      </c>
      <c r="L348" s="42" t="e">
        <f>IF($C$24,[1]!obget([1]!obcall("",$C348,"get",[1]!obMake("","int",L$26))),"")</f>
        <v>#VALUE!</v>
      </c>
      <c r="M348" s="42" t="e">
        <f>IF($C$24,[1]!obget([1]!obcall("",$C348,"get",[1]!obMake("","int",M$26))),"")</f>
        <v>#VALUE!</v>
      </c>
      <c r="N348" s="42" t="e">
        <f>IF($C$24,[1]!obget([1]!obcall("",$C348,"getAverage")),"")</f>
        <v>#VALUE!</v>
      </c>
    </row>
    <row r="349" spans="1:14" x14ac:dyDescent="0.3">
      <c r="A349" s="28" t="str">
        <f t="shared" ref="A349:A412" si="6">IF($C$24,IF(MOD((ROW(A349)-ROW($A$27))*$C$20,$C$21/10)&lt;0.0001,(ROW(A349)-ROW($A$27))*$C$20,""),"")</f>
        <v/>
      </c>
      <c r="B349" s="42"/>
      <c r="C349" s="45" t="e">
        <f>IF($C$24,[1]!obcall("IM_"&amp;B349,$B$24,"[]",[1]!obMake("","int",ROW(B349)-ROW($B$27))),"")</f>
        <v>#VALUE!</v>
      </c>
      <c r="D349" s="42" t="e">
        <f>IF($C$24,[1]!obget([1]!obcall("",$C349,"get",[1]!obMake("","int",D$26))),"")</f>
        <v>#VALUE!</v>
      </c>
      <c r="E349" s="42" t="e">
        <f>IF($C$24,[1]!obget([1]!obcall("",$C349,"get",[1]!obMake("","int",E$26))),"")</f>
        <v>#VALUE!</v>
      </c>
      <c r="F349" s="42" t="e">
        <f>IF($C$24,[1]!obget([1]!obcall("",$C349,"get",[1]!obMake("","int",F$26))),"")</f>
        <v>#VALUE!</v>
      </c>
      <c r="G349" s="42" t="e">
        <f>IF($C$24,[1]!obget([1]!obcall("",$C349,"get",[1]!obMake("","int",G$26))),"")</f>
        <v>#VALUE!</v>
      </c>
      <c r="H349" s="42" t="e">
        <f>IF($C$24,[1]!obget([1]!obcall("",$C349,"get",[1]!obMake("","int",H$26))),"")</f>
        <v>#VALUE!</v>
      </c>
      <c r="I349" s="42" t="e">
        <f>IF($C$24,[1]!obget([1]!obcall("",$C349,"get",[1]!obMake("","int",I$26))),"")</f>
        <v>#VALUE!</v>
      </c>
      <c r="J349" s="42" t="e">
        <f>IF($C$24,[1]!obget([1]!obcall("",$C349,"get",[1]!obMake("","int",J$26))),"")</f>
        <v>#VALUE!</v>
      </c>
      <c r="K349" s="42" t="e">
        <f>IF($C$24,[1]!obget([1]!obcall("",$C349,"get",[1]!obMake("","int",K$26))),"")</f>
        <v>#VALUE!</v>
      </c>
      <c r="L349" s="42" t="e">
        <f>IF($C$24,[1]!obget([1]!obcall("",$C349,"get",[1]!obMake("","int",L$26))),"")</f>
        <v>#VALUE!</v>
      </c>
      <c r="M349" s="42" t="e">
        <f>IF($C$24,[1]!obget([1]!obcall("",$C349,"get",[1]!obMake("","int",M$26))),"")</f>
        <v>#VALUE!</v>
      </c>
      <c r="N349" s="42" t="e">
        <f>IF($C$24,[1]!obget([1]!obcall("",$C349,"getAverage")),"")</f>
        <v>#VALUE!</v>
      </c>
    </row>
    <row r="350" spans="1:14" x14ac:dyDescent="0.3">
      <c r="A350" s="28" t="str">
        <f t="shared" si="6"/>
        <v/>
      </c>
      <c r="B350" s="42"/>
      <c r="C350" s="45" t="e">
        <f>IF($C$24,[1]!obcall("IM_"&amp;B350,$B$24,"[]",[1]!obMake("","int",ROW(B350)-ROW($B$27))),"")</f>
        <v>#VALUE!</v>
      </c>
      <c r="D350" s="42" t="e">
        <f>IF($C$24,[1]!obget([1]!obcall("",$C350,"get",[1]!obMake("","int",D$26))),"")</f>
        <v>#VALUE!</v>
      </c>
      <c r="E350" s="42" t="e">
        <f>IF($C$24,[1]!obget([1]!obcall("",$C350,"get",[1]!obMake("","int",E$26))),"")</f>
        <v>#VALUE!</v>
      </c>
      <c r="F350" s="42" t="e">
        <f>IF($C$24,[1]!obget([1]!obcall("",$C350,"get",[1]!obMake("","int",F$26))),"")</f>
        <v>#VALUE!</v>
      </c>
      <c r="G350" s="42" t="e">
        <f>IF($C$24,[1]!obget([1]!obcall("",$C350,"get",[1]!obMake("","int",G$26))),"")</f>
        <v>#VALUE!</v>
      </c>
      <c r="H350" s="42" t="e">
        <f>IF($C$24,[1]!obget([1]!obcall("",$C350,"get",[1]!obMake("","int",H$26))),"")</f>
        <v>#VALUE!</v>
      </c>
      <c r="I350" s="42" t="e">
        <f>IF($C$24,[1]!obget([1]!obcall("",$C350,"get",[1]!obMake("","int",I$26))),"")</f>
        <v>#VALUE!</v>
      </c>
      <c r="J350" s="42" t="e">
        <f>IF($C$24,[1]!obget([1]!obcall("",$C350,"get",[1]!obMake("","int",J$26))),"")</f>
        <v>#VALUE!</v>
      </c>
      <c r="K350" s="42" t="e">
        <f>IF($C$24,[1]!obget([1]!obcall("",$C350,"get",[1]!obMake("","int",K$26))),"")</f>
        <v>#VALUE!</v>
      </c>
      <c r="L350" s="42" t="e">
        <f>IF($C$24,[1]!obget([1]!obcall("",$C350,"get",[1]!obMake("","int",L$26))),"")</f>
        <v>#VALUE!</v>
      </c>
      <c r="M350" s="42" t="e">
        <f>IF($C$24,[1]!obget([1]!obcall("",$C350,"get",[1]!obMake("","int",M$26))),"")</f>
        <v>#VALUE!</v>
      </c>
      <c r="N350" s="42" t="e">
        <f>IF($C$24,[1]!obget([1]!obcall("",$C350,"getAverage")),"")</f>
        <v>#VALUE!</v>
      </c>
    </row>
    <row r="351" spans="1:14" x14ac:dyDescent="0.3">
      <c r="A351" s="28" t="str">
        <f t="shared" si="6"/>
        <v/>
      </c>
      <c r="B351" s="42"/>
      <c r="C351" s="45" t="e">
        <f>IF($C$24,[1]!obcall("IM_"&amp;B351,$B$24,"[]",[1]!obMake("","int",ROW(B351)-ROW($B$27))),"")</f>
        <v>#VALUE!</v>
      </c>
      <c r="D351" s="42" t="e">
        <f>IF($C$24,[1]!obget([1]!obcall("",$C351,"get",[1]!obMake("","int",D$26))),"")</f>
        <v>#VALUE!</v>
      </c>
      <c r="E351" s="42" t="e">
        <f>IF($C$24,[1]!obget([1]!obcall("",$C351,"get",[1]!obMake("","int",E$26))),"")</f>
        <v>#VALUE!</v>
      </c>
      <c r="F351" s="42" t="e">
        <f>IF($C$24,[1]!obget([1]!obcall("",$C351,"get",[1]!obMake("","int",F$26))),"")</f>
        <v>#VALUE!</v>
      </c>
      <c r="G351" s="42" t="e">
        <f>IF($C$24,[1]!obget([1]!obcall("",$C351,"get",[1]!obMake("","int",G$26))),"")</f>
        <v>#VALUE!</v>
      </c>
      <c r="H351" s="42" t="e">
        <f>IF($C$24,[1]!obget([1]!obcall("",$C351,"get",[1]!obMake("","int",H$26))),"")</f>
        <v>#VALUE!</v>
      </c>
      <c r="I351" s="42" t="e">
        <f>IF($C$24,[1]!obget([1]!obcall("",$C351,"get",[1]!obMake("","int",I$26))),"")</f>
        <v>#VALUE!</v>
      </c>
      <c r="J351" s="42" t="e">
        <f>IF($C$24,[1]!obget([1]!obcall("",$C351,"get",[1]!obMake("","int",J$26))),"")</f>
        <v>#VALUE!</v>
      </c>
      <c r="K351" s="42" t="e">
        <f>IF($C$24,[1]!obget([1]!obcall("",$C351,"get",[1]!obMake("","int",K$26))),"")</f>
        <v>#VALUE!</v>
      </c>
      <c r="L351" s="42" t="e">
        <f>IF($C$24,[1]!obget([1]!obcall("",$C351,"get",[1]!obMake("","int",L$26))),"")</f>
        <v>#VALUE!</v>
      </c>
      <c r="M351" s="42" t="e">
        <f>IF($C$24,[1]!obget([1]!obcall("",$C351,"get",[1]!obMake("","int",M$26))),"")</f>
        <v>#VALUE!</v>
      </c>
      <c r="N351" s="42" t="e">
        <f>IF($C$24,[1]!obget([1]!obcall("",$C351,"getAverage")),"")</f>
        <v>#VALUE!</v>
      </c>
    </row>
    <row r="352" spans="1:14" x14ac:dyDescent="0.3">
      <c r="A352" s="28">
        <f t="shared" si="6"/>
        <v>32.5</v>
      </c>
      <c r="B352" s="42"/>
      <c r="C352" s="45" t="e">
        <f>IF($C$24,[1]!obcall("IM_"&amp;B352,$B$24,"[]",[1]!obMake("","int",ROW(B352)-ROW($B$27))),"")</f>
        <v>#VALUE!</v>
      </c>
      <c r="D352" s="42" t="e">
        <f>IF($C$24,[1]!obget([1]!obcall("",$C352,"get",[1]!obMake("","int",D$26))),"")</f>
        <v>#VALUE!</v>
      </c>
      <c r="E352" s="42" t="e">
        <f>IF($C$24,[1]!obget([1]!obcall("",$C352,"get",[1]!obMake("","int",E$26))),"")</f>
        <v>#VALUE!</v>
      </c>
      <c r="F352" s="42" t="e">
        <f>IF($C$24,[1]!obget([1]!obcall("",$C352,"get",[1]!obMake("","int",F$26))),"")</f>
        <v>#VALUE!</v>
      </c>
      <c r="G352" s="42" t="e">
        <f>IF($C$24,[1]!obget([1]!obcall("",$C352,"get",[1]!obMake("","int",G$26))),"")</f>
        <v>#VALUE!</v>
      </c>
      <c r="H352" s="42" t="e">
        <f>IF($C$24,[1]!obget([1]!obcall("",$C352,"get",[1]!obMake("","int",H$26))),"")</f>
        <v>#VALUE!</v>
      </c>
      <c r="I352" s="42" t="e">
        <f>IF($C$24,[1]!obget([1]!obcall("",$C352,"get",[1]!obMake("","int",I$26))),"")</f>
        <v>#VALUE!</v>
      </c>
      <c r="J352" s="42" t="e">
        <f>IF($C$24,[1]!obget([1]!obcall("",$C352,"get",[1]!obMake("","int",J$26))),"")</f>
        <v>#VALUE!</v>
      </c>
      <c r="K352" s="42" t="e">
        <f>IF($C$24,[1]!obget([1]!obcall("",$C352,"get",[1]!obMake("","int",K$26))),"")</f>
        <v>#VALUE!</v>
      </c>
      <c r="L352" s="42" t="e">
        <f>IF($C$24,[1]!obget([1]!obcall("",$C352,"get",[1]!obMake("","int",L$26))),"")</f>
        <v>#VALUE!</v>
      </c>
      <c r="M352" s="42" t="e">
        <f>IF($C$24,[1]!obget([1]!obcall("",$C352,"get",[1]!obMake("","int",M$26))),"")</f>
        <v>#VALUE!</v>
      </c>
      <c r="N352" s="42" t="e">
        <f>IF($C$24,[1]!obget([1]!obcall("",$C352,"getAverage")),"")</f>
        <v>#VALUE!</v>
      </c>
    </row>
    <row r="353" spans="1:14" x14ac:dyDescent="0.3">
      <c r="A353" s="28" t="str">
        <f t="shared" si="6"/>
        <v/>
      </c>
      <c r="B353" s="42"/>
      <c r="C353" s="45" t="e">
        <f>IF($C$24,[1]!obcall("IM_"&amp;B353,$B$24,"[]",[1]!obMake("","int",ROW(B353)-ROW($B$27))),"")</f>
        <v>#VALUE!</v>
      </c>
      <c r="D353" s="42" t="e">
        <f>IF($C$24,[1]!obget([1]!obcall("",$C353,"get",[1]!obMake("","int",D$26))),"")</f>
        <v>#VALUE!</v>
      </c>
      <c r="E353" s="42" t="e">
        <f>IF($C$24,[1]!obget([1]!obcall("",$C353,"get",[1]!obMake("","int",E$26))),"")</f>
        <v>#VALUE!</v>
      </c>
      <c r="F353" s="42" t="e">
        <f>IF($C$24,[1]!obget([1]!obcall("",$C353,"get",[1]!obMake("","int",F$26))),"")</f>
        <v>#VALUE!</v>
      </c>
      <c r="G353" s="42" t="e">
        <f>IF($C$24,[1]!obget([1]!obcall("",$C353,"get",[1]!obMake("","int",G$26))),"")</f>
        <v>#VALUE!</v>
      </c>
      <c r="H353" s="42" t="e">
        <f>IF($C$24,[1]!obget([1]!obcall("",$C353,"get",[1]!obMake("","int",H$26))),"")</f>
        <v>#VALUE!</v>
      </c>
      <c r="I353" s="42" t="e">
        <f>IF($C$24,[1]!obget([1]!obcall("",$C353,"get",[1]!obMake("","int",I$26))),"")</f>
        <v>#VALUE!</v>
      </c>
      <c r="J353" s="42" t="e">
        <f>IF($C$24,[1]!obget([1]!obcall("",$C353,"get",[1]!obMake("","int",J$26))),"")</f>
        <v>#VALUE!</v>
      </c>
      <c r="K353" s="42" t="e">
        <f>IF($C$24,[1]!obget([1]!obcall("",$C353,"get",[1]!obMake("","int",K$26))),"")</f>
        <v>#VALUE!</v>
      </c>
      <c r="L353" s="42" t="e">
        <f>IF($C$24,[1]!obget([1]!obcall("",$C353,"get",[1]!obMake("","int",L$26))),"")</f>
        <v>#VALUE!</v>
      </c>
      <c r="M353" s="42" t="e">
        <f>IF($C$24,[1]!obget([1]!obcall("",$C353,"get",[1]!obMake("","int",M$26))),"")</f>
        <v>#VALUE!</v>
      </c>
      <c r="N353" s="42" t="e">
        <f>IF($C$24,[1]!obget([1]!obcall("",$C353,"getAverage")),"")</f>
        <v>#VALUE!</v>
      </c>
    </row>
    <row r="354" spans="1:14" x14ac:dyDescent="0.3">
      <c r="A354" s="28" t="str">
        <f t="shared" si="6"/>
        <v/>
      </c>
      <c r="B354" s="42"/>
      <c r="C354" s="45" t="e">
        <f>IF($C$24,[1]!obcall("IM_"&amp;B354,$B$24,"[]",[1]!obMake("","int",ROW(B354)-ROW($B$27))),"")</f>
        <v>#VALUE!</v>
      </c>
      <c r="D354" s="42" t="e">
        <f>IF($C$24,[1]!obget([1]!obcall("",$C354,"get",[1]!obMake("","int",D$26))),"")</f>
        <v>#VALUE!</v>
      </c>
      <c r="E354" s="42" t="e">
        <f>IF($C$24,[1]!obget([1]!obcall("",$C354,"get",[1]!obMake("","int",E$26))),"")</f>
        <v>#VALUE!</v>
      </c>
      <c r="F354" s="42" t="e">
        <f>IF($C$24,[1]!obget([1]!obcall("",$C354,"get",[1]!obMake("","int",F$26))),"")</f>
        <v>#VALUE!</v>
      </c>
      <c r="G354" s="42" t="e">
        <f>IF($C$24,[1]!obget([1]!obcall("",$C354,"get",[1]!obMake("","int",G$26))),"")</f>
        <v>#VALUE!</v>
      </c>
      <c r="H354" s="42" t="e">
        <f>IF($C$24,[1]!obget([1]!obcall("",$C354,"get",[1]!obMake("","int",H$26))),"")</f>
        <v>#VALUE!</v>
      </c>
      <c r="I354" s="42" t="e">
        <f>IF($C$24,[1]!obget([1]!obcall("",$C354,"get",[1]!obMake("","int",I$26))),"")</f>
        <v>#VALUE!</v>
      </c>
      <c r="J354" s="42" t="e">
        <f>IF($C$24,[1]!obget([1]!obcall("",$C354,"get",[1]!obMake("","int",J$26))),"")</f>
        <v>#VALUE!</v>
      </c>
      <c r="K354" s="42" t="e">
        <f>IF($C$24,[1]!obget([1]!obcall("",$C354,"get",[1]!obMake("","int",K$26))),"")</f>
        <v>#VALUE!</v>
      </c>
      <c r="L354" s="42" t="e">
        <f>IF($C$24,[1]!obget([1]!obcall("",$C354,"get",[1]!obMake("","int",L$26))),"")</f>
        <v>#VALUE!</v>
      </c>
      <c r="M354" s="42" t="e">
        <f>IF($C$24,[1]!obget([1]!obcall("",$C354,"get",[1]!obMake("","int",M$26))),"")</f>
        <v>#VALUE!</v>
      </c>
      <c r="N354" s="42" t="e">
        <f>IF($C$24,[1]!obget([1]!obcall("",$C354,"getAverage")),"")</f>
        <v>#VALUE!</v>
      </c>
    </row>
    <row r="355" spans="1:14" x14ac:dyDescent="0.3">
      <c r="A355" s="28" t="str">
        <f t="shared" si="6"/>
        <v/>
      </c>
      <c r="B355" s="42"/>
      <c r="C355" s="45" t="e">
        <f>IF($C$24,[1]!obcall("IM_"&amp;B355,$B$24,"[]",[1]!obMake("","int",ROW(B355)-ROW($B$27))),"")</f>
        <v>#VALUE!</v>
      </c>
      <c r="D355" s="42" t="e">
        <f>IF($C$24,[1]!obget([1]!obcall("",$C355,"get",[1]!obMake("","int",D$26))),"")</f>
        <v>#VALUE!</v>
      </c>
      <c r="E355" s="42" t="e">
        <f>IF($C$24,[1]!obget([1]!obcall("",$C355,"get",[1]!obMake("","int",E$26))),"")</f>
        <v>#VALUE!</v>
      </c>
      <c r="F355" s="42" t="e">
        <f>IF($C$24,[1]!obget([1]!obcall("",$C355,"get",[1]!obMake("","int",F$26))),"")</f>
        <v>#VALUE!</v>
      </c>
      <c r="G355" s="42" t="e">
        <f>IF($C$24,[1]!obget([1]!obcall("",$C355,"get",[1]!obMake("","int",G$26))),"")</f>
        <v>#VALUE!</v>
      </c>
      <c r="H355" s="42" t="e">
        <f>IF($C$24,[1]!obget([1]!obcall("",$C355,"get",[1]!obMake("","int",H$26))),"")</f>
        <v>#VALUE!</v>
      </c>
      <c r="I355" s="42" t="e">
        <f>IF($C$24,[1]!obget([1]!obcall("",$C355,"get",[1]!obMake("","int",I$26))),"")</f>
        <v>#VALUE!</v>
      </c>
      <c r="J355" s="42" t="e">
        <f>IF($C$24,[1]!obget([1]!obcall("",$C355,"get",[1]!obMake("","int",J$26))),"")</f>
        <v>#VALUE!</v>
      </c>
      <c r="K355" s="42" t="e">
        <f>IF($C$24,[1]!obget([1]!obcall("",$C355,"get",[1]!obMake("","int",K$26))),"")</f>
        <v>#VALUE!</v>
      </c>
      <c r="L355" s="42" t="e">
        <f>IF($C$24,[1]!obget([1]!obcall("",$C355,"get",[1]!obMake("","int",L$26))),"")</f>
        <v>#VALUE!</v>
      </c>
      <c r="M355" s="42" t="e">
        <f>IF($C$24,[1]!obget([1]!obcall("",$C355,"get",[1]!obMake("","int",M$26))),"")</f>
        <v>#VALUE!</v>
      </c>
      <c r="N355" s="42" t="e">
        <f>IF($C$24,[1]!obget([1]!obcall("",$C355,"getAverage")),"")</f>
        <v>#VALUE!</v>
      </c>
    </row>
    <row r="356" spans="1:14" x14ac:dyDescent="0.3">
      <c r="A356" s="28" t="str">
        <f t="shared" si="6"/>
        <v/>
      </c>
      <c r="B356" s="42"/>
      <c r="C356" s="45" t="e">
        <f>IF($C$24,[1]!obcall("IM_"&amp;B356,$B$24,"[]",[1]!obMake("","int",ROW(B356)-ROW($B$27))),"")</f>
        <v>#VALUE!</v>
      </c>
      <c r="D356" s="42" t="e">
        <f>IF($C$24,[1]!obget([1]!obcall("",$C356,"get",[1]!obMake("","int",D$26))),"")</f>
        <v>#VALUE!</v>
      </c>
      <c r="E356" s="42" t="e">
        <f>IF($C$24,[1]!obget([1]!obcall("",$C356,"get",[1]!obMake("","int",E$26))),"")</f>
        <v>#VALUE!</v>
      </c>
      <c r="F356" s="42" t="e">
        <f>IF($C$24,[1]!obget([1]!obcall("",$C356,"get",[1]!obMake("","int",F$26))),"")</f>
        <v>#VALUE!</v>
      </c>
      <c r="G356" s="42" t="e">
        <f>IF($C$24,[1]!obget([1]!obcall("",$C356,"get",[1]!obMake("","int",G$26))),"")</f>
        <v>#VALUE!</v>
      </c>
      <c r="H356" s="42" t="e">
        <f>IF($C$24,[1]!obget([1]!obcall("",$C356,"get",[1]!obMake("","int",H$26))),"")</f>
        <v>#VALUE!</v>
      </c>
      <c r="I356" s="42" t="e">
        <f>IF($C$24,[1]!obget([1]!obcall("",$C356,"get",[1]!obMake("","int",I$26))),"")</f>
        <v>#VALUE!</v>
      </c>
      <c r="J356" s="42" t="e">
        <f>IF($C$24,[1]!obget([1]!obcall("",$C356,"get",[1]!obMake("","int",J$26))),"")</f>
        <v>#VALUE!</v>
      </c>
      <c r="K356" s="42" t="e">
        <f>IF($C$24,[1]!obget([1]!obcall("",$C356,"get",[1]!obMake("","int",K$26))),"")</f>
        <v>#VALUE!</v>
      </c>
      <c r="L356" s="42" t="e">
        <f>IF($C$24,[1]!obget([1]!obcall("",$C356,"get",[1]!obMake("","int",L$26))),"")</f>
        <v>#VALUE!</v>
      </c>
      <c r="M356" s="42" t="e">
        <f>IF($C$24,[1]!obget([1]!obcall("",$C356,"get",[1]!obMake("","int",M$26))),"")</f>
        <v>#VALUE!</v>
      </c>
      <c r="N356" s="42" t="e">
        <f>IF($C$24,[1]!obget([1]!obcall("",$C356,"getAverage")),"")</f>
        <v>#VALUE!</v>
      </c>
    </row>
    <row r="357" spans="1:14" x14ac:dyDescent="0.3">
      <c r="A357" s="28">
        <f t="shared" si="6"/>
        <v>33</v>
      </c>
      <c r="B357" s="42"/>
      <c r="C357" s="45" t="e">
        <f>IF($C$24,[1]!obcall("IM_"&amp;B357,$B$24,"[]",[1]!obMake("","int",ROW(B357)-ROW($B$27))),"")</f>
        <v>#VALUE!</v>
      </c>
      <c r="D357" s="42" t="e">
        <f>IF($C$24,[1]!obget([1]!obcall("",$C357,"get",[1]!obMake("","int",D$26))),"")</f>
        <v>#VALUE!</v>
      </c>
      <c r="E357" s="42" t="e">
        <f>IF($C$24,[1]!obget([1]!obcall("",$C357,"get",[1]!obMake("","int",E$26))),"")</f>
        <v>#VALUE!</v>
      </c>
      <c r="F357" s="42" t="e">
        <f>IF($C$24,[1]!obget([1]!obcall("",$C357,"get",[1]!obMake("","int",F$26))),"")</f>
        <v>#VALUE!</v>
      </c>
      <c r="G357" s="42" t="e">
        <f>IF($C$24,[1]!obget([1]!obcall("",$C357,"get",[1]!obMake("","int",G$26))),"")</f>
        <v>#VALUE!</v>
      </c>
      <c r="H357" s="42" t="e">
        <f>IF($C$24,[1]!obget([1]!obcall("",$C357,"get",[1]!obMake("","int",H$26))),"")</f>
        <v>#VALUE!</v>
      </c>
      <c r="I357" s="42" t="e">
        <f>IF($C$24,[1]!obget([1]!obcall("",$C357,"get",[1]!obMake("","int",I$26))),"")</f>
        <v>#VALUE!</v>
      </c>
      <c r="J357" s="42" t="e">
        <f>IF($C$24,[1]!obget([1]!obcall("",$C357,"get",[1]!obMake("","int",J$26))),"")</f>
        <v>#VALUE!</v>
      </c>
      <c r="K357" s="42" t="e">
        <f>IF($C$24,[1]!obget([1]!obcall("",$C357,"get",[1]!obMake("","int",K$26))),"")</f>
        <v>#VALUE!</v>
      </c>
      <c r="L357" s="42" t="e">
        <f>IF($C$24,[1]!obget([1]!obcall("",$C357,"get",[1]!obMake("","int",L$26))),"")</f>
        <v>#VALUE!</v>
      </c>
      <c r="M357" s="42" t="e">
        <f>IF($C$24,[1]!obget([1]!obcall("",$C357,"get",[1]!obMake("","int",M$26))),"")</f>
        <v>#VALUE!</v>
      </c>
      <c r="N357" s="42" t="e">
        <f>IF($C$24,[1]!obget([1]!obcall("",$C357,"getAverage")),"")</f>
        <v>#VALUE!</v>
      </c>
    </row>
    <row r="358" spans="1:14" x14ac:dyDescent="0.3">
      <c r="A358" s="28" t="str">
        <f t="shared" si="6"/>
        <v/>
      </c>
      <c r="B358" s="42"/>
      <c r="C358" s="45" t="e">
        <f>IF($C$24,[1]!obcall("IM_"&amp;B358,$B$24,"[]",[1]!obMake("","int",ROW(B358)-ROW($B$27))),"")</f>
        <v>#VALUE!</v>
      </c>
      <c r="D358" s="42" t="e">
        <f>IF($C$24,[1]!obget([1]!obcall("",$C358,"get",[1]!obMake("","int",D$26))),"")</f>
        <v>#VALUE!</v>
      </c>
      <c r="E358" s="42" t="e">
        <f>IF($C$24,[1]!obget([1]!obcall("",$C358,"get",[1]!obMake("","int",E$26))),"")</f>
        <v>#VALUE!</v>
      </c>
      <c r="F358" s="42" t="e">
        <f>IF($C$24,[1]!obget([1]!obcall("",$C358,"get",[1]!obMake("","int",F$26))),"")</f>
        <v>#VALUE!</v>
      </c>
      <c r="G358" s="42" t="e">
        <f>IF($C$24,[1]!obget([1]!obcall("",$C358,"get",[1]!obMake("","int",G$26))),"")</f>
        <v>#VALUE!</v>
      </c>
      <c r="H358" s="42" t="e">
        <f>IF($C$24,[1]!obget([1]!obcall("",$C358,"get",[1]!obMake("","int",H$26))),"")</f>
        <v>#VALUE!</v>
      </c>
      <c r="I358" s="42" t="e">
        <f>IF($C$24,[1]!obget([1]!obcall("",$C358,"get",[1]!obMake("","int",I$26))),"")</f>
        <v>#VALUE!</v>
      </c>
      <c r="J358" s="42" t="e">
        <f>IF($C$24,[1]!obget([1]!obcall("",$C358,"get",[1]!obMake("","int",J$26))),"")</f>
        <v>#VALUE!</v>
      </c>
      <c r="K358" s="42" t="e">
        <f>IF($C$24,[1]!obget([1]!obcall("",$C358,"get",[1]!obMake("","int",K$26))),"")</f>
        <v>#VALUE!</v>
      </c>
      <c r="L358" s="42" t="e">
        <f>IF($C$24,[1]!obget([1]!obcall("",$C358,"get",[1]!obMake("","int",L$26))),"")</f>
        <v>#VALUE!</v>
      </c>
      <c r="M358" s="42" t="e">
        <f>IF($C$24,[1]!obget([1]!obcall("",$C358,"get",[1]!obMake("","int",M$26))),"")</f>
        <v>#VALUE!</v>
      </c>
      <c r="N358" s="42" t="e">
        <f>IF($C$24,[1]!obget([1]!obcall("",$C358,"getAverage")),"")</f>
        <v>#VALUE!</v>
      </c>
    </row>
    <row r="359" spans="1:14" x14ac:dyDescent="0.3">
      <c r="A359" s="28" t="str">
        <f t="shared" si="6"/>
        <v/>
      </c>
      <c r="B359" s="42"/>
      <c r="C359" s="45" t="e">
        <f>IF($C$24,[1]!obcall("IM_"&amp;B359,$B$24,"[]",[1]!obMake("","int",ROW(B359)-ROW($B$27))),"")</f>
        <v>#VALUE!</v>
      </c>
      <c r="D359" s="42" t="e">
        <f>IF($C$24,[1]!obget([1]!obcall("",$C359,"get",[1]!obMake("","int",D$26))),"")</f>
        <v>#VALUE!</v>
      </c>
      <c r="E359" s="42" t="e">
        <f>IF($C$24,[1]!obget([1]!obcall("",$C359,"get",[1]!obMake("","int",E$26))),"")</f>
        <v>#VALUE!</v>
      </c>
      <c r="F359" s="42" t="e">
        <f>IF($C$24,[1]!obget([1]!obcall("",$C359,"get",[1]!obMake("","int",F$26))),"")</f>
        <v>#VALUE!</v>
      </c>
      <c r="G359" s="42" t="e">
        <f>IF($C$24,[1]!obget([1]!obcall("",$C359,"get",[1]!obMake("","int",G$26))),"")</f>
        <v>#VALUE!</v>
      </c>
      <c r="H359" s="42" t="e">
        <f>IF($C$24,[1]!obget([1]!obcall("",$C359,"get",[1]!obMake("","int",H$26))),"")</f>
        <v>#VALUE!</v>
      </c>
      <c r="I359" s="42" t="e">
        <f>IF($C$24,[1]!obget([1]!obcall("",$C359,"get",[1]!obMake("","int",I$26))),"")</f>
        <v>#VALUE!</v>
      </c>
      <c r="J359" s="42" t="e">
        <f>IF($C$24,[1]!obget([1]!obcall("",$C359,"get",[1]!obMake("","int",J$26))),"")</f>
        <v>#VALUE!</v>
      </c>
      <c r="K359" s="42" t="e">
        <f>IF($C$24,[1]!obget([1]!obcall("",$C359,"get",[1]!obMake("","int",K$26))),"")</f>
        <v>#VALUE!</v>
      </c>
      <c r="L359" s="42" t="e">
        <f>IF($C$24,[1]!obget([1]!obcall("",$C359,"get",[1]!obMake("","int",L$26))),"")</f>
        <v>#VALUE!</v>
      </c>
      <c r="M359" s="42" t="e">
        <f>IF($C$24,[1]!obget([1]!obcall("",$C359,"get",[1]!obMake("","int",M$26))),"")</f>
        <v>#VALUE!</v>
      </c>
      <c r="N359" s="42" t="e">
        <f>IF($C$24,[1]!obget([1]!obcall("",$C359,"getAverage")),"")</f>
        <v>#VALUE!</v>
      </c>
    </row>
    <row r="360" spans="1:14" x14ac:dyDescent="0.3">
      <c r="A360" s="28" t="str">
        <f t="shared" si="6"/>
        <v/>
      </c>
      <c r="B360" s="42"/>
      <c r="C360" s="45" t="e">
        <f>IF($C$24,[1]!obcall("IM_"&amp;B360,$B$24,"[]",[1]!obMake("","int",ROW(B360)-ROW($B$27))),"")</f>
        <v>#VALUE!</v>
      </c>
      <c r="D360" s="42" t="e">
        <f>IF($C$24,[1]!obget([1]!obcall("",$C360,"get",[1]!obMake("","int",D$26))),"")</f>
        <v>#VALUE!</v>
      </c>
      <c r="E360" s="42" t="e">
        <f>IF($C$24,[1]!obget([1]!obcall("",$C360,"get",[1]!obMake("","int",E$26))),"")</f>
        <v>#VALUE!</v>
      </c>
      <c r="F360" s="42" t="e">
        <f>IF($C$24,[1]!obget([1]!obcall("",$C360,"get",[1]!obMake("","int",F$26))),"")</f>
        <v>#VALUE!</v>
      </c>
      <c r="G360" s="42" t="e">
        <f>IF($C$24,[1]!obget([1]!obcall("",$C360,"get",[1]!obMake("","int",G$26))),"")</f>
        <v>#VALUE!</v>
      </c>
      <c r="H360" s="42" t="e">
        <f>IF($C$24,[1]!obget([1]!obcall("",$C360,"get",[1]!obMake("","int",H$26))),"")</f>
        <v>#VALUE!</v>
      </c>
      <c r="I360" s="42" t="e">
        <f>IF($C$24,[1]!obget([1]!obcall("",$C360,"get",[1]!obMake("","int",I$26))),"")</f>
        <v>#VALUE!</v>
      </c>
      <c r="J360" s="42" t="e">
        <f>IF($C$24,[1]!obget([1]!obcall("",$C360,"get",[1]!obMake("","int",J$26))),"")</f>
        <v>#VALUE!</v>
      </c>
      <c r="K360" s="42" t="e">
        <f>IF($C$24,[1]!obget([1]!obcall("",$C360,"get",[1]!obMake("","int",K$26))),"")</f>
        <v>#VALUE!</v>
      </c>
      <c r="L360" s="42" t="e">
        <f>IF($C$24,[1]!obget([1]!obcall("",$C360,"get",[1]!obMake("","int",L$26))),"")</f>
        <v>#VALUE!</v>
      </c>
      <c r="M360" s="42" t="e">
        <f>IF($C$24,[1]!obget([1]!obcall("",$C360,"get",[1]!obMake("","int",M$26))),"")</f>
        <v>#VALUE!</v>
      </c>
      <c r="N360" s="42" t="e">
        <f>IF($C$24,[1]!obget([1]!obcall("",$C360,"getAverage")),"")</f>
        <v>#VALUE!</v>
      </c>
    </row>
    <row r="361" spans="1:14" x14ac:dyDescent="0.3">
      <c r="A361" s="28" t="str">
        <f t="shared" si="6"/>
        <v/>
      </c>
      <c r="B361" s="42"/>
      <c r="C361" s="45" t="e">
        <f>IF($C$24,[1]!obcall("IM_"&amp;B361,$B$24,"[]",[1]!obMake("","int",ROW(B361)-ROW($B$27))),"")</f>
        <v>#VALUE!</v>
      </c>
      <c r="D361" s="42" t="e">
        <f>IF($C$24,[1]!obget([1]!obcall("",$C361,"get",[1]!obMake("","int",D$26))),"")</f>
        <v>#VALUE!</v>
      </c>
      <c r="E361" s="42" t="e">
        <f>IF($C$24,[1]!obget([1]!obcall("",$C361,"get",[1]!obMake("","int",E$26))),"")</f>
        <v>#VALUE!</v>
      </c>
      <c r="F361" s="42" t="e">
        <f>IF($C$24,[1]!obget([1]!obcall("",$C361,"get",[1]!obMake("","int",F$26))),"")</f>
        <v>#VALUE!</v>
      </c>
      <c r="G361" s="42" t="e">
        <f>IF($C$24,[1]!obget([1]!obcall("",$C361,"get",[1]!obMake("","int",G$26))),"")</f>
        <v>#VALUE!</v>
      </c>
      <c r="H361" s="42" t="e">
        <f>IF($C$24,[1]!obget([1]!obcall("",$C361,"get",[1]!obMake("","int",H$26))),"")</f>
        <v>#VALUE!</v>
      </c>
      <c r="I361" s="42" t="e">
        <f>IF($C$24,[1]!obget([1]!obcall("",$C361,"get",[1]!obMake("","int",I$26))),"")</f>
        <v>#VALUE!</v>
      </c>
      <c r="J361" s="42" t="e">
        <f>IF($C$24,[1]!obget([1]!obcall("",$C361,"get",[1]!obMake("","int",J$26))),"")</f>
        <v>#VALUE!</v>
      </c>
      <c r="K361" s="42" t="e">
        <f>IF($C$24,[1]!obget([1]!obcall("",$C361,"get",[1]!obMake("","int",K$26))),"")</f>
        <v>#VALUE!</v>
      </c>
      <c r="L361" s="42" t="e">
        <f>IF($C$24,[1]!obget([1]!obcall("",$C361,"get",[1]!obMake("","int",L$26))),"")</f>
        <v>#VALUE!</v>
      </c>
      <c r="M361" s="42" t="e">
        <f>IF($C$24,[1]!obget([1]!obcall("",$C361,"get",[1]!obMake("","int",M$26))),"")</f>
        <v>#VALUE!</v>
      </c>
      <c r="N361" s="42" t="e">
        <f>IF($C$24,[1]!obget([1]!obcall("",$C361,"getAverage")),"")</f>
        <v>#VALUE!</v>
      </c>
    </row>
    <row r="362" spans="1:14" x14ac:dyDescent="0.3">
      <c r="A362" s="28">
        <f t="shared" si="6"/>
        <v>33.5</v>
      </c>
      <c r="B362" s="42"/>
      <c r="C362" s="45" t="e">
        <f>IF($C$24,[1]!obcall("IM_"&amp;B362,$B$24,"[]",[1]!obMake("","int",ROW(B362)-ROW($B$27))),"")</f>
        <v>#VALUE!</v>
      </c>
      <c r="D362" s="42" t="e">
        <f>IF($C$24,[1]!obget([1]!obcall("",$C362,"get",[1]!obMake("","int",D$26))),"")</f>
        <v>#VALUE!</v>
      </c>
      <c r="E362" s="42" t="e">
        <f>IF($C$24,[1]!obget([1]!obcall("",$C362,"get",[1]!obMake("","int",E$26))),"")</f>
        <v>#VALUE!</v>
      </c>
      <c r="F362" s="42" t="e">
        <f>IF($C$24,[1]!obget([1]!obcall("",$C362,"get",[1]!obMake("","int",F$26))),"")</f>
        <v>#VALUE!</v>
      </c>
      <c r="G362" s="42" t="e">
        <f>IF($C$24,[1]!obget([1]!obcall("",$C362,"get",[1]!obMake("","int",G$26))),"")</f>
        <v>#VALUE!</v>
      </c>
      <c r="H362" s="42" t="e">
        <f>IF($C$24,[1]!obget([1]!obcall("",$C362,"get",[1]!obMake("","int",H$26))),"")</f>
        <v>#VALUE!</v>
      </c>
      <c r="I362" s="42" t="e">
        <f>IF($C$24,[1]!obget([1]!obcall("",$C362,"get",[1]!obMake("","int",I$26))),"")</f>
        <v>#VALUE!</v>
      </c>
      <c r="J362" s="42" t="e">
        <f>IF($C$24,[1]!obget([1]!obcall("",$C362,"get",[1]!obMake("","int",J$26))),"")</f>
        <v>#VALUE!</v>
      </c>
      <c r="K362" s="42" t="e">
        <f>IF($C$24,[1]!obget([1]!obcall("",$C362,"get",[1]!obMake("","int",K$26))),"")</f>
        <v>#VALUE!</v>
      </c>
      <c r="L362" s="42" t="e">
        <f>IF($C$24,[1]!obget([1]!obcall("",$C362,"get",[1]!obMake("","int",L$26))),"")</f>
        <v>#VALUE!</v>
      </c>
      <c r="M362" s="42" t="e">
        <f>IF($C$24,[1]!obget([1]!obcall("",$C362,"get",[1]!obMake("","int",M$26))),"")</f>
        <v>#VALUE!</v>
      </c>
      <c r="N362" s="42" t="e">
        <f>IF($C$24,[1]!obget([1]!obcall("",$C362,"getAverage")),"")</f>
        <v>#VALUE!</v>
      </c>
    </row>
    <row r="363" spans="1:14" x14ac:dyDescent="0.3">
      <c r="A363" s="28" t="str">
        <f t="shared" si="6"/>
        <v/>
      </c>
      <c r="B363" s="42"/>
      <c r="C363" s="45" t="e">
        <f>IF($C$24,[1]!obcall("IM_"&amp;B363,$B$24,"[]",[1]!obMake("","int",ROW(B363)-ROW($B$27))),"")</f>
        <v>#VALUE!</v>
      </c>
      <c r="D363" s="42" t="e">
        <f>IF($C$24,[1]!obget([1]!obcall("",$C363,"get",[1]!obMake("","int",D$26))),"")</f>
        <v>#VALUE!</v>
      </c>
      <c r="E363" s="42" t="e">
        <f>IF($C$24,[1]!obget([1]!obcall("",$C363,"get",[1]!obMake("","int",E$26))),"")</f>
        <v>#VALUE!</v>
      </c>
      <c r="F363" s="42" t="e">
        <f>IF($C$24,[1]!obget([1]!obcall("",$C363,"get",[1]!obMake("","int",F$26))),"")</f>
        <v>#VALUE!</v>
      </c>
      <c r="G363" s="42" t="e">
        <f>IF($C$24,[1]!obget([1]!obcall("",$C363,"get",[1]!obMake("","int",G$26))),"")</f>
        <v>#VALUE!</v>
      </c>
      <c r="H363" s="42" t="e">
        <f>IF($C$24,[1]!obget([1]!obcall("",$C363,"get",[1]!obMake("","int",H$26))),"")</f>
        <v>#VALUE!</v>
      </c>
      <c r="I363" s="42" t="e">
        <f>IF($C$24,[1]!obget([1]!obcall("",$C363,"get",[1]!obMake("","int",I$26))),"")</f>
        <v>#VALUE!</v>
      </c>
      <c r="J363" s="42" t="e">
        <f>IF($C$24,[1]!obget([1]!obcall("",$C363,"get",[1]!obMake("","int",J$26))),"")</f>
        <v>#VALUE!</v>
      </c>
      <c r="K363" s="42" t="e">
        <f>IF($C$24,[1]!obget([1]!obcall("",$C363,"get",[1]!obMake("","int",K$26))),"")</f>
        <v>#VALUE!</v>
      </c>
      <c r="L363" s="42" t="e">
        <f>IF($C$24,[1]!obget([1]!obcall("",$C363,"get",[1]!obMake("","int",L$26))),"")</f>
        <v>#VALUE!</v>
      </c>
      <c r="M363" s="42" t="e">
        <f>IF($C$24,[1]!obget([1]!obcall("",$C363,"get",[1]!obMake("","int",M$26))),"")</f>
        <v>#VALUE!</v>
      </c>
      <c r="N363" s="42" t="e">
        <f>IF($C$24,[1]!obget([1]!obcall("",$C363,"getAverage")),"")</f>
        <v>#VALUE!</v>
      </c>
    </row>
    <row r="364" spans="1:14" x14ac:dyDescent="0.3">
      <c r="A364" s="28" t="str">
        <f t="shared" si="6"/>
        <v/>
      </c>
      <c r="B364" s="42"/>
      <c r="C364" s="45" t="e">
        <f>IF($C$24,[1]!obcall("IM_"&amp;B364,$B$24,"[]",[1]!obMake("","int",ROW(B364)-ROW($B$27))),"")</f>
        <v>#VALUE!</v>
      </c>
      <c r="D364" s="42" t="e">
        <f>IF($C$24,[1]!obget([1]!obcall("",$C364,"get",[1]!obMake("","int",D$26))),"")</f>
        <v>#VALUE!</v>
      </c>
      <c r="E364" s="42" t="e">
        <f>IF($C$24,[1]!obget([1]!obcall("",$C364,"get",[1]!obMake("","int",E$26))),"")</f>
        <v>#VALUE!</v>
      </c>
      <c r="F364" s="42" t="e">
        <f>IF($C$24,[1]!obget([1]!obcall("",$C364,"get",[1]!obMake("","int",F$26))),"")</f>
        <v>#VALUE!</v>
      </c>
      <c r="G364" s="42" t="e">
        <f>IF($C$24,[1]!obget([1]!obcall("",$C364,"get",[1]!obMake("","int",G$26))),"")</f>
        <v>#VALUE!</v>
      </c>
      <c r="H364" s="42" t="e">
        <f>IF($C$24,[1]!obget([1]!obcall("",$C364,"get",[1]!obMake("","int",H$26))),"")</f>
        <v>#VALUE!</v>
      </c>
      <c r="I364" s="42" t="e">
        <f>IF($C$24,[1]!obget([1]!obcall("",$C364,"get",[1]!obMake("","int",I$26))),"")</f>
        <v>#VALUE!</v>
      </c>
      <c r="J364" s="42" t="e">
        <f>IF($C$24,[1]!obget([1]!obcall("",$C364,"get",[1]!obMake("","int",J$26))),"")</f>
        <v>#VALUE!</v>
      </c>
      <c r="K364" s="42" t="e">
        <f>IF($C$24,[1]!obget([1]!obcall("",$C364,"get",[1]!obMake("","int",K$26))),"")</f>
        <v>#VALUE!</v>
      </c>
      <c r="L364" s="42" t="e">
        <f>IF($C$24,[1]!obget([1]!obcall("",$C364,"get",[1]!obMake("","int",L$26))),"")</f>
        <v>#VALUE!</v>
      </c>
      <c r="M364" s="42" t="e">
        <f>IF($C$24,[1]!obget([1]!obcall("",$C364,"get",[1]!obMake("","int",M$26))),"")</f>
        <v>#VALUE!</v>
      </c>
      <c r="N364" s="42" t="e">
        <f>IF($C$24,[1]!obget([1]!obcall("",$C364,"getAverage")),"")</f>
        <v>#VALUE!</v>
      </c>
    </row>
    <row r="365" spans="1:14" x14ac:dyDescent="0.3">
      <c r="A365" s="28" t="str">
        <f t="shared" si="6"/>
        <v/>
      </c>
      <c r="B365" s="42"/>
      <c r="C365" s="45" t="e">
        <f>IF($C$24,[1]!obcall("IM_"&amp;B365,$B$24,"[]",[1]!obMake("","int",ROW(B365)-ROW($B$27))),"")</f>
        <v>#VALUE!</v>
      </c>
      <c r="D365" s="42" t="e">
        <f>IF($C$24,[1]!obget([1]!obcall("",$C365,"get",[1]!obMake("","int",D$26))),"")</f>
        <v>#VALUE!</v>
      </c>
      <c r="E365" s="42" t="e">
        <f>IF($C$24,[1]!obget([1]!obcall("",$C365,"get",[1]!obMake("","int",E$26))),"")</f>
        <v>#VALUE!</v>
      </c>
      <c r="F365" s="42" t="e">
        <f>IF($C$24,[1]!obget([1]!obcall("",$C365,"get",[1]!obMake("","int",F$26))),"")</f>
        <v>#VALUE!</v>
      </c>
      <c r="G365" s="42" t="e">
        <f>IF($C$24,[1]!obget([1]!obcall("",$C365,"get",[1]!obMake("","int",G$26))),"")</f>
        <v>#VALUE!</v>
      </c>
      <c r="H365" s="42" t="e">
        <f>IF($C$24,[1]!obget([1]!obcall("",$C365,"get",[1]!obMake("","int",H$26))),"")</f>
        <v>#VALUE!</v>
      </c>
      <c r="I365" s="42" t="e">
        <f>IF($C$24,[1]!obget([1]!obcall("",$C365,"get",[1]!obMake("","int",I$26))),"")</f>
        <v>#VALUE!</v>
      </c>
      <c r="J365" s="42" t="e">
        <f>IF($C$24,[1]!obget([1]!obcall("",$C365,"get",[1]!obMake("","int",J$26))),"")</f>
        <v>#VALUE!</v>
      </c>
      <c r="K365" s="42" t="e">
        <f>IF($C$24,[1]!obget([1]!obcall("",$C365,"get",[1]!obMake("","int",K$26))),"")</f>
        <v>#VALUE!</v>
      </c>
      <c r="L365" s="42" t="e">
        <f>IF($C$24,[1]!obget([1]!obcall("",$C365,"get",[1]!obMake("","int",L$26))),"")</f>
        <v>#VALUE!</v>
      </c>
      <c r="M365" s="42" t="e">
        <f>IF($C$24,[1]!obget([1]!obcall("",$C365,"get",[1]!obMake("","int",M$26))),"")</f>
        <v>#VALUE!</v>
      </c>
      <c r="N365" s="42" t="e">
        <f>IF($C$24,[1]!obget([1]!obcall("",$C365,"getAverage")),"")</f>
        <v>#VALUE!</v>
      </c>
    </row>
    <row r="366" spans="1:14" x14ac:dyDescent="0.3">
      <c r="A366" s="28" t="str">
        <f t="shared" si="6"/>
        <v/>
      </c>
      <c r="B366" s="42"/>
      <c r="C366" s="45" t="e">
        <f>IF($C$24,[1]!obcall("IM_"&amp;B366,$B$24,"[]",[1]!obMake("","int",ROW(B366)-ROW($B$27))),"")</f>
        <v>#VALUE!</v>
      </c>
      <c r="D366" s="42" t="e">
        <f>IF($C$24,[1]!obget([1]!obcall("",$C366,"get",[1]!obMake("","int",D$26))),"")</f>
        <v>#VALUE!</v>
      </c>
      <c r="E366" s="42" t="e">
        <f>IF($C$24,[1]!obget([1]!obcall("",$C366,"get",[1]!obMake("","int",E$26))),"")</f>
        <v>#VALUE!</v>
      </c>
      <c r="F366" s="42" t="e">
        <f>IF($C$24,[1]!obget([1]!obcall("",$C366,"get",[1]!obMake("","int",F$26))),"")</f>
        <v>#VALUE!</v>
      </c>
      <c r="G366" s="42" t="e">
        <f>IF($C$24,[1]!obget([1]!obcall("",$C366,"get",[1]!obMake("","int",G$26))),"")</f>
        <v>#VALUE!</v>
      </c>
      <c r="H366" s="42" t="e">
        <f>IF($C$24,[1]!obget([1]!obcall("",$C366,"get",[1]!obMake("","int",H$26))),"")</f>
        <v>#VALUE!</v>
      </c>
      <c r="I366" s="42" t="e">
        <f>IF($C$24,[1]!obget([1]!obcall("",$C366,"get",[1]!obMake("","int",I$26))),"")</f>
        <v>#VALUE!</v>
      </c>
      <c r="J366" s="42" t="e">
        <f>IF($C$24,[1]!obget([1]!obcall("",$C366,"get",[1]!obMake("","int",J$26))),"")</f>
        <v>#VALUE!</v>
      </c>
      <c r="K366" s="42" t="e">
        <f>IF($C$24,[1]!obget([1]!obcall("",$C366,"get",[1]!obMake("","int",K$26))),"")</f>
        <v>#VALUE!</v>
      </c>
      <c r="L366" s="42" t="e">
        <f>IF($C$24,[1]!obget([1]!obcall("",$C366,"get",[1]!obMake("","int",L$26))),"")</f>
        <v>#VALUE!</v>
      </c>
      <c r="M366" s="42" t="e">
        <f>IF($C$24,[1]!obget([1]!obcall("",$C366,"get",[1]!obMake("","int",M$26))),"")</f>
        <v>#VALUE!</v>
      </c>
      <c r="N366" s="42" t="e">
        <f>IF($C$24,[1]!obget([1]!obcall("",$C366,"getAverage")),"")</f>
        <v>#VALUE!</v>
      </c>
    </row>
    <row r="367" spans="1:14" x14ac:dyDescent="0.3">
      <c r="A367" s="28">
        <f t="shared" si="6"/>
        <v>34</v>
      </c>
      <c r="B367" s="42"/>
      <c r="C367" s="45" t="e">
        <f>IF($C$24,[1]!obcall("IM_"&amp;B367,$B$24,"[]",[1]!obMake("","int",ROW(B367)-ROW($B$27))),"")</f>
        <v>#VALUE!</v>
      </c>
      <c r="D367" s="42" t="e">
        <f>IF($C$24,[1]!obget([1]!obcall("",$C367,"get",[1]!obMake("","int",D$26))),"")</f>
        <v>#VALUE!</v>
      </c>
      <c r="E367" s="42" t="e">
        <f>IF($C$24,[1]!obget([1]!obcall("",$C367,"get",[1]!obMake("","int",E$26))),"")</f>
        <v>#VALUE!</v>
      </c>
      <c r="F367" s="42" t="e">
        <f>IF($C$24,[1]!obget([1]!obcall("",$C367,"get",[1]!obMake("","int",F$26))),"")</f>
        <v>#VALUE!</v>
      </c>
      <c r="G367" s="42" t="e">
        <f>IF($C$24,[1]!obget([1]!obcall("",$C367,"get",[1]!obMake("","int",G$26))),"")</f>
        <v>#VALUE!</v>
      </c>
      <c r="H367" s="42" t="e">
        <f>IF($C$24,[1]!obget([1]!obcall("",$C367,"get",[1]!obMake("","int",H$26))),"")</f>
        <v>#VALUE!</v>
      </c>
      <c r="I367" s="42" t="e">
        <f>IF($C$24,[1]!obget([1]!obcall("",$C367,"get",[1]!obMake("","int",I$26))),"")</f>
        <v>#VALUE!</v>
      </c>
      <c r="J367" s="42" t="e">
        <f>IF($C$24,[1]!obget([1]!obcall("",$C367,"get",[1]!obMake("","int",J$26))),"")</f>
        <v>#VALUE!</v>
      </c>
      <c r="K367" s="42" t="e">
        <f>IF($C$24,[1]!obget([1]!obcall("",$C367,"get",[1]!obMake("","int",K$26))),"")</f>
        <v>#VALUE!</v>
      </c>
      <c r="L367" s="42" t="e">
        <f>IF($C$24,[1]!obget([1]!obcall("",$C367,"get",[1]!obMake("","int",L$26))),"")</f>
        <v>#VALUE!</v>
      </c>
      <c r="M367" s="42" t="e">
        <f>IF($C$24,[1]!obget([1]!obcall("",$C367,"get",[1]!obMake("","int",M$26))),"")</f>
        <v>#VALUE!</v>
      </c>
      <c r="N367" s="42" t="e">
        <f>IF($C$24,[1]!obget([1]!obcall("",$C367,"getAverage")),"")</f>
        <v>#VALUE!</v>
      </c>
    </row>
    <row r="368" spans="1:14" x14ac:dyDescent="0.3">
      <c r="A368" s="28" t="str">
        <f t="shared" si="6"/>
        <v/>
      </c>
      <c r="B368" s="42"/>
      <c r="C368" s="45" t="e">
        <f>IF($C$24,[1]!obcall("IM_"&amp;B368,$B$24,"[]",[1]!obMake("","int",ROW(B368)-ROW($B$27))),"")</f>
        <v>#VALUE!</v>
      </c>
      <c r="D368" s="42" t="e">
        <f>IF($C$24,[1]!obget([1]!obcall("",$C368,"get",[1]!obMake("","int",D$26))),"")</f>
        <v>#VALUE!</v>
      </c>
      <c r="E368" s="42" t="e">
        <f>IF($C$24,[1]!obget([1]!obcall("",$C368,"get",[1]!obMake("","int",E$26))),"")</f>
        <v>#VALUE!</v>
      </c>
      <c r="F368" s="42" t="e">
        <f>IF($C$24,[1]!obget([1]!obcall("",$C368,"get",[1]!obMake("","int",F$26))),"")</f>
        <v>#VALUE!</v>
      </c>
      <c r="G368" s="42" t="e">
        <f>IF($C$24,[1]!obget([1]!obcall("",$C368,"get",[1]!obMake("","int",G$26))),"")</f>
        <v>#VALUE!</v>
      </c>
      <c r="H368" s="42" t="e">
        <f>IF($C$24,[1]!obget([1]!obcall("",$C368,"get",[1]!obMake("","int",H$26))),"")</f>
        <v>#VALUE!</v>
      </c>
      <c r="I368" s="42" t="e">
        <f>IF($C$24,[1]!obget([1]!obcall("",$C368,"get",[1]!obMake("","int",I$26))),"")</f>
        <v>#VALUE!</v>
      </c>
      <c r="J368" s="42" t="e">
        <f>IF($C$24,[1]!obget([1]!obcall("",$C368,"get",[1]!obMake("","int",J$26))),"")</f>
        <v>#VALUE!</v>
      </c>
      <c r="K368" s="42" t="e">
        <f>IF($C$24,[1]!obget([1]!obcall("",$C368,"get",[1]!obMake("","int",K$26))),"")</f>
        <v>#VALUE!</v>
      </c>
      <c r="L368" s="42" t="e">
        <f>IF($C$24,[1]!obget([1]!obcall("",$C368,"get",[1]!obMake("","int",L$26))),"")</f>
        <v>#VALUE!</v>
      </c>
      <c r="M368" s="42" t="e">
        <f>IF($C$24,[1]!obget([1]!obcall("",$C368,"get",[1]!obMake("","int",M$26))),"")</f>
        <v>#VALUE!</v>
      </c>
      <c r="N368" s="42" t="e">
        <f>IF($C$24,[1]!obget([1]!obcall("",$C368,"getAverage")),"")</f>
        <v>#VALUE!</v>
      </c>
    </row>
    <row r="369" spans="1:14" x14ac:dyDescent="0.3">
      <c r="A369" s="28" t="str">
        <f t="shared" si="6"/>
        <v/>
      </c>
      <c r="B369" s="42"/>
      <c r="C369" s="45" t="e">
        <f>IF($C$24,[1]!obcall("IM_"&amp;B369,$B$24,"[]",[1]!obMake("","int",ROW(B369)-ROW($B$27))),"")</f>
        <v>#VALUE!</v>
      </c>
      <c r="D369" s="42" t="e">
        <f>IF($C$24,[1]!obget([1]!obcall("",$C369,"get",[1]!obMake("","int",D$26))),"")</f>
        <v>#VALUE!</v>
      </c>
      <c r="E369" s="42" t="e">
        <f>IF($C$24,[1]!obget([1]!obcall("",$C369,"get",[1]!obMake("","int",E$26))),"")</f>
        <v>#VALUE!</v>
      </c>
      <c r="F369" s="42" t="e">
        <f>IF($C$24,[1]!obget([1]!obcall("",$C369,"get",[1]!obMake("","int",F$26))),"")</f>
        <v>#VALUE!</v>
      </c>
      <c r="G369" s="42" t="e">
        <f>IF($C$24,[1]!obget([1]!obcall("",$C369,"get",[1]!obMake("","int",G$26))),"")</f>
        <v>#VALUE!</v>
      </c>
      <c r="H369" s="42" t="e">
        <f>IF($C$24,[1]!obget([1]!obcall("",$C369,"get",[1]!obMake("","int",H$26))),"")</f>
        <v>#VALUE!</v>
      </c>
      <c r="I369" s="42" t="e">
        <f>IF($C$24,[1]!obget([1]!obcall("",$C369,"get",[1]!obMake("","int",I$26))),"")</f>
        <v>#VALUE!</v>
      </c>
      <c r="J369" s="42" t="e">
        <f>IF($C$24,[1]!obget([1]!obcall("",$C369,"get",[1]!obMake("","int",J$26))),"")</f>
        <v>#VALUE!</v>
      </c>
      <c r="K369" s="42" t="e">
        <f>IF($C$24,[1]!obget([1]!obcall("",$C369,"get",[1]!obMake("","int",K$26))),"")</f>
        <v>#VALUE!</v>
      </c>
      <c r="L369" s="42" t="e">
        <f>IF($C$24,[1]!obget([1]!obcall("",$C369,"get",[1]!obMake("","int",L$26))),"")</f>
        <v>#VALUE!</v>
      </c>
      <c r="M369" s="42" t="e">
        <f>IF($C$24,[1]!obget([1]!obcall("",$C369,"get",[1]!obMake("","int",M$26))),"")</f>
        <v>#VALUE!</v>
      </c>
      <c r="N369" s="42" t="e">
        <f>IF($C$24,[1]!obget([1]!obcall("",$C369,"getAverage")),"")</f>
        <v>#VALUE!</v>
      </c>
    </row>
    <row r="370" spans="1:14" x14ac:dyDescent="0.3">
      <c r="A370" s="28" t="str">
        <f t="shared" si="6"/>
        <v/>
      </c>
      <c r="B370" s="42"/>
      <c r="C370" s="45" t="e">
        <f>IF($C$24,[1]!obcall("IM_"&amp;B370,$B$24,"[]",[1]!obMake("","int",ROW(B370)-ROW($B$27))),"")</f>
        <v>#VALUE!</v>
      </c>
      <c r="D370" s="42" t="e">
        <f>IF($C$24,[1]!obget([1]!obcall("",$C370,"get",[1]!obMake("","int",D$26))),"")</f>
        <v>#VALUE!</v>
      </c>
      <c r="E370" s="42" t="e">
        <f>IF($C$24,[1]!obget([1]!obcall("",$C370,"get",[1]!obMake("","int",E$26))),"")</f>
        <v>#VALUE!</v>
      </c>
      <c r="F370" s="42" t="e">
        <f>IF($C$24,[1]!obget([1]!obcall("",$C370,"get",[1]!obMake("","int",F$26))),"")</f>
        <v>#VALUE!</v>
      </c>
      <c r="G370" s="42" t="e">
        <f>IF($C$24,[1]!obget([1]!obcall("",$C370,"get",[1]!obMake("","int",G$26))),"")</f>
        <v>#VALUE!</v>
      </c>
      <c r="H370" s="42" t="e">
        <f>IF($C$24,[1]!obget([1]!obcall("",$C370,"get",[1]!obMake("","int",H$26))),"")</f>
        <v>#VALUE!</v>
      </c>
      <c r="I370" s="42" t="e">
        <f>IF($C$24,[1]!obget([1]!obcall("",$C370,"get",[1]!obMake("","int",I$26))),"")</f>
        <v>#VALUE!</v>
      </c>
      <c r="J370" s="42" t="e">
        <f>IF($C$24,[1]!obget([1]!obcall("",$C370,"get",[1]!obMake("","int",J$26))),"")</f>
        <v>#VALUE!</v>
      </c>
      <c r="K370" s="42" t="e">
        <f>IF($C$24,[1]!obget([1]!obcall("",$C370,"get",[1]!obMake("","int",K$26))),"")</f>
        <v>#VALUE!</v>
      </c>
      <c r="L370" s="42" t="e">
        <f>IF($C$24,[1]!obget([1]!obcall("",$C370,"get",[1]!obMake("","int",L$26))),"")</f>
        <v>#VALUE!</v>
      </c>
      <c r="M370" s="42" t="e">
        <f>IF($C$24,[1]!obget([1]!obcall("",$C370,"get",[1]!obMake("","int",M$26))),"")</f>
        <v>#VALUE!</v>
      </c>
      <c r="N370" s="42" t="e">
        <f>IF($C$24,[1]!obget([1]!obcall("",$C370,"getAverage")),"")</f>
        <v>#VALUE!</v>
      </c>
    </row>
    <row r="371" spans="1:14" x14ac:dyDescent="0.3">
      <c r="A371" s="28" t="str">
        <f t="shared" si="6"/>
        <v/>
      </c>
      <c r="B371" s="42"/>
      <c r="C371" s="45" t="e">
        <f>IF($C$24,[1]!obcall("IM_"&amp;B371,$B$24,"[]",[1]!obMake("","int",ROW(B371)-ROW($B$27))),"")</f>
        <v>#VALUE!</v>
      </c>
      <c r="D371" s="42" t="e">
        <f>IF($C$24,[1]!obget([1]!obcall("",$C371,"get",[1]!obMake("","int",D$26))),"")</f>
        <v>#VALUE!</v>
      </c>
      <c r="E371" s="42" t="e">
        <f>IF($C$24,[1]!obget([1]!obcall("",$C371,"get",[1]!obMake("","int",E$26))),"")</f>
        <v>#VALUE!</v>
      </c>
      <c r="F371" s="42" t="e">
        <f>IF($C$24,[1]!obget([1]!obcall("",$C371,"get",[1]!obMake("","int",F$26))),"")</f>
        <v>#VALUE!</v>
      </c>
      <c r="G371" s="42" t="e">
        <f>IF($C$24,[1]!obget([1]!obcall("",$C371,"get",[1]!obMake("","int",G$26))),"")</f>
        <v>#VALUE!</v>
      </c>
      <c r="H371" s="42" t="e">
        <f>IF($C$24,[1]!obget([1]!obcall("",$C371,"get",[1]!obMake("","int",H$26))),"")</f>
        <v>#VALUE!</v>
      </c>
      <c r="I371" s="42" t="e">
        <f>IF($C$24,[1]!obget([1]!obcall("",$C371,"get",[1]!obMake("","int",I$26))),"")</f>
        <v>#VALUE!</v>
      </c>
      <c r="J371" s="42" t="e">
        <f>IF($C$24,[1]!obget([1]!obcall("",$C371,"get",[1]!obMake("","int",J$26))),"")</f>
        <v>#VALUE!</v>
      </c>
      <c r="K371" s="42" t="e">
        <f>IF($C$24,[1]!obget([1]!obcall("",$C371,"get",[1]!obMake("","int",K$26))),"")</f>
        <v>#VALUE!</v>
      </c>
      <c r="L371" s="42" t="e">
        <f>IF($C$24,[1]!obget([1]!obcall("",$C371,"get",[1]!obMake("","int",L$26))),"")</f>
        <v>#VALUE!</v>
      </c>
      <c r="M371" s="42" t="e">
        <f>IF($C$24,[1]!obget([1]!obcall("",$C371,"get",[1]!obMake("","int",M$26))),"")</f>
        <v>#VALUE!</v>
      </c>
      <c r="N371" s="42" t="e">
        <f>IF($C$24,[1]!obget([1]!obcall("",$C371,"getAverage")),"")</f>
        <v>#VALUE!</v>
      </c>
    </row>
    <row r="372" spans="1:14" x14ac:dyDescent="0.3">
      <c r="A372" s="28">
        <f t="shared" si="6"/>
        <v>34.5</v>
      </c>
      <c r="B372" s="42"/>
      <c r="C372" s="45" t="e">
        <f>IF($C$24,[1]!obcall("IM_"&amp;B372,$B$24,"[]",[1]!obMake("","int",ROW(B372)-ROW($B$27))),"")</f>
        <v>#VALUE!</v>
      </c>
      <c r="D372" s="42" t="e">
        <f>IF($C$24,[1]!obget([1]!obcall("",$C372,"get",[1]!obMake("","int",D$26))),"")</f>
        <v>#VALUE!</v>
      </c>
      <c r="E372" s="42" t="e">
        <f>IF($C$24,[1]!obget([1]!obcall("",$C372,"get",[1]!obMake("","int",E$26))),"")</f>
        <v>#VALUE!</v>
      </c>
      <c r="F372" s="42" t="e">
        <f>IF($C$24,[1]!obget([1]!obcall("",$C372,"get",[1]!obMake("","int",F$26))),"")</f>
        <v>#VALUE!</v>
      </c>
      <c r="G372" s="42" t="e">
        <f>IF($C$24,[1]!obget([1]!obcall("",$C372,"get",[1]!obMake("","int",G$26))),"")</f>
        <v>#VALUE!</v>
      </c>
      <c r="H372" s="42" t="e">
        <f>IF($C$24,[1]!obget([1]!obcall("",$C372,"get",[1]!obMake("","int",H$26))),"")</f>
        <v>#VALUE!</v>
      </c>
      <c r="I372" s="42" t="e">
        <f>IF($C$24,[1]!obget([1]!obcall("",$C372,"get",[1]!obMake("","int",I$26))),"")</f>
        <v>#VALUE!</v>
      </c>
      <c r="J372" s="42" t="e">
        <f>IF($C$24,[1]!obget([1]!obcall("",$C372,"get",[1]!obMake("","int",J$26))),"")</f>
        <v>#VALUE!</v>
      </c>
      <c r="K372" s="42" t="e">
        <f>IF($C$24,[1]!obget([1]!obcall("",$C372,"get",[1]!obMake("","int",K$26))),"")</f>
        <v>#VALUE!</v>
      </c>
      <c r="L372" s="42" t="e">
        <f>IF($C$24,[1]!obget([1]!obcall("",$C372,"get",[1]!obMake("","int",L$26))),"")</f>
        <v>#VALUE!</v>
      </c>
      <c r="M372" s="42" t="e">
        <f>IF($C$24,[1]!obget([1]!obcall("",$C372,"get",[1]!obMake("","int",M$26))),"")</f>
        <v>#VALUE!</v>
      </c>
      <c r="N372" s="42" t="e">
        <f>IF($C$24,[1]!obget([1]!obcall("",$C372,"getAverage")),"")</f>
        <v>#VALUE!</v>
      </c>
    </row>
    <row r="373" spans="1:14" x14ac:dyDescent="0.3">
      <c r="A373" s="28" t="str">
        <f t="shared" si="6"/>
        <v/>
      </c>
      <c r="B373" s="42"/>
      <c r="C373" s="45" t="e">
        <f>IF($C$24,[1]!obcall("IM_"&amp;B373,$B$24,"[]",[1]!obMake("","int",ROW(B373)-ROW($B$27))),"")</f>
        <v>#VALUE!</v>
      </c>
      <c r="D373" s="42" t="e">
        <f>IF($C$24,[1]!obget([1]!obcall("",$C373,"get",[1]!obMake("","int",D$26))),"")</f>
        <v>#VALUE!</v>
      </c>
      <c r="E373" s="42" t="e">
        <f>IF($C$24,[1]!obget([1]!obcall("",$C373,"get",[1]!obMake("","int",E$26))),"")</f>
        <v>#VALUE!</v>
      </c>
      <c r="F373" s="42" t="e">
        <f>IF($C$24,[1]!obget([1]!obcall("",$C373,"get",[1]!obMake("","int",F$26))),"")</f>
        <v>#VALUE!</v>
      </c>
      <c r="G373" s="42" t="e">
        <f>IF($C$24,[1]!obget([1]!obcall("",$C373,"get",[1]!obMake("","int",G$26))),"")</f>
        <v>#VALUE!</v>
      </c>
      <c r="H373" s="42" t="e">
        <f>IF($C$24,[1]!obget([1]!obcall("",$C373,"get",[1]!obMake("","int",H$26))),"")</f>
        <v>#VALUE!</v>
      </c>
      <c r="I373" s="42" t="e">
        <f>IF($C$24,[1]!obget([1]!obcall("",$C373,"get",[1]!obMake("","int",I$26))),"")</f>
        <v>#VALUE!</v>
      </c>
      <c r="J373" s="42" t="e">
        <f>IF($C$24,[1]!obget([1]!obcall("",$C373,"get",[1]!obMake("","int",J$26))),"")</f>
        <v>#VALUE!</v>
      </c>
      <c r="K373" s="42" t="e">
        <f>IF($C$24,[1]!obget([1]!obcall("",$C373,"get",[1]!obMake("","int",K$26))),"")</f>
        <v>#VALUE!</v>
      </c>
      <c r="L373" s="42" t="e">
        <f>IF($C$24,[1]!obget([1]!obcall("",$C373,"get",[1]!obMake("","int",L$26))),"")</f>
        <v>#VALUE!</v>
      </c>
      <c r="M373" s="42" t="e">
        <f>IF($C$24,[1]!obget([1]!obcall("",$C373,"get",[1]!obMake("","int",M$26))),"")</f>
        <v>#VALUE!</v>
      </c>
      <c r="N373" s="42" t="e">
        <f>IF($C$24,[1]!obget([1]!obcall("",$C373,"getAverage")),"")</f>
        <v>#VALUE!</v>
      </c>
    </row>
    <row r="374" spans="1:14" x14ac:dyDescent="0.3">
      <c r="A374" s="28" t="str">
        <f t="shared" si="6"/>
        <v/>
      </c>
      <c r="B374" s="42"/>
      <c r="C374" s="45" t="e">
        <f>IF($C$24,[1]!obcall("IM_"&amp;B374,$B$24,"[]",[1]!obMake("","int",ROW(B374)-ROW($B$27))),"")</f>
        <v>#VALUE!</v>
      </c>
      <c r="D374" s="42" t="e">
        <f>IF($C$24,[1]!obget([1]!obcall("",$C374,"get",[1]!obMake("","int",D$26))),"")</f>
        <v>#VALUE!</v>
      </c>
      <c r="E374" s="42" t="e">
        <f>IF($C$24,[1]!obget([1]!obcall("",$C374,"get",[1]!obMake("","int",E$26))),"")</f>
        <v>#VALUE!</v>
      </c>
      <c r="F374" s="42" t="e">
        <f>IF($C$24,[1]!obget([1]!obcall("",$C374,"get",[1]!obMake("","int",F$26))),"")</f>
        <v>#VALUE!</v>
      </c>
      <c r="G374" s="42" t="e">
        <f>IF($C$24,[1]!obget([1]!obcall("",$C374,"get",[1]!obMake("","int",G$26))),"")</f>
        <v>#VALUE!</v>
      </c>
      <c r="H374" s="42" t="e">
        <f>IF($C$24,[1]!obget([1]!obcall("",$C374,"get",[1]!obMake("","int",H$26))),"")</f>
        <v>#VALUE!</v>
      </c>
      <c r="I374" s="42" t="e">
        <f>IF($C$24,[1]!obget([1]!obcall("",$C374,"get",[1]!obMake("","int",I$26))),"")</f>
        <v>#VALUE!</v>
      </c>
      <c r="J374" s="42" t="e">
        <f>IF($C$24,[1]!obget([1]!obcall("",$C374,"get",[1]!obMake("","int",J$26))),"")</f>
        <v>#VALUE!</v>
      </c>
      <c r="K374" s="42" t="e">
        <f>IF($C$24,[1]!obget([1]!obcall("",$C374,"get",[1]!obMake("","int",K$26))),"")</f>
        <v>#VALUE!</v>
      </c>
      <c r="L374" s="42" t="e">
        <f>IF($C$24,[1]!obget([1]!obcall("",$C374,"get",[1]!obMake("","int",L$26))),"")</f>
        <v>#VALUE!</v>
      </c>
      <c r="M374" s="42" t="e">
        <f>IF($C$24,[1]!obget([1]!obcall("",$C374,"get",[1]!obMake("","int",M$26))),"")</f>
        <v>#VALUE!</v>
      </c>
      <c r="N374" s="42" t="e">
        <f>IF($C$24,[1]!obget([1]!obcall("",$C374,"getAverage")),"")</f>
        <v>#VALUE!</v>
      </c>
    </row>
    <row r="375" spans="1:14" x14ac:dyDescent="0.3">
      <c r="A375" s="28" t="str">
        <f t="shared" si="6"/>
        <v/>
      </c>
      <c r="B375" s="42"/>
      <c r="C375" s="45" t="e">
        <f>IF($C$24,[1]!obcall("IM_"&amp;B375,$B$24,"[]",[1]!obMake("","int",ROW(B375)-ROW($B$27))),"")</f>
        <v>#VALUE!</v>
      </c>
      <c r="D375" s="42" t="e">
        <f>IF($C$24,[1]!obget([1]!obcall("",$C375,"get",[1]!obMake("","int",D$26))),"")</f>
        <v>#VALUE!</v>
      </c>
      <c r="E375" s="42" t="e">
        <f>IF($C$24,[1]!obget([1]!obcall("",$C375,"get",[1]!obMake("","int",E$26))),"")</f>
        <v>#VALUE!</v>
      </c>
      <c r="F375" s="42" t="e">
        <f>IF($C$24,[1]!obget([1]!obcall("",$C375,"get",[1]!obMake("","int",F$26))),"")</f>
        <v>#VALUE!</v>
      </c>
      <c r="G375" s="42" t="e">
        <f>IF($C$24,[1]!obget([1]!obcall("",$C375,"get",[1]!obMake("","int",G$26))),"")</f>
        <v>#VALUE!</v>
      </c>
      <c r="H375" s="42" t="e">
        <f>IF($C$24,[1]!obget([1]!obcall("",$C375,"get",[1]!obMake("","int",H$26))),"")</f>
        <v>#VALUE!</v>
      </c>
      <c r="I375" s="42" t="e">
        <f>IF($C$24,[1]!obget([1]!obcall("",$C375,"get",[1]!obMake("","int",I$26))),"")</f>
        <v>#VALUE!</v>
      </c>
      <c r="J375" s="42" t="e">
        <f>IF($C$24,[1]!obget([1]!obcall("",$C375,"get",[1]!obMake("","int",J$26))),"")</f>
        <v>#VALUE!</v>
      </c>
      <c r="K375" s="42" t="e">
        <f>IF($C$24,[1]!obget([1]!obcall("",$C375,"get",[1]!obMake("","int",K$26))),"")</f>
        <v>#VALUE!</v>
      </c>
      <c r="L375" s="42" t="e">
        <f>IF($C$24,[1]!obget([1]!obcall("",$C375,"get",[1]!obMake("","int",L$26))),"")</f>
        <v>#VALUE!</v>
      </c>
      <c r="M375" s="42" t="e">
        <f>IF($C$24,[1]!obget([1]!obcall("",$C375,"get",[1]!obMake("","int",M$26))),"")</f>
        <v>#VALUE!</v>
      </c>
      <c r="N375" s="42" t="e">
        <f>IF($C$24,[1]!obget([1]!obcall("",$C375,"getAverage")),"")</f>
        <v>#VALUE!</v>
      </c>
    </row>
    <row r="376" spans="1:14" x14ac:dyDescent="0.3">
      <c r="A376" s="28" t="str">
        <f t="shared" si="6"/>
        <v/>
      </c>
      <c r="B376" s="42"/>
      <c r="C376" s="45" t="e">
        <f>IF($C$24,[1]!obcall("IM_"&amp;B376,$B$24,"[]",[1]!obMake("","int",ROW(B376)-ROW($B$27))),"")</f>
        <v>#VALUE!</v>
      </c>
      <c r="D376" s="42" t="e">
        <f>IF($C$24,[1]!obget([1]!obcall("",$C376,"get",[1]!obMake("","int",D$26))),"")</f>
        <v>#VALUE!</v>
      </c>
      <c r="E376" s="42" t="e">
        <f>IF($C$24,[1]!obget([1]!obcall("",$C376,"get",[1]!obMake("","int",E$26))),"")</f>
        <v>#VALUE!</v>
      </c>
      <c r="F376" s="42" t="e">
        <f>IF($C$24,[1]!obget([1]!obcall("",$C376,"get",[1]!obMake("","int",F$26))),"")</f>
        <v>#VALUE!</v>
      </c>
      <c r="G376" s="42" t="e">
        <f>IF($C$24,[1]!obget([1]!obcall("",$C376,"get",[1]!obMake("","int",G$26))),"")</f>
        <v>#VALUE!</v>
      </c>
      <c r="H376" s="42" t="e">
        <f>IF($C$24,[1]!obget([1]!obcall("",$C376,"get",[1]!obMake("","int",H$26))),"")</f>
        <v>#VALUE!</v>
      </c>
      <c r="I376" s="42" t="e">
        <f>IF($C$24,[1]!obget([1]!obcall("",$C376,"get",[1]!obMake("","int",I$26))),"")</f>
        <v>#VALUE!</v>
      </c>
      <c r="J376" s="42" t="e">
        <f>IF($C$24,[1]!obget([1]!obcall("",$C376,"get",[1]!obMake("","int",J$26))),"")</f>
        <v>#VALUE!</v>
      </c>
      <c r="K376" s="42" t="e">
        <f>IF($C$24,[1]!obget([1]!obcall("",$C376,"get",[1]!obMake("","int",K$26))),"")</f>
        <v>#VALUE!</v>
      </c>
      <c r="L376" s="42" t="e">
        <f>IF($C$24,[1]!obget([1]!obcall("",$C376,"get",[1]!obMake("","int",L$26))),"")</f>
        <v>#VALUE!</v>
      </c>
      <c r="M376" s="42" t="e">
        <f>IF($C$24,[1]!obget([1]!obcall("",$C376,"get",[1]!obMake("","int",M$26))),"")</f>
        <v>#VALUE!</v>
      </c>
      <c r="N376" s="42" t="e">
        <f>IF($C$24,[1]!obget([1]!obcall("",$C376,"getAverage")),"")</f>
        <v>#VALUE!</v>
      </c>
    </row>
    <row r="377" spans="1:14" x14ac:dyDescent="0.3">
      <c r="A377" s="28">
        <f t="shared" si="6"/>
        <v>35</v>
      </c>
      <c r="B377" s="42"/>
      <c r="C377" s="45" t="e">
        <f>IF($C$24,[1]!obcall("IM_"&amp;B377,$B$24,"[]",[1]!obMake("","int",ROW(B377)-ROW($B$27))),"")</f>
        <v>#VALUE!</v>
      </c>
      <c r="D377" s="42" t="e">
        <f>IF($C$24,[1]!obget([1]!obcall("",$C377,"get",[1]!obMake("","int",D$26))),"")</f>
        <v>#VALUE!</v>
      </c>
      <c r="E377" s="42" t="e">
        <f>IF($C$24,[1]!obget([1]!obcall("",$C377,"get",[1]!obMake("","int",E$26))),"")</f>
        <v>#VALUE!</v>
      </c>
      <c r="F377" s="42" t="e">
        <f>IF($C$24,[1]!obget([1]!obcall("",$C377,"get",[1]!obMake("","int",F$26))),"")</f>
        <v>#VALUE!</v>
      </c>
      <c r="G377" s="42" t="e">
        <f>IF($C$24,[1]!obget([1]!obcall("",$C377,"get",[1]!obMake("","int",G$26))),"")</f>
        <v>#VALUE!</v>
      </c>
      <c r="H377" s="42" t="e">
        <f>IF($C$24,[1]!obget([1]!obcall("",$C377,"get",[1]!obMake("","int",H$26))),"")</f>
        <v>#VALUE!</v>
      </c>
      <c r="I377" s="42" t="e">
        <f>IF($C$24,[1]!obget([1]!obcall("",$C377,"get",[1]!obMake("","int",I$26))),"")</f>
        <v>#VALUE!</v>
      </c>
      <c r="J377" s="42" t="e">
        <f>IF($C$24,[1]!obget([1]!obcall("",$C377,"get",[1]!obMake("","int",J$26))),"")</f>
        <v>#VALUE!</v>
      </c>
      <c r="K377" s="42" t="e">
        <f>IF($C$24,[1]!obget([1]!obcall("",$C377,"get",[1]!obMake("","int",K$26))),"")</f>
        <v>#VALUE!</v>
      </c>
      <c r="L377" s="42" t="e">
        <f>IF($C$24,[1]!obget([1]!obcall("",$C377,"get",[1]!obMake("","int",L$26))),"")</f>
        <v>#VALUE!</v>
      </c>
      <c r="M377" s="42" t="e">
        <f>IF($C$24,[1]!obget([1]!obcall("",$C377,"get",[1]!obMake("","int",M$26))),"")</f>
        <v>#VALUE!</v>
      </c>
      <c r="N377" s="42" t="e">
        <f>IF($C$24,[1]!obget([1]!obcall("",$C377,"getAverage")),"")</f>
        <v>#VALUE!</v>
      </c>
    </row>
    <row r="378" spans="1:14" x14ac:dyDescent="0.3">
      <c r="A378" s="28" t="str">
        <f t="shared" si="6"/>
        <v/>
      </c>
      <c r="B378" s="42"/>
      <c r="C378" s="45" t="e">
        <f>IF($C$24,[1]!obcall("IM_"&amp;B378,$B$24,"[]",[1]!obMake("","int",ROW(B378)-ROW($B$27))),"")</f>
        <v>#VALUE!</v>
      </c>
      <c r="D378" s="42" t="e">
        <f>IF($C$24,[1]!obget([1]!obcall("",$C378,"get",[1]!obMake("","int",D$26))),"")</f>
        <v>#VALUE!</v>
      </c>
      <c r="E378" s="42" t="e">
        <f>IF($C$24,[1]!obget([1]!obcall("",$C378,"get",[1]!obMake("","int",E$26))),"")</f>
        <v>#VALUE!</v>
      </c>
      <c r="F378" s="42" t="e">
        <f>IF($C$24,[1]!obget([1]!obcall("",$C378,"get",[1]!obMake("","int",F$26))),"")</f>
        <v>#VALUE!</v>
      </c>
      <c r="G378" s="42" t="e">
        <f>IF($C$24,[1]!obget([1]!obcall("",$C378,"get",[1]!obMake("","int",G$26))),"")</f>
        <v>#VALUE!</v>
      </c>
      <c r="H378" s="42" t="e">
        <f>IF($C$24,[1]!obget([1]!obcall("",$C378,"get",[1]!obMake("","int",H$26))),"")</f>
        <v>#VALUE!</v>
      </c>
      <c r="I378" s="42" t="e">
        <f>IF($C$24,[1]!obget([1]!obcall("",$C378,"get",[1]!obMake("","int",I$26))),"")</f>
        <v>#VALUE!</v>
      </c>
      <c r="J378" s="42" t="e">
        <f>IF($C$24,[1]!obget([1]!obcall("",$C378,"get",[1]!obMake("","int",J$26))),"")</f>
        <v>#VALUE!</v>
      </c>
      <c r="K378" s="42" t="e">
        <f>IF($C$24,[1]!obget([1]!obcall("",$C378,"get",[1]!obMake("","int",K$26))),"")</f>
        <v>#VALUE!</v>
      </c>
      <c r="L378" s="42" t="e">
        <f>IF($C$24,[1]!obget([1]!obcall("",$C378,"get",[1]!obMake("","int",L$26))),"")</f>
        <v>#VALUE!</v>
      </c>
      <c r="M378" s="42" t="e">
        <f>IF($C$24,[1]!obget([1]!obcall("",$C378,"get",[1]!obMake("","int",M$26))),"")</f>
        <v>#VALUE!</v>
      </c>
      <c r="N378" s="42" t="e">
        <f>IF($C$24,[1]!obget([1]!obcall("",$C378,"getAverage")),"")</f>
        <v>#VALUE!</v>
      </c>
    </row>
    <row r="379" spans="1:14" x14ac:dyDescent="0.3">
      <c r="A379" s="28" t="str">
        <f t="shared" si="6"/>
        <v/>
      </c>
      <c r="B379" s="42"/>
      <c r="C379" s="45" t="e">
        <f>IF($C$24,[1]!obcall("IM_"&amp;B379,$B$24,"[]",[1]!obMake("","int",ROW(B379)-ROW($B$27))),"")</f>
        <v>#VALUE!</v>
      </c>
      <c r="D379" s="42" t="e">
        <f>IF($C$24,[1]!obget([1]!obcall("",$C379,"get",[1]!obMake("","int",D$26))),"")</f>
        <v>#VALUE!</v>
      </c>
      <c r="E379" s="42" t="e">
        <f>IF($C$24,[1]!obget([1]!obcall("",$C379,"get",[1]!obMake("","int",E$26))),"")</f>
        <v>#VALUE!</v>
      </c>
      <c r="F379" s="42" t="e">
        <f>IF($C$24,[1]!obget([1]!obcall("",$C379,"get",[1]!obMake("","int",F$26))),"")</f>
        <v>#VALUE!</v>
      </c>
      <c r="G379" s="42" t="e">
        <f>IF($C$24,[1]!obget([1]!obcall("",$C379,"get",[1]!obMake("","int",G$26))),"")</f>
        <v>#VALUE!</v>
      </c>
      <c r="H379" s="42" t="e">
        <f>IF($C$24,[1]!obget([1]!obcall("",$C379,"get",[1]!obMake("","int",H$26))),"")</f>
        <v>#VALUE!</v>
      </c>
      <c r="I379" s="42" t="e">
        <f>IF($C$24,[1]!obget([1]!obcall("",$C379,"get",[1]!obMake("","int",I$26))),"")</f>
        <v>#VALUE!</v>
      </c>
      <c r="J379" s="42" t="e">
        <f>IF($C$24,[1]!obget([1]!obcall("",$C379,"get",[1]!obMake("","int",J$26))),"")</f>
        <v>#VALUE!</v>
      </c>
      <c r="K379" s="42" t="e">
        <f>IF($C$24,[1]!obget([1]!obcall("",$C379,"get",[1]!obMake("","int",K$26))),"")</f>
        <v>#VALUE!</v>
      </c>
      <c r="L379" s="42" t="e">
        <f>IF($C$24,[1]!obget([1]!obcall("",$C379,"get",[1]!obMake("","int",L$26))),"")</f>
        <v>#VALUE!</v>
      </c>
      <c r="M379" s="42" t="e">
        <f>IF($C$24,[1]!obget([1]!obcall("",$C379,"get",[1]!obMake("","int",M$26))),"")</f>
        <v>#VALUE!</v>
      </c>
      <c r="N379" s="42" t="e">
        <f>IF($C$24,[1]!obget([1]!obcall("",$C379,"getAverage")),"")</f>
        <v>#VALUE!</v>
      </c>
    </row>
    <row r="380" spans="1:14" x14ac:dyDescent="0.3">
      <c r="A380" s="28" t="str">
        <f t="shared" si="6"/>
        <v/>
      </c>
      <c r="B380" s="42"/>
      <c r="C380" s="45" t="e">
        <f>IF($C$24,[1]!obcall("IM_"&amp;B380,$B$24,"[]",[1]!obMake("","int",ROW(B380)-ROW($B$27))),"")</f>
        <v>#VALUE!</v>
      </c>
      <c r="D380" s="42" t="e">
        <f>IF($C$24,[1]!obget([1]!obcall("",$C380,"get",[1]!obMake("","int",D$26))),"")</f>
        <v>#VALUE!</v>
      </c>
      <c r="E380" s="42" t="e">
        <f>IF($C$24,[1]!obget([1]!obcall("",$C380,"get",[1]!obMake("","int",E$26))),"")</f>
        <v>#VALUE!</v>
      </c>
      <c r="F380" s="42" t="e">
        <f>IF($C$24,[1]!obget([1]!obcall("",$C380,"get",[1]!obMake("","int",F$26))),"")</f>
        <v>#VALUE!</v>
      </c>
      <c r="G380" s="42" t="e">
        <f>IF($C$24,[1]!obget([1]!obcall("",$C380,"get",[1]!obMake("","int",G$26))),"")</f>
        <v>#VALUE!</v>
      </c>
      <c r="H380" s="42" t="e">
        <f>IF($C$24,[1]!obget([1]!obcall("",$C380,"get",[1]!obMake("","int",H$26))),"")</f>
        <v>#VALUE!</v>
      </c>
      <c r="I380" s="42" t="e">
        <f>IF($C$24,[1]!obget([1]!obcall("",$C380,"get",[1]!obMake("","int",I$26))),"")</f>
        <v>#VALUE!</v>
      </c>
      <c r="J380" s="42" t="e">
        <f>IF($C$24,[1]!obget([1]!obcall("",$C380,"get",[1]!obMake("","int",J$26))),"")</f>
        <v>#VALUE!</v>
      </c>
      <c r="K380" s="42" t="e">
        <f>IF($C$24,[1]!obget([1]!obcall("",$C380,"get",[1]!obMake("","int",K$26))),"")</f>
        <v>#VALUE!</v>
      </c>
      <c r="L380" s="42" t="e">
        <f>IF($C$24,[1]!obget([1]!obcall("",$C380,"get",[1]!obMake("","int",L$26))),"")</f>
        <v>#VALUE!</v>
      </c>
      <c r="M380" s="42" t="e">
        <f>IF($C$24,[1]!obget([1]!obcall("",$C380,"get",[1]!obMake("","int",M$26))),"")</f>
        <v>#VALUE!</v>
      </c>
      <c r="N380" s="42" t="e">
        <f>IF($C$24,[1]!obget([1]!obcall("",$C380,"getAverage")),"")</f>
        <v>#VALUE!</v>
      </c>
    </row>
    <row r="381" spans="1:14" x14ac:dyDescent="0.3">
      <c r="A381" s="28" t="str">
        <f t="shared" si="6"/>
        <v/>
      </c>
      <c r="B381" s="42"/>
      <c r="C381" s="45" t="e">
        <f>IF($C$24,[1]!obcall("IM_"&amp;B381,$B$24,"[]",[1]!obMake("","int",ROW(B381)-ROW($B$27))),"")</f>
        <v>#VALUE!</v>
      </c>
      <c r="D381" s="42" t="e">
        <f>IF($C$24,[1]!obget([1]!obcall("",$C381,"get",[1]!obMake("","int",D$26))),"")</f>
        <v>#VALUE!</v>
      </c>
      <c r="E381" s="42" t="e">
        <f>IF($C$24,[1]!obget([1]!obcall("",$C381,"get",[1]!obMake("","int",E$26))),"")</f>
        <v>#VALUE!</v>
      </c>
      <c r="F381" s="42" t="e">
        <f>IF($C$24,[1]!obget([1]!obcall("",$C381,"get",[1]!obMake("","int",F$26))),"")</f>
        <v>#VALUE!</v>
      </c>
      <c r="G381" s="42" t="e">
        <f>IF($C$24,[1]!obget([1]!obcall("",$C381,"get",[1]!obMake("","int",G$26))),"")</f>
        <v>#VALUE!</v>
      </c>
      <c r="H381" s="42" t="e">
        <f>IF($C$24,[1]!obget([1]!obcall("",$C381,"get",[1]!obMake("","int",H$26))),"")</f>
        <v>#VALUE!</v>
      </c>
      <c r="I381" s="42" t="e">
        <f>IF($C$24,[1]!obget([1]!obcall("",$C381,"get",[1]!obMake("","int",I$26))),"")</f>
        <v>#VALUE!</v>
      </c>
      <c r="J381" s="42" t="e">
        <f>IF($C$24,[1]!obget([1]!obcall("",$C381,"get",[1]!obMake("","int",J$26))),"")</f>
        <v>#VALUE!</v>
      </c>
      <c r="K381" s="42" t="e">
        <f>IF($C$24,[1]!obget([1]!obcall("",$C381,"get",[1]!obMake("","int",K$26))),"")</f>
        <v>#VALUE!</v>
      </c>
      <c r="L381" s="42" t="e">
        <f>IF($C$24,[1]!obget([1]!obcall("",$C381,"get",[1]!obMake("","int",L$26))),"")</f>
        <v>#VALUE!</v>
      </c>
      <c r="M381" s="42" t="e">
        <f>IF($C$24,[1]!obget([1]!obcall("",$C381,"get",[1]!obMake("","int",M$26))),"")</f>
        <v>#VALUE!</v>
      </c>
      <c r="N381" s="42" t="e">
        <f>IF($C$24,[1]!obget([1]!obcall("",$C381,"getAverage")),"")</f>
        <v>#VALUE!</v>
      </c>
    </row>
    <row r="382" spans="1:14" x14ac:dyDescent="0.3">
      <c r="A382" s="28">
        <f t="shared" si="6"/>
        <v>35.5</v>
      </c>
      <c r="B382" s="42"/>
      <c r="C382" s="45" t="e">
        <f>IF($C$24,[1]!obcall("IM_"&amp;B382,$B$24,"[]",[1]!obMake("","int",ROW(B382)-ROW($B$27))),"")</f>
        <v>#VALUE!</v>
      </c>
      <c r="D382" s="42" t="e">
        <f>IF($C$24,[1]!obget([1]!obcall("",$C382,"get",[1]!obMake("","int",D$26))),"")</f>
        <v>#VALUE!</v>
      </c>
      <c r="E382" s="42" t="e">
        <f>IF($C$24,[1]!obget([1]!obcall("",$C382,"get",[1]!obMake("","int",E$26))),"")</f>
        <v>#VALUE!</v>
      </c>
      <c r="F382" s="42" t="e">
        <f>IF($C$24,[1]!obget([1]!obcall("",$C382,"get",[1]!obMake("","int",F$26))),"")</f>
        <v>#VALUE!</v>
      </c>
      <c r="G382" s="42" t="e">
        <f>IF($C$24,[1]!obget([1]!obcall("",$C382,"get",[1]!obMake("","int",G$26))),"")</f>
        <v>#VALUE!</v>
      </c>
      <c r="H382" s="42" t="e">
        <f>IF($C$24,[1]!obget([1]!obcall("",$C382,"get",[1]!obMake("","int",H$26))),"")</f>
        <v>#VALUE!</v>
      </c>
      <c r="I382" s="42" t="e">
        <f>IF($C$24,[1]!obget([1]!obcall("",$C382,"get",[1]!obMake("","int",I$26))),"")</f>
        <v>#VALUE!</v>
      </c>
      <c r="J382" s="42" t="e">
        <f>IF($C$24,[1]!obget([1]!obcall("",$C382,"get",[1]!obMake("","int",J$26))),"")</f>
        <v>#VALUE!</v>
      </c>
      <c r="K382" s="42" t="e">
        <f>IF($C$24,[1]!obget([1]!obcall("",$C382,"get",[1]!obMake("","int",K$26))),"")</f>
        <v>#VALUE!</v>
      </c>
      <c r="L382" s="42" t="e">
        <f>IF($C$24,[1]!obget([1]!obcall("",$C382,"get",[1]!obMake("","int",L$26))),"")</f>
        <v>#VALUE!</v>
      </c>
      <c r="M382" s="42" t="e">
        <f>IF($C$24,[1]!obget([1]!obcall("",$C382,"get",[1]!obMake("","int",M$26))),"")</f>
        <v>#VALUE!</v>
      </c>
      <c r="N382" s="42" t="e">
        <f>IF($C$24,[1]!obget([1]!obcall("",$C382,"getAverage")),"")</f>
        <v>#VALUE!</v>
      </c>
    </row>
    <row r="383" spans="1:14" x14ac:dyDescent="0.3">
      <c r="A383" s="28" t="str">
        <f t="shared" si="6"/>
        <v/>
      </c>
      <c r="B383" s="42"/>
      <c r="C383" s="45" t="e">
        <f>IF($C$24,[1]!obcall("IM_"&amp;B383,$B$24,"[]",[1]!obMake("","int",ROW(B383)-ROW($B$27))),"")</f>
        <v>#VALUE!</v>
      </c>
      <c r="D383" s="42" t="e">
        <f>IF($C$24,[1]!obget([1]!obcall("",$C383,"get",[1]!obMake("","int",D$26))),"")</f>
        <v>#VALUE!</v>
      </c>
      <c r="E383" s="42" t="e">
        <f>IF($C$24,[1]!obget([1]!obcall("",$C383,"get",[1]!obMake("","int",E$26))),"")</f>
        <v>#VALUE!</v>
      </c>
      <c r="F383" s="42" t="e">
        <f>IF($C$24,[1]!obget([1]!obcall("",$C383,"get",[1]!obMake("","int",F$26))),"")</f>
        <v>#VALUE!</v>
      </c>
      <c r="G383" s="42" t="e">
        <f>IF($C$24,[1]!obget([1]!obcall("",$C383,"get",[1]!obMake("","int",G$26))),"")</f>
        <v>#VALUE!</v>
      </c>
      <c r="H383" s="42" t="e">
        <f>IF($C$24,[1]!obget([1]!obcall("",$C383,"get",[1]!obMake("","int",H$26))),"")</f>
        <v>#VALUE!</v>
      </c>
      <c r="I383" s="42" t="e">
        <f>IF($C$24,[1]!obget([1]!obcall("",$C383,"get",[1]!obMake("","int",I$26))),"")</f>
        <v>#VALUE!</v>
      </c>
      <c r="J383" s="42" t="e">
        <f>IF($C$24,[1]!obget([1]!obcall("",$C383,"get",[1]!obMake("","int",J$26))),"")</f>
        <v>#VALUE!</v>
      </c>
      <c r="K383" s="42" t="e">
        <f>IF($C$24,[1]!obget([1]!obcall("",$C383,"get",[1]!obMake("","int",K$26))),"")</f>
        <v>#VALUE!</v>
      </c>
      <c r="L383" s="42" t="e">
        <f>IF($C$24,[1]!obget([1]!obcall("",$C383,"get",[1]!obMake("","int",L$26))),"")</f>
        <v>#VALUE!</v>
      </c>
      <c r="M383" s="42" t="e">
        <f>IF($C$24,[1]!obget([1]!obcall("",$C383,"get",[1]!obMake("","int",M$26))),"")</f>
        <v>#VALUE!</v>
      </c>
      <c r="N383" s="42" t="e">
        <f>IF($C$24,[1]!obget([1]!obcall("",$C383,"getAverage")),"")</f>
        <v>#VALUE!</v>
      </c>
    </row>
    <row r="384" spans="1:14" x14ac:dyDescent="0.3">
      <c r="A384" s="28" t="str">
        <f t="shared" si="6"/>
        <v/>
      </c>
      <c r="B384" s="42"/>
      <c r="C384" s="45" t="e">
        <f>IF($C$24,[1]!obcall("IM_"&amp;B384,$B$24,"[]",[1]!obMake("","int",ROW(B384)-ROW($B$27))),"")</f>
        <v>#VALUE!</v>
      </c>
      <c r="D384" s="42" t="e">
        <f>IF($C$24,[1]!obget([1]!obcall("",$C384,"get",[1]!obMake("","int",D$26))),"")</f>
        <v>#VALUE!</v>
      </c>
      <c r="E384" s="42" t="e">
        <f>IF($C$24,[1]!obget([1]!obcall("",$C384,"get",[1]!obMake("","int",E$26))),"")</f>
        <v>#VALUE!</v>
      </c>
      <c r="F384" s="42" t="e">
        <f>IF($C$24,[1]!obget([1]!obcall("",$C384,"get",[1]!obMake("","int",F$26))),"")</f>
        <v>#VALUE!</v>
      </c>
      <c r="G384" s="42" t="e">
        <f>IF($C$24,[1]!obget([1]!obcall("",$C384,"get",[1]!obMake("","int",G$26))),"")</f>
        <v>#VALUE!</v>
      </c>
      <c r="H384" s="42" t="e">
        <f>IF($C$24,[1]!obget([1]!obcall("",$C384,"get",[1]!obMake("","int",H$26))),"")</f>
        <v>#VALUE!</v>
      </c>
      <c r="I384" s="42" t="e">
        <f>IF($C$24,[1]!obget([1]!obcall("",$C384,"get",[1]!obMake("","int",I$26))),"")</f>
        <v>#VALUE!</v>
      </c>
      <c r="J384" s="42" t="e">
        <f>IF($C$24,[1]!obget([1]!obcall("",$C384,"get",[1]!obMake("","int",J$26))),"")</f>
        <v>#VALUE!</v>
      </c>
      <c r="K384" s="42" t="e">
        <f>IF($C$24,[1]!obget([1]!obcall("",$C384,"get",[1]!obMake("","int",K$26))),"")</f>
        <v>#VALUE!</v>
      </c>
      <c r="L384" s="42" t="e">
        <f>IF($C$24,[1]!obget([1]!obcall("",$C384,"get",[1]!obMake("","int",L$26))),"")</f>
        <v>#VALUE!</v>
      </c>
      <c r="M384" s="42" t="e">
        <f>IF($C$24,[1]!obget([1]!obcall("",$C384,"get",[1]!obMake("","int",M$26))),"")</f>
        <v>#VALUE!</v>
      </c>
      <c r="N384" s="42" t="e">
        <f>IF($C$24,[1]!obget([1]!obcall("",$C384,"getAverage")),"")</f>
        <v>#VALUE!</v>
      </c>
    </row>
    <row r="385" spans="1:14" x14ac:dyDescent="0.3">
      <c r="A385" s="28" t="str">
        <f t="shared" si="6"/>
        <v/>
      </c>
      <c r="B385" s="42"/>
      <c r="C385" s="45" t="e">
        <f>IF($C$24,[1]!obcall("IM_"&amp;B385,$B$24,"[]",[1]!obMake("","int",ROW(B385)-ROW($B$27))),"")</f>
        <v>#VALUE!</v>
      </c>
      <c r="D385" s="42" t="e">
        <f>IF($C$24,[1]!obget([1]!obcall("",$C385,"get",[1]!obMake("","int",D$26))),"")</f>
        <v>#VALUE!</v>
      </c>
      <c r="E385" s="42" t="e">
        <f>IF($C$24,[1]!obget([1]!obcall("",$C385,"get",[1]!obMake("","int",E$26))),"")</f>
        <v>#VALUE!</v>
      </c>
      <c r="F385" s="42" t="e">
        <f>IF($C$24,[1]!obget([1]!obcall("",$C385,"get",[1]!obMake("","int",F$26))),"")</f>
        <v>#VALUE!</v>
      </c>
      <c r="G385" s="42" t="e">
        <f>IF($C$24,[1]!obget([1]!obcall("",$C385,"get",[1]!obMake("","int",G$26))),"")</f>
        <v>#VALUE!</v>
      </c>
      <c r="H385" s="42" t="e">
        <f>IF($C$24,[1]!obget([1]!obcall("",$C385,"get",[1]!obMake("","int",H$26))),"")</f>
        <v>#VALUE!</v>
      </c>
      <c r="I385" s="42" t="e">
        <f>IF($C$24,[1]!obget([1]!obcall("",$C385,"get",[1]!obMake("","int",I$26))),"")</f>
        <v>#VALUE!</v>
      </c>
      <c r="J385" s="42" t="e">
        <f>IF($C$24,[1]!obget([1]!obcall("",$C385,"get",[1]!obMake("","int",J$26))),"")</f>
        <v>#VALUE!</v>
      </c>
      <c r="K385" s="42" t="e">
        <f>IF($C$24,[1]!obget([1]!obcall("",$C385,"get",[1]!obMake("","int",K$26))),"")</f>
        <v>#VALUE!</v>
      </c>
      <c r="L385" s="42" t="e">
        <f>IF($C$24,[1]!obget([1]!obcall("",$C385,"get",[1]!obMake("","int",L$26))),"")</f>
        <v>#VALUE!</v>
      </c>
      <c r="M385" s="42" t="e">
        <f>IF($C$24,[1]!obget([1]!obcall("",$C385,"get",[1]!obMake("","int",M$26))),"")</f>
        <v>#VALUE!</v>
      </c>
      <c r="N385" s="42" t="e">
        <f>IF($C$24,[1]!obget([1]!obcall("",$C385,"getAverage")),"")</f>
        <v>#VALUE!</v>
      </c>
    </row>
    <row r="386" spans="1:14" x14ac:dyDescent="0.3">
      <c r="A386" s="28" t="str">
        <f t="shared" si="6"/>
        <v/>
      </c>
      <c r="B386" s="42"/>
      <c r="C386" s="45" t="e">
        <f>IF($C$24,[1]!obcall("IM_"&amp;B386,$B$24,"[]",[1]!obMake("","int",ROW(B386)-ROW($B$27))),"")</f>
        <v>#VALUE!</v>
      </c>
      <c r="D386" s="42" t="e">
        <f>IF($C$24,[1]!obget([1]!obcall("",$C386,"get",[1]!obMake("","int",D$26))),"")</f>
        <v>#VALUE!</v>
      </c>
      <c r="E386" s="42" t="e">
        <f>IF($C$24,[1]!obget([1]!obcall("",$C386,"get",[1]!obMake("","int",E$26))),"")</f>
        <v>#VALUE!</v>
      </c>
      <c r="F386" s="42" t="e">
        <f>IF($C$24,[1]!obget([1]!obcall("",$C386,"get",[1]!obMake("","int",F$26))),"")</f>
        <v>#VALUE!</v>
      </c>
      <c r="G386" s="42" t="e">
        <f>IF($C$24,[1]!obget([1]!obcall("",$C386,"get",[1]!obMake("","int",G$26))),"")</f>
        <v>#VALUE!</v>
      </c>
      <c r="H386" s="42" t="e">
        <f>IF($C$24,[1]!obget([1]!obcall("",$C386,"get",[1]!obMake("","int",H$26))),"")</f>
        <v>#VALUE!</v>
      </c>
      <c r="I386" s="42" t="e">
        <f>IF($C$24,[1]!obget([1]!obcall("",$C386,"get",[1]!obMake("","int",I$26))),"")</f>
        <v>#VALUE!</v>
      </c>
      <c r="J386" s="42" t="e">
        <f>IF($C$24,[1]!obget([1]!obcall("",$C386,"get",[1]!obMake("","int",J$26))),"")</f>
        <v>#VALUE!</v>
      </c>
      <c r="K386" s="42" t="e">
        <f>IF($C$24,[1]!obget([1]!obcall("",$C386,"get",[1]!obMake("","int",K$26))),"")</f>
        <v>#VALUE!</v>
      </c>
      <c r="L386" s="42" t="e">
        <f>IF($C$24,[1]!obget([1]!obcall("",$C386,"get",[1]!obMake("","int",L$26))),"")</f>
        <v>#VALUE!</v>
      </c>
      <c r="M386" s="42" t="e">
        <f>IF($C$24,[1]!obget([1]!obcall("",$C386,"get",[1]!obMake("","int",M$26))),"")</f>
        <v>#VALUE!</v>
      </c>
      <c r="N386" s="42" t="e">
        <f>IF($C$24,[1]!obget([1]!obcall("",$C386,"getAverage")),"")</f>
        <v>#VALUE!</v>
      </c>
    </row>
    <row r="387" spans="1:14" x14ac:dyDescent="0.3">
      <c r="A387" s="28">
        <f t="shared" si="6"/>
        <v>36</v>
      </c>
      <c r="B387" s="42"/>
      <c r="C387" s="45" t="e">
        <f>IF($C$24,[1]!obcall("IM_"&amp;B387,$B$24,"[]",[1]!obMake("","int",ROW(B387)-ROW($B$27))),"")</f>
        <v>#VALUE!</v>
      </c>
      <c r="D387" s="42" t="e">
        <f>IF($C$24,[1]!obget([1]!obcall("",$C387,"get",[1]!obMake("","int",D$26))),"")</f>
        <v>#VALUE!</v>
      </c>
      <c r="E387" s="42" t="e">
        <f>IF($C$24,[1]!obget([1]!obcall("",$C387,"get",[1]!obMake("","int",E$26))),"")</f>
        <v>#VALUE!</v>
      </c>
      <c r="F387" s="42" t="e">
        <f>IF($C$24,[1]!obget([1]!obcall("",$C387,"get",[1]!obMake("","int",F$26))),"")</f>
        <v>#VALUE!</v>
      </c>
      <c r="G387" s="42" t="e">
        <f>IF($C$24,[1]!obget([1]!obcall("",$C387,"get",[1]!obMake("","int",G$26))),"")</f>
        <v>#VALUE!</v>
      </c>
      <c r="H387" s="42" t="e">
        <f>IF($C$24,[1]!obget([1]!obcall("",$C387,"get",[1]!obMake("","int",H$26))),"")</f>
        <v>#VALUE!</v>
      </c>
      <c r="I387" s="42" t="e">
        <f>IF($C$24,[1]!obget([1]!obcall("",$C387,"get",[1]!obMake("","int",I$26))),"")</f>
        <v>#VALUE!</v>
      </c>
      <c r="J387" s="42" t="e">
        <f>IF($C$24,[1]!obget([1]!obcall("",$C387,"get",[1]!obMake("","int",J$26))),"")</f>
        <v>#VALUE!</v>
      </c>
      <c r="K387" s="42" t="e">
        <f>IF($C$24,[1]!obget([1]!obcall("",$C387,"get",[1]!obMake("","int",K$26))),"")</f>
        <v>#VALUE!</v>
      </c>
      <c r="L387" s="42" t="e">
        <f>IF($C$24,[1]!obget([1]!obcall("",$C387,"get",[1]!obMake("","int",L$26))),"")</f>
        <v>#VALUE!</v>
      </c>
      <c r="M387" s="42" t="e">
        <f>IF($C$24,[1]!obget([1]!obcall("",$C387,"get",[1]!obMake("","int",M$26))),"")</f>
        <v>#VALUE!</v>
      </c>
      <c r="N387" s="42" t="e">
        <f>IF($C$24,[1]!obget([1]!obcall("",$C387,"getAverage")),"")</f>
        <v>#VALUE!</v>
      </c>
    </row>
    <row r="388" spans="1:14" x14ac:dyDescent="0.3">
      <c r="A388" s="28" t="str">
        <f t="shared" si="6"/>
        <v/>
      </c>
      <c r="B388" s="42"/>
      <c r="C388" s="45" t="e">
        <f>IF($C$24,[1]!obcall("IM_"&amp;B388,$B$24,"[]",[1]!obMake("","int",ROW(B388)-ROW($B$27))),"")</f>
        <v>#VALUE!</v>
      </c>
      <c r="D388" s="42" t="e">
        <f>IF($C$24,[1]!obget([1]!obcall("",$C388,"get",[1]!obMake("","int",D$26))),"")</f>
        <v>#VALUE!</v>
      </c>
      <c r="E388" s="42" t="e">
        <f>IF($C$24,[1]!obget([1]!obcall("",$C388,"get",[1]!obMake("","int",E$26))),"")</f>
        <v>#VALUE!</v>
      </c>
      <c r="F388" s="42" t="e">
        <f>IF($C$24,[1]!obget([1]!obcall("",$C388,"get",[1]!obMake("","int",F$26))),"")</f>
        <v>#VALUE!</v>
      </c>
      <c r="G388" s="42" t="e">
        <f>IF($C$24,[1]!obget([1]!obcall("",$C388,"get",[1]!obMake("","int",G$26))),"")</f>
        <v>#VALUE!</v>
      </c>
      <c r="H388" s="42" t="e">
        <f>IF($C$24,[1]!obget([1]!obcall("",$C388,"get",[1]!obMake("","int",H$26))),"")</f>
        <v>#VALUE!</v>
      </c>
      <c r="I388" s="42" t="e">
        <f>IF($C$24,[1]!obget([1]!obcall("",$C388,"get",[1]!obMake("","int",I$26))),"")</f>
        <v>#VALUE!</v>
      </c>
      <c r="J388" s="42" t="e">
        <f>IF($C$24,[1]!obget([1]!obcall("",$C388,"get",[1]!obMake("","int",J$26))),"")</f>
        <v>#VALUE!</v>
      </c>
      <c r="K388" s="42" t="e">
        <f>IF($C$24,[1]!obget([1]!obcall("",$C388,"get",[1]!obMake("","int",K$26))),"")</f>
        <v>#VALUE!</v>
      </c>
      <c r="L388" s="42" t="e">
        <f>IF($C$24,[1]!obget([1]!obcall("",$C388,"get",[1]!obMake("","int",L$26))),"")</f>
        <v>#VALUE!</v>
      </c>
      <c r="M388" s="42" t="e">
        <f>IF($C$24,[1]!obget([1]!obcall("",$C388,"get",[1]!obMake("","int",M$26))),"")</f>
        <v>#VALUE!</v>
      </c>
      <c r="N388" s="42" t="e">
        <f>IF($C$24,[1]!obget([1]!obcall("",$C388,"getAverage")),"")</f>
        <v>#VALUE!</v>
      </c>
    </row>
    <row r="389" spans="1:14" x14ac:dyDescent="0.3">
      <c r="A389" s="28" t="str">
        <f t="shared" si="6"/>
        <v/>
      </c>
      <c r="B389" s="42"/>
      <c r="C389" s="45" t="e">
        <f>IF($C$24,[1]!obcall("IM_"&amp;B389,$B$24,"[]",[1]!obMake("","int",ROW(B389)-ROW($B$27))),"")</f>
        <v>#VALUE!</v>
      </c>
      <c r="D389" s="42" t="e">
        <f>IF($C$24,[1]!obget([1]!obcall("",$C389,"get",[1]!obMake("","int",D$26))),"")</f>
        <v>#VALUE!</v>
      </c>
      <c r="E389" s="42" t="e">
        <f>IF($C$24,[1]!obget([1]!obcall("",$C389,"get",[1]!obMake("","int",E$26))),"")</f>
        <v>#VALUE!</v>
      </c>
      <c r="F389" s="42" t="e">
        <f>IF($C$24,[1]!obget([1]!obcall("",$C389,"get",[1]!obMake("","int",F$26))),"")</f>
        <v>#VALUE!</v>
      </c>
      <c r="G389" s="42" t="e">
        <f>IF($C$24,[1]!obget([1]!obcall("",$C389,"get",[1]!obMake("","int",G$26))),"")</f>
        <v>#VALUE!</v>
      </c>
      <c r="H389" s="42" t="e">
        <f>IF($C$24,[1]!obget([1]!obcall("",$C389,"get",[1]!obMake("","int",H$26))),"")</f>
        <v>#VALUE!</v>
      </c>
      <c r="I389" s="42" t="e">
        <f>IF($C$24,[1]!obget([1]!obcall("",$C389,"get",[1]!obMake("","int",I$26))),"")</f>
        <v>#VALUE!</v>
      </c>
      <c r="J389" s="42" t="e">
        <f>IF($C$24,[1]!obget([1]!obcall("",$C389,"get",[1]!obMake("","int",J$26))),"")</f>
        <v>#VALUE!</v>
      </c>
      <c r="K389" s="42" t="e">
        <f>IF($C$24,[1]!obget([1]!obcall("",$C389,"get",[1]!obMake("","int",K$26))),"")</f>
        <v>#VALUE!</v>
      </c>
      <c r="L389" s="42" t="e">
        <f>IF($C$24,[1]!obget([1]!obcall("",$C389,"get",[1]!obMake("","int",L$26))),"")</f>
        <v>#VALUE!</v>
      </c>
      <c r="M389" s="42" t="e">
        <f>IF($C$24,[1]!obget([1]!obcall("",$C389,"get",[1]!obMake("","int",M$26))),"")</f>
        <v>#VALUE!</v>
      </c>
      <c r="N389" s="42" t="e">
        <f>IF($C$24,[1]!obget([1]!obcall("",$C389,"getAverage")),"")</f>
        <v>#VALUE!</v>
      </c>
    </row>
    <row r="390" spans="1:14" x14ac:dyDescent="0.3">
      <c r="A390" s="28" t="str">
        <f t="shared" si="6"/>
        <v/>
      </c>
      <c r="B390" s="42"/>
      <c r="C390" s="45" t="e">
        <f>IF($C$24,[1]!obcall("IM_"&amp;B390,$B$24,"[]",[1]!obMake("","int",ROW(B390)-ROW($B$27))),"")</f>
        <v>#VALUE!</v>
      </c>
      <c r="D390" s="42" t="e">
        <f>IF($C$24,[1]!obget([1]!obcall("",$C390,"get",[1]!obMake("","int",D$26))),"")</f>
        <v>#VALUE!</v>
      </c>
      <c r="E390" s="42" t="e">
        <f>IF($C$24,[1]!obget([1]!obcall("",$C390,"get",[1]!obMake("","int",E$26))),"")</f>
        <v>#VALUE!</v>
      </c>
      <c r="F390" s="42" t="e">
        <f>IF($C$24,[1]!obget([1]!obcall("",$C390,"get",[1]!obMake("","int",F$26))),"")</f>
        <v>#VALUE!</v>
      </c>
      <c r="G390" s="42" t="e">
        <f>IF($C$24,[1]!obget([1]!obcall("",$C390,"get",[1]!obMake("","int",G$26))),"")</f>
        <v>#VALUE!</v>
      </c>
      <c r="H390" s="42" t="e">
        <f>IF($C$24,[1]!obget([1]!obcall("",$C390,"get",[1]!obMake("","int",H$26))),"")</f>
        <v>#VALUE!</v>
      </c>
      <c r="I390" s="42" t="e">
        <f>IF($C$24,[1]!obget([1]!obcall("",$C390,"get",[1]!obMake("","int",I$26))),"")</f>
        <v>#VALUE!</v>
      </c>
      <c r="J390" s="42" t="e">
        <f>IF($C$24,[1]!obget([1]!obcall("",$C390,"get",[1]!obMake("","int",J$26))),"")</f>
        <v>#VALUE!</v>
      </c>
      <c r="K390" s="42" t="e">
        <f>IF($C$24,[1]!obget([1]!obcall("",$C390,"get",[1]!obMake("","int",K$26))),"")</f>
        <v>#VALUE!</v>
      </c>
      <c r="L390" s="42" t="e">
        <f>IF($C$24,[1]!obget([1]!obcall("",$C390,"get",[1]!obMake("","int",L$26))),"")</f>
        <v>#VALUE!</v>
      </c>
      <c r="M390" s="42" t="e">
        <f>IF($C$24,[1]!obget([1]!obcall("",$C390,"get",[1]!obMake("","int",M$26))),"")</f>
        <v>#VALUE!</v>
      </c>
      <c r="N390" s="42" t="e">
        <f>IF($C$24,[1]!obget([1]!obcall("",$C390,"getAverage")),"")</f>
        <v>#VALUE!</v>
      </c>
    </row>
    <row r="391" spans="1:14" x14ac:dyDescent="0.3">
      <c r="A391" s="28" t="str">
        <f t="shared" si="6"/>
        <v/>
      </c>
      <c r="B391" s="42"/>
      <c r="C391" s="45" t="e">
        <f>IF($C$24,[1]!obcall("IM_"&amp;B391,$B$24,"[]",[1]!obMake("","int",ROW(B391)-ROW($B$27))),"")</f>
        <v>#VALUE!</v>
      </c>
      <c r="D391" s="42" t="e">
        <f>IF($C$24,[1]!obget([1]!obcall("",$C391,"get",[1]!obMake("","int",D$26))),"")</f>
        <v>#VALUE!</v>
      </c>
      <c r="E391" s="42" t="e">
        <f>IF($C$24,[1]!obget([1]!obcall("",$C391,"get",[1]!obMake("","int",E$26))),"")</f>
        <v>#VALUE!</v>
      </c>
      <c r="F391" s="42" t="e">
        <f>IF($C$24,[1]!obget([1]!obcall("",$C391,"get",[1]!obMake("","int",F$26))),"")</f>
        <v>#VALUE!</v>
      </c>
      <c r="G391" s="42" t="e">
        <f>IF($C$24,[1]!obget([1]!obcall("",$C391,"get",[1]!obMake("","int",G$26))),"")</f>
        <v>#VALUE!</v>
      </c>
      <c r="H391" s="42" t="e">
        <f>IF($C$24,[1]!obget([1]!obcall("",$C391,"get",[1]!obMake("","int",H$26))),"")</f>
        <v>#VALUE!</v>
      </c>
      <c r="I391" s="42" t="e">
        <f>IF($C$24,[1]!obget([1]!obcall("",$C391,"get",[1]!obMake("","int",I$26))),"")</f>
        <v>#VALUE!</v>
      </c>
      <c r="J391" s="42" t="e">
        <f>IF($C$24,[1]!obget([1]!obcall("",$C391,"get",[1]!obMake("","int",J$26))),"")</f>
        <v>#VALUE!</v>
      </c>
      <c r="K391" s="42" t="e">
        <f>IF($C$24,[1]!obget([1]!obcall("",$C391,"get",[1]!obMake("","int",K$26))),"")</f>
        <v>#VALUE!</v>
      </c>
      <c r="L391" s="42" t="e">
        <f>IF($C$24,[1]!obget([1]!obcall("",$C391,"get",[1]!obMake("","int",L$26))),"")</f>
        <v>#VALUE!</v>
      </c>
      <c r="M391" s="42" t="e">
        <f>IF($C$24,[1]!obget([1]!obcall("",$C391,"get",[1]!obMake("","int",M$26))),"")</f>
        <v>#VALUE!</v>
      </c>
      <c r="N391" s="42" t="e">
        <f>IF($C$24,[1]!obget([1]!obcall("",$C391,"getAverage")),"")</f>
        <v>#VALUE!</v>
      </c>
    </row>
    <row r="392" spans="1:14" x14ac:dyDescent="0.3">
      <c r="A392" s="28">
        <f t="shared" si="6"/>
        <v>36.5</v>
      </c>
      <c r="B392" s="42"/>
      <c r="C392" s="45" t="e">
        <f>IF($C$24,[1]!obcall("IM_"&amp;B392,$B$24,"[]",[1]!obMake("","int",ROW(B392)-ROW($B$27))),"")</f>
        <v>#VALUE!</v>
      </c>
      <c r="D392" s="42" t="e">
        <f>IF($C$24,[1]!obget([1]!obcall("",$C392,"get",[1]!obMake("","int",D$26))),"")</f>
        <v>#VALUE!</v>
      </c>
      <c r="E392" s="42" t="e">
        <f>IF($C$24,[1]!obget([1]!obcall("",$C392,"get",[1]!obMake("","int",E$26))),"")</f>
        <v>#VALUE!</v>
      </c>
      <c r="F392" s="42" t="e">
        <f>IF($C$24,[1]!obget([1]!obcall("",$C392,"get",[1]!obMake("","int",F$26))),"")</f>
        <v>#VALUE!</v>
      </c>
      <c r="G392" s="42" t="e">
        <f>IF($C$24,[1]!obget([1]!obcall("",$C392,"get",[1]!obMake("","int",G$26))),"")</f>
        <v>#VALUE!</v>
      </c>
      <c r="H392" s="42" t="e">
        <f>IF($C$24,[1]!obget([1]!obcall("",$C392,"get",[1]!obMake("","int",H$26))),"")</f>
        <v>#VALUE!</v>
      </c>
      <c r="I392" s="42" t="e">
        <f>IF($C$24,[1]!obget([1]!obcall("",$C392,"get",[1]!obMake("","int",I$26))),"")</f>
        <v>#VALUE!</v>
      </c>
      <c r="J392" s="42" t="e">
        <f>IF($C$24,[1]!obget([1]!obcall("",$C392,"get",[1]!obMake("","int",J$26))),"")</f>
        <v>#VALUE!</v>
      </c>
      <c r="K392" s="42" t="e">
        <f>IF($C$24,[1]!obget([1]!obcall("",$C392,"get",[1]!obMake("","int",K$26))),"")</f>
        <v>#VALUE!</v>
      </c>
      <c r="L392" s="42" t="e">
        <f>IF($C$24,[1]!obget([1]!obcall("",$C392,"get",[1]!obMake("","int",L$26))),"")</f>
        <v>#VALUE!</v>
      </c>
      <c r="M392" s="42" t="e">
        <f>IF($C$24,[1]!obget([1]!obcall("",$C392,"get",[1]!obMake("","int",M$26))),"")</f>
        <v>#VALUE!</v>
      </c>
      <c r="N392" s="42" t="e">
        <f>IF($C$24,[1]!obget([1]!obcall("",$C392,"getAverage")),"")</f>
        <v>#VALUE!</v>
      </c>
    </row>
    <row r="393" spans="1:14" x14ac:dyDescent="0.3">
      <c r="A393" s="28" t="str">
        <f t="shared" si="6"/>
        <v/>
      </c>
      <c r="B393" s="42"/>
      <c r="C393" s="45" t="e">
        <f>IF($C$24,[1]!obcall("IM_"&amp;B393,$B$24,"[]",[1]!obMake("","int",ROW(B393)-ROW($B$27))),"")</f>
        <v>#VALUE!</v>
      </c>
      <c r="D393" s="42" t="e">
        <f>IF($C$24,[1]!obget([1]!obcall("",$C393,"get",[1]!obMake("","int",D$26))),"")</f>
        <v>#VALUE!</v>
      </c>
      <c r="E393" s="42" t="e">
        <f>IF($C$24,[1]!obget([1]!obcall("",$C393,"get",[1]!obMake("","int",E$26))),"")</f>
        <v>#VALUE!</v>
      </c>
      <c r="F393" s="42" t="e">
        <f>IF($C$24,[1]!obget([1]!obcall("",$C393,"get",[1]!obMake("","int",F$26))),"")</f>
        <v>#VALUE!</v>
      </c>
      <c r="G393" s="42" t="e">
        <f>IF($C$24,[1]!obget([1]!obcall("",$C393,"get",[1]!obMake("","int",G$26))),"")</f>
        <v>#VALUE!</v>
      </c>
      <c r="H393" s="42" t="e">
        <f>IF($C$24,[1]!obget([1]!obcall("",$C393,"get",[1]!obMake("","int",H$26))),"")</f>
        <v>#VALUE!</v>
      </c>
      <c r="I393" s="42" t="e">
        <f>IF($C$24,[1]!obget([1]!obcall("",$C393,"get",[1]!obMake("","int",I$26))),"")</f>
        <v>#VALUE!</v>
      </c>
      <c r="J393" s="42" t="e">
        <f>IF($C$24,[1]!obget([1]!obcall("",$C393,"get",[1]!obMake("","int",J$26))),"")</f>
        <v>#VALUE!</v>
      </c>
      <c r="K393" s="42" t="e">
        <f>IF($C$24,[1]!obget([1]!obcall("",$C393,"get",[1]!obMake("","int",K$26))),"")</f>
        <v>#VALUE!</v>
      </c>
      <c r="L393" s="42" t="e">
        <f>IF($C$24,[1]!obget([1]!obcall("",$C393,"get",[1]!obMake("","int",L$26))),"")</f>
        <v>#VALUE!</v>
      </c>
      <c r="M393" s="42" t="e">
        <f>IF($C$24,[1]!obget([1]!obcall("",$C393,"get",[1]!obMake("","int",M$26))),"")</f>
        <v>#VALUE!</v>
      </c>
      <c r="N393" s="42" t="e">
        <f>IF($C$24,[1]!obget([1]!obcall("",$C393,"getAverage")),"")</f>
        <v>#VALUE!</v>
      </c>
    </row>
    <row r="394" spans="1:14" x14ac:dyDescent="0.3">
      <c r="A394" s="28" t="str">
        <f t="shared" si="6"/>
        <v/>
      </c>
      <c r="B394" s="42"/>
      <c r="C394" s="45" t="e">
        <f>IF($C$24,[1]!obcall("IM_"&amp;B394,$B$24,"[]",[1]!obMake("","int",ROW(B394)-ROW($B$27))),"")</f>
        <v>#VALUE!</v>
      </c>
      <c r="D394" s="42" t="e">
        <f>IF($C$24,[1]!obget([1]!obcall("",$C394,"get",[1]!obMake("","int",D$26))),"")</f>
        <v>#VALUE!</v>
      </c>
      <c r="E394" s="42" t="e">
        <f>IF($C$24,[1]!obget([1]!obcall("",$C394,"get",[1]!obMake("","int",E$26))),"")</f>
        <v>#VALUE!</v>
      </c>
      <c r="F394" s="42" t="e">
        <f>IF($C$24,[1]!obget([1]!obcall("",$C394,"get",[1]!obMake("","int",F$26))),"")</f>
        <v>#VALUE!</v>
      </c>
      <c r="G394" s="42" t="e">
        <f>IF($C$24,[1]!obget([1]!obcall("",$C394,"get",[1]!obMake("","int",G$26))),"")</f>
        <v>#VALUE!</v>
      </c>
      <c r="H394" s="42" t="e">
        <f>IF($C$24,[1]!obget([1]!obcall("",$C394,"get",[1]!obMake("","int",H$26))),"")</f>
        <v>#VALUE!</v>
      </c>
      <c r="I394" s="42" t="e">
        <f>IF($C$24,[1]!obget([1]!obcall("",$C394,"get",[1]!obMake("","int",I$26))),"")</f>
        <v>#VALUE!</v>
      </c>
      <c r="J394" s="42" t="e">
        <f>IF($C$24,[1]!obget([1]!obcall("",$C394,"get",[1]!obMake("","int",J$26))),"")</f>
        <v>#VALUE!</v>
      </c>
      <c r="K394" s="42" t="e">
        <f>IF($C$24,[1]!obget([1]!obcall("",$C394,"get",[1]!obMake("","int",K$26))),"")</f>
        <v>#VALUE!</v>
      </c>
      <c r="L394" s="42" t="e">
        <f>IF($C$24,[1]!obget([1]!obcall("",$C394,"get",[1]!obMake("","int",L$26))),"")</f>
        <v>#VALUE!</v>
      </c>
      <c r="M394" s="42" t="e">
        <f>IF($C$24,[1]!obget([1]!obcall("",$C394,"get",[1]!obMake("","int",M$26))),"")</f>
        <v>#VALUE!</v>
      </c>
      <c r="N394" s="42" t="e">
        <f>IF($C$24,[1]!obget([1]!obcall("",$C394,"getAverage")),"")</f>
        <v>#VALUE!</v>
      </c>
    </row>
    <row r="395" spans="1:14" x14ac:dyDescent="0.3">
      <c r="A395" s="28" t="str">
        <f t="shared" si="6"/>
        <v/>
      </c>
      <c r="B395" s="42"/>
      <c r="C395" s="45" t="e">
        <f>IF($C$24,[1]!obcall("IM_"&amp;B395,$B$24,"[]",[1]!obMake("","int",ROW(B395)-ROW($B$27))),"")</f>
        <v>#VALUE!</v>
      </c>
      <c r="D395" s="42" t="e">
        <f>IF($C$24,[1]!obget([1]!obcall("",$C395,"get",[1]!obMake("","int",D$26))),"")</f>
        <v>#VALUE!</v>
      </c>
      <c r="E395" s="42" t="e">
        <f>IF($C$24,[1]!obget([1]!obcall("",$C395,"get",[1]!obMake("","int",E$26))),"")</f>
        <v>#VALUE!</v>
      </c>
      <c r="F395" s="42" t="e">
        <f>IF($C$24,[1]!obget([1]!obcall("",$C395,"get",[1]!obMake("","int",F$26))),"")</f>
        <v>#VALUE!</v>
      </c>
      <c r="G395" s="42" t="e">
        <f>IF($C$24,[1]!obget([1]!obcall("",$C395,"get",[1]!obMake("","int",G$26))),"")</f>
        <v>#VALUE!</v>
      </c>
      <c r="H395" s="42" t="e">
        <f>IF($C$24,[1]!obget([1]!obcall("",$C395,"get",[1]!obMake("","int",H$26))),"")</f>
        <v>#VALUE!</v>
      </c>
      <c r="I395" s="42" t="e">
        <f>IF($C$24,[1]!obget([1]!obcall("",$C395,"get",[1]!obMake("","int",I$26))),"")</f>
        <v>#VALUE!</v>
      </c>
      <c r="J395" s="42" t="e">
        <f>IF($C$24,[1]!obget([1]!obcall("",$C395,"get",[1]!obMake("","int",J$26))),"")</f>
        <v>#VALUE!</v>
      </c>
      <c r="K395" s="42" t="e">
        <f>IF($C$24,[1]!obget([1]!obcall("",$C395,"get",[1]!obMake("","int",K$26))),"")</f>
        <v>#VALUE!</v>
      </c>
      <c r="L395" s="42" t="e">
        <f>IF($C$24,[1]!obget([1]!obcall("",$C395,"get",[1]!obMake("","int",L$26))),"")</f>
        <v>#VALUE!</v>
      </c>
      <c r="M395" s="42" t="e">
        <f>IF($C$24,[1]!obget([1]!obcall("",$C395,"get",[1]!obMake("","int",M$26))),"")</f>
        <v>#VALUE!</v>
      </c>
      <c r="N395" s="42" t="e">
        <f>IF($C$24,[1]!obget([1]!obcall("",$C395,"getAverage")),"")</f>
        <v>#VALUE!</v>
      </c>
    </row>
    <row r="396" spans="1:14" x14ac:dyDescent="0.3">
      <c r="A396" s="28" t="str">
        <f t="shared" si="6"/>
        <v/>
      </c>
      <c r="B396" s="42"/>
      <c r="C396" s="45" t="e">
        <f>IF($C$24,[1]!obcall("IM_"&amp;B396,$B$24,"[]",[1]!obMake("","int",ROW(B396)-ROW($B$27))),"")</f>
        <v>#VALUE!</v>
      </c>
      <c r="D396" s="42" t="e">
        <f>IF($C$24,[1]!obget([1]!obcall("",$C396,"get",[1]!obMake("","int",D$26))),"")</f>
        <v>#VALUE!</v>
      </c>
      <c r="E396" s="42" t="e">
        <f>IF($C$24,[1]!obget([1]!obcall("",$C396,"get",[1]!obMake("","int",E$26))),"")</f>
        <v>#VALUE!</v>
      </c>
      <c r="F396" s="42" t="e">
        <f>IF($C$24,[1]!obget([1]!obcall("",$C396,"get",[1]!obMake("","int",F$26))),"")</f>
        <v>#VALUE!</v>
      </c>
      <c r="G396" s="42" t="e">
        <f>IF($C$24,[1]!obget([1]!obcall("",$C396,"get",[1]!obMake("","int",G$26))),"")</f>
        <v>#VALUE!</v>
      </c>
      <c r="H396" s="42" t="e">
        <f>IF($C$24,[1]!obget([1]!obcall("",$C396,"get",[1]!obMake("","int",H$26))),"")</f>
        <v>#VALUE!</v>
      </c>
      <c r="I396" s="42" t="e">
        <f>IF($C$24,[1]!obget([1]!obcall("",$C396,"get",[1]!obMake("","int",I$26))),"")</f>
        <v>#VALUE!</v>
      </c>
      <c r="J396" s="42" t="e">
        <f>IF($C$24,[1]!obget([1]!obcall("",$C396,"get",[1]!obMake("","int",J$26))),"")</f>
        <v>#VALUE!</v>
      </c>
      <c r="K396" s="42" t="e">
        <f>IF($C$24,[1]!obget([1]!obcall("",$C396,"get",[1]!obMake("","int",K$26))),"")</f>
        <v>#VALUE!</v>
      </c>
      <c r="L396" s="42" t="e">
        <f>IF($C$24,[1]!obget([1]!obcall("",$C396,"get",[1]!obMake("","int",L$26))),"")</f>
        <v>#VALUE!</v>
      </c>
      <c r="M396" s="42" t="e">
        <f>IF($C$24,[1]!obget([1]!obcall("",$C396,"get",[1]!obMake("","int",M$26))),"")</f>
        <v>#VALUE!</v>
      </c>
      <c r="N396" s="42" t="e">
        <f>IF($C$24,[1]!obget([1]!obcall("",$C396,"getAverage")),"")</f>
        <v>#VALUE!</v>
      </c>
    </row>
    <row r="397" spans="1:14" x14ac:dyDescent="0.3">
      <c r="A397" s="28">
        <f t="shared" si="6"/>
        <v>37</v>
      </c>
      <c r="B397" s="42"/>
      <c r="C397" s="45" t="e">
        <f>IF($C$24,[1]!obcall("IM_"&amp;B397,$B$24,"[]",[1]!obMake("","int",ROW(B397)-ROW($B$27))),"")</f>
        <v>#VALUE!</v>
      </c>
      <c r="D397" s="42" t="e">
        <f>IF($C$24,[1]!obget([1]!obcall("",$C397,"get",[1]!obMake("","int",D$26))),"")</f>
        <v>#VALUE!</v>
      </c>
      <c r="E397" s="42" t="e">
        <f>IF($C$24,[1]!obget([1]!obcall("",$C397,"get",[1]!obMake("","int",E$26))),"")</f>
        <v>#VALUE!</v>
      </c>
      <c r="F397" s="42" t="e">
        <f>IF($C$24,[1]!obget([1]!obcall("",$C397,"get",[1]!obMake("","int",F$26))),"")</f>
        <v>#VALUE!</v>
      </c>
      <c r="G397" s="42" t="e">
        <f>IF($C$24,[1]!obget([1]!obcall("",$C397,"get",[1]!obMake("","int",G$26))),"")</f>
        <v>#VALUE!</v>
      </c>
      <c r="H397" s="42" t="e">
        <f>IF($C$24,[1]!obget([1]!obcall("",$C397,"get",[1]!obMake("","int",H$26))),"")</f>
        <v>#VALUE!</v>
      </c>
      <c r="I397" s="42" t="e">
        <f>IF($C$24,[1]!obget([1]!obcall("",$C397,"get",[1]!obMake("","int",I$26))),"")</f>
        <v>#VALUE!</v>
      </c>
      <c r="J397" s="42" t="e">
        <f>IF($C$24,[1]!obget([1]!obcall("",$C397,"get",[1]!obMake("","int",J$26))),"")</f>
        <v>#VALUE!</v>
      </c>
      <c r="K397" s="42" t="e">
        <f>IF($C$24,[1]!obget([1]!obcall("",$C397,"get",[1]!obMake("","int",K$26))),"")</f>
        <v>#VALUE!</v>
      </c>
      <c r="L397" s="42" t="e">
        <f>IF($C$24,[1]!obget([1]!obcall("",$C397,"get",[1]!obMake("","int",L$26))),"")</f>
        <v>#VALUE!</v>
      </c>
      <c r="M397" s="42" t="e">
        <f>IF($C$24,[1]!obget([1]!obcall("",$C397,"get",[1]!obMake("","int",M$26))),"")</f>
        <v>#VALUE!</v>
      </c>
      <c r="N397" s="42" t="e">
        <f>IF($C$24,[1]!obget([1]!obcall("",$C397,"getAverage")),"")</f>
        <v>#VALUE!</v>
      </c>
    </row>
    <row r="398" spans="1:14" x14ac:dyDescent="0.3">
      <c r="A398" s="28" t="str">
        <f t="shared" si="6"/>
        <v/>
      </c>
      <c r="B398" s="42"/>
      <c r="C398" s="45" t="e">
        <f>IF($C$24,[1]!obcall("IM_"&amp;B398,$B$24,"[]",[1]!obMake("","int",ROW(B398)-ROW($B$27))),"")</f>
        <v>#VALUE!</v>
      </c>
      <c r="D398" s="42" t="e">
        <f>IF($C$24,[1]!obget([1]!obcall("",$C398,"get",[1]!obMake("","int",D$26))),"")</f>
        <v>#VALUE!</v>
      </c>
      <c r="E398" s="42" t="e">
        <f>IF($C$24,[1]!obget([1]!obcall("",$C398,"get",[1]!obMake("","int",E$26))),"")</f>
        <v>#VALUE!</v>
      </c>
      <c r="F398" s="42" t="e">
        <f>IF($C$24,[1]!obget([1]!obcall("",$C398,"get",[1]!obMake("","int",F$26))),"")</f>
        <v>#VALUE!</v>
      </c>
      <c r="G398" s="42" t="e">
        <f>IF($C$24,[1]!obget([1]!obcall("",$C398,"get",[1]!obMake("","int",G$26))),"")</f>
        <v>#VALUE!</v>
      </c>
      <c r="H398" s="42" t="e">
        <f>IF($C$24,[1]!obget([1]!obcall("",$C398,"get",[1]!obMake("","int",H$26))),"")</f>
        <v>#VALUE!</v>
      </c>
      <c r="I398" s="42" t="e">
        <f>IF($C$24,[1]!obget([1]!obcall("",$C398,"get",[1]!obMake("","int",I$26))),"")</f>
        <v>#VALUE!</v>
      </c>
      <c r="J398" s="42" t="e">
        <f>IF($C$24,[1]!obget([1]!obcall("",$C398,"get",[1]!obMake("","int",J$26))),"")</f>
        <v>#VALUE!</v>
      </c>
      <c r="K398" s="42" t="e">
        <f>IF($C$24,[1]!obget([1]!obcall("",$C398,"get",[1]!obMake("","int",K$26))),"")</f>
        <v>#VALUE!</v>
      </c>
      <c r="L398" s="42" t="e">
        <f>IF($C$24,[1]!obget([1]!obcall("",$C398,"get",[1]!obMake("","int",L$26))),"")</f>
        <v>#VALUE!</v>
      </c>
      <c r="M398" s="42" t="e">
        <f>IF($C$24,[1]!obget([1]!obcall("",$C398,"get",[1]!obMake("","int",M$26))),"")</f>
        <v>#VALUE!</v>
      </c>
      <c r="N398" s="42" t="e">
        <f>IF($C$24,[1]!obget([1]!obcall("",$C398,"getAverage")),"")</f>
        <v>#VALUE!</v>
      </c>
    </row>
    <row r="399" spans="1:14" x14ac:dyDescent="0.3">
      <c r="A399" s="28" t="str">
        <f t="shared" si="6"/>
        <v/>
      </c>
      <c r="B399" s="42"/>
      <c r="C399" s="45" t="e">
        <f>IF($C$24,[1]!obcall("IM_"&amp;B399,$B$24,"[]",[1]!obMake("","int",ROW(B399)-ROW($B$27))),"")</f>
        <v>#VALUE!</v>
      </c>
      <c r="D399" s="42" t="e">
        <f>IF($C$24,[1]!obget([1]!obcall("",$C399,"get",[1]!obMake("","int",D$26))),"")</f>
        <v>#VALUE!</v>
      </c>
      <c r="E399" s="42" t="e">
        <f>IF($C$24,[1]!obget([1]!obcall("",$C399,"get",[1]!obMake("","int",E$26))),"")</f>
        <v>#VALUE!</v>
      </c>
      <c r="F399" s="42" t="e">
        <f>IF($C$24,[1]!obget([1]!obcall("",$C399,"get",[1]!obMake("","int",F$26))),"")</f>
        <v>#VALUE!</v>
      </c>
      <c r="G399" s="42" t="e">
        <f>IF($C$24,[1]!obget([1]!obcall("",$C399,"get",[1]!obMake("","int",G$26))),"")</f>
        <v>#VALUE!</v>
      </c>
      <c r="H399" s="42" t="e">
        <f>IF($C$24,[1]!obget([1]!obcall("",$C399,"get",[1]!obMake("","int",H$26))),"")</f>
        <v>#VALUE!</v>
      </c>
      <c r="I399" s="42" t="e">
        <f>IF($C$24,[1]!obget([1]!obcall("",$C399,"get",[1]!obMake("","int",I$26))),"")</f>
        <v>#VALUE!</v>
      </c>
      <c r="J399" s="42" t="e">
        <f>IF($C$24,[1]!obget([1]!obcall("",$C399,"get",[1]!obMake("","int",J$26))),"")</f>
        <v>#VALUE!</v>
      </c>
      <c r="K399" s="42" t="e">
        <f>IF($C$24,[1]!obget([1]!obcall("",$C399,"get",[1]!obMake("","int",K$26))),"")</f>
        <v>#VALUE!</v>
      </c>
      <c r="L399" s="42" t="e">
        <f>IF($C$24,[1]!obget([1]!obcall("",$C399,"get",[1]!obMake("","int",L$26))),"")</f>
        <v>#VALUE!</v>
      </c>
      <c r="M399" s="42" t="e">
        <f>IF($C$24,[1]!obget([1]!obcall("",$C399,"get",[1]!obMake("","int",M$26))),"")</f>
        <v>#VALUE!</v>
      </c>
      <c r="N399" s="42" t="e">
        <f>IF($C$24,[1]!obget([1]!obcall("",$C399,"getAverage")),"")</f>
        <v>#VALUE!</v>
      </c>
    </row>
    <row r="400" spans="1:14" x14ac:dyDescent="0.3">
      <c r="A400" s="28" t="str">
        <f t="shared" si="6"/>
        <v/>
      </c>
      <c r="B400" s="42"/>
      <c r="C400" s="45" t="e">
        <f>IF($C$24,[1]!obcall("IM_"&amp;B400,$B$24,"[]",[1]!obMake("","int",ROW(B400)-ROW($B$27))),"")</f>
        <v>#VALUE!</v>
      </c>
      <c r="D400" s="42" t="e">
        <f>IF($C$24,[1]!obget([1]!obcall("",$C400,"get",[1]!obMake("","int",D$26))),"")</f>
        <v>#VALUE!</v>
      </c>
      <c r="E400" s="42" t="e">
        <f>IF($C$24,[1]!obget([1]!obcall("",$C400,"get",[1]!obMake("","int",E$26))),"")</f>
        <v>#VALUE!</v>
      </c>
      <c r="F400" s="42" t="e">
        <f>IF($C$24,[1]!obget([1]!obcall("",$C400,"get",[1]!obMake("","int",F$26))),"")</f>
        <v>#VALUE!</v>
      </c>
      <c r="G400" s="42" t="e">
        <f>IF($C$24,[1]!obget([1]!obcall("",$C400,"get",[1]!obMake("","int",G$26))),"")</f>
        <v>#VALUE!</v>
      </c>
      <c r="H400" s="42" t="e">
        <f>IF($C$24,[1]!obget([1]!obcall("",$C400,"get",[1]!obMake("","int",H$26))),"")</f>
        <v>#VALUE!</v>
      </c>
      <c r="I400" s="42" t="e">
        <f>IF($C$24,[1]!obget([1]!obcall("",$C400,"get",[1]!obMake("","int",I$26))),"")</f>
        <v>#VALUE!</v>
      </c>
      <c r="J400" s="42" t="e">
        <f>IF($C$24,[1]!obget([1]!obcall("",$C400,"get",[1]!obMake("","int",J$26))),"")</f>
        <v>#VALUE!</v>
      </c>
      <c r="K400" s="42" t="e">
        <f>IF($C$24,[1]!obget([1]!obcall("",$C400,"get",[1]!obMake("","int",K$26))),"")</f>
        <v>#VALUE!</v>
      </c>
      <c r="L400" s="42" t="e">
        <f>IF($C$24,[1]!obget([1]!obcall("",$C400,"get",[1]!obMake("","int",L$26))),"")</f>
        <v>#VALUE!</v>
      </c>
      <c r="M400" s="42" t="e">
        <f>IF($C$24,[1]!obget([1]!obcall("",$C400,"get",[1]!obMake("","int",M$26))),"")</f>
        <v>#VALUE!</v>
      </c>
      <c r="N400" s="42" t="e">
        <f>IF($C$24,[1]!obget([1]!obcall("",$C400,"getAverage")),"")</f>
        <v>#VALUE!</v>
      </c>
    </row>
    <row r="401" spans="1:14" x14ac:dyDescent="0.3">
      <c r="A401" s="28" t="str">
        <f t="shared" si="6"/>
        <v/>
      </c>
      <c r="B401" s="42"/>
      <c r="C401" s="45" t="e">
        <f>IF($C$24,[1]!obcall("IM_"&amp;B401,$B$24,"[]",[1]!obMake("","int",ROW(B401)-ROW($B$27))),"")</f>
        <v>#VALUE!</v>
      </c>
      <c r="D401" s="42" t="e">
        <f>IF($C$24,[1]!obget([1]!obcall("",$C401,"get",[1]!obMake("","int",D$26))),"")</f>
        <v>#VALUE!</v>
      </c>
      <c r="E401" s="42" t="e">
        <f>IF($C$24,[1]!obget([1]!obcall("",$C401,"get",[1]!obMake("","int",E$26))),"")</f>
        <v>#VALUE!</v>
      </c>
      <c r="F401" s="42" t="e">
        <f>IF($C$24,[1]!obget([1]!obcall("",$C401,"get",[1]!obMake("","int",F$26))),"")</f>
        <v>#VALUE!</v>
      </c>
      <c r="G401" s="42" t="e">
        <f>IF($C$24,[1]!obget([1]!obcall("",$C401,"get",[1]!obMake("","int",G$26))),"")</f>
        <v>#VALUE!</v>
      </c>
      <c r="H401" s="42" t="e">
        <f>IF($C$24,[1]!obget([1]!obcall("",$C401,"get",[1]!obMake("","int",H$26))),"")</f>
        <v>#VALUE!</v>
      </c>
      <c r="I401" s="42" t="e">
        <f>IF($C$24,[1]!obget([1]!obcall("",$C401,"get",[1]!obMake("","int",I$26))),"")</f>
        <v>#VALUE!</v>
      </c>
      <c r="J401" s="42" t="e">
        <f>IF($C$24,[1]!obget([1]!obcall("",$C401,"get",[1]!obMake("","int",J$26))),"")</f>
        <v>#VALUE!</v>
      </c>
      <c r="K401" s="42" t="e">
        <f>IF($C$24,[1]!obget([1]!obcall("",$C401,"get",[1]!obMake("","int",K$26))),"")</f>
        <v>#VALUE!</v>
      </c>
      <c r="L401" s="42" t="e">
        <f>IF($C$24,[1]!obget([1]!obcall("",$C401,"get",[1]!obMake("","int",L$26))),"")</f>
        <v>#VALUE!</v>
      </c>
      <c r="M401" s="42" t="e">
        <f>IF($C$24,[1]!obget([1]!obcall("",$C401,"get",[1]!obMake("","int",M$26))),"")</f>
        <v>#VALUE!</v>
      </c>
      <c r="N401" s="42" t="e">
        <f>IF($C$24,[1]!obget([1]!obcall("",$C401,"getAverage")),"")</f>
        <v>#VALUE!</v>
      </c>
    </row>
    <row r="402" spans="1:14" x14ac:dyDescent="0.3">
      <c r="A402" s="28">
        <f t="shared" si="6"/>
        <v>37.5</v>
      </c>
      <c r="B402" s="42"/>
      <c r="C402" s="45" t="e">
        <f>IF($C$24,[1]!obcall("IM_"&amp;B402,$B$24,"[]",[1]!obMake("","int",ROW(B402)-ROW($B$27))),"")</f>
        <v>#VALUE!</v>
      </c>
      <c r="D402" s="42" t="e">
        <f>IF($C$24,[1]!obget([1]!obcall("",$C402,"get",[1]!obMake("","int",D$26))),"")</f>
        <v>#VALUE!</v>
      </c>
      <c r="E402" s="42" t="e">
        <f>IF($C$24,[1]!obget([1]!obcall("",$C402,"get",[1]!obMake("","int",E$26))),"")</f>
        <v>#VALUE!</v>
      </c>
      <c r="F402" s="42" t="e">
        <f>IF($C$24,[1]!obget([1]!obcall("",$C402,"get",[1]!obMake("","int",F$26))),"")</f>
        <v>#VALUE!</v>
      </c>
      <c r="G402" s="42" t="e">
        <f>IF($C$24,[1]!obget([1]!obcall("",$C402,"get",[1]!obMake("","int",G$26))),"")</f>
        <v>#VALUE!</v>
      </c>
      <c r="H402" s="42" t="e">
        <f>IF($C$24,[1]!obget([1]!obcall("",$C402,"get",[1]!obMake("","int",H$26))),"")</f>
        <v>#VALUE!</v>
      </c>
      <c r="I402" s="42" t="e">
        <f>IF($C$24,[1]!obget([1]!obcall("",$C402,"get",[1]!obMake("","int",I$26))),"")</f>
        <v>#VALUE!</v>
      </c>
      <c r="J402" s="42" t="e">
        <f>IF($C$24,[1]!obget([1]!obcall("",$C402,"get",[1]!obMake("","int",J$26))),"")</f>
        <v>#VALUE!</v>
      </c>
      <c r="K402" s="42" t="e">
        <f>IF($C$24,[1]!obget([1]!obcall("",$C402,"get",[1]!obMake("","int",K$26))),"")</f>
        <v>#VALUE!</v>
      </c>
      <c r="L402" s="42" t="e">
        <f>IF($C$24,[1]!obget([1]!obcall("",$C402,"get",[1]!obMake("","int",L$26))),"")</f>
        <v>#VALUE!</v>
      </c>
      <c r="M402" s="42" t="e">
        <f>IF($C$24,[1]!obget([1]!obcall("",$C402,"get",[1]!obMake("","int",M$26))),"")</f>
        <v>#VALUE!</v>
      </c>
      <c r="N402" s="42" t="e">
        <f>IF($C$24,[1]!obget([1]!obcall("",$C402,"getAverage")),"")</f>
        <v>#VALUE!</v>
      </c>
    </row>
    <row r="403" spans="1:14" x14ac:dyDescent="0.3">
      <c r="A403" s="28" t="str">
        <f t="shared" si="6"/>
        <v/>
      </c>
      <c r="B403" s="42"/>
      <c r="C403" s="45" t="e">
        <f>IF($C$24,[1]!obcall("IM_"&amp;B403,$B$24,"[]",[1]!obMake("","int",ROW(B403)-ROW($B$27))),"")</f>
        <v>#VALUE!</v>
      </c>
      <c r="D403" s="42" t="e">
        <f>IF($C$24,[1]!obget([1]!obcall("",$C403,"get",[1]!obMake("","int",D$26))),"")</f>
        <v>#VALUE!</v>
      </c>
      <c r="E403" s="42" t="e">
        <f>IF($C$24,[1]!obget([1]!obcall("",$C403,"get",[1]!obMake("","int",E$26))),"")</f>
        <v>#VALUE!</v>
      </c>
      <c r="F403" s="42" t="e">
        <f>IF($C$24,[1]!obget([1]!obcall("",$C403,"get",[1]!obMake("","int",F$26))),"")</f>
        <v>#VALUE!</v>
      </c>
      <c r="G403" s="42" t="e">
        <f>IF($C$24,[1]!obget([1]!obcall("",$C403,"get",[1]!obMake("","int",G$26))),"")</f>
        <v>#VALUE!</v>
      </c>
      <c r="H403" s="42" t="e">
        <f>IF($C$24,[1]!obget([1]!obcall("",$C403,"get",[1]!obMake("","int",H$26))),"")</f>
        <v>#VALUE!</v>
      </c>
      <c r="I403" s="42" t="e">
        <f>IF($C$24,[1]!obget([1]!obcall("",$C403,"get",[1]!obMake("","int",I$26))),"")</f>
        <v>#VALUE!</v>
      </c>
      <c r="J403" s="42" t="e">
        <f>IF($C$24,[1]!obget([1]!obcall("",$C403,"get",[1]!obMake("","int",J$26))),"")</f>
        <v>#VALUE!</v>
      </c>
      <c r="K403" s="42" t="e">
        <f>IF($C$24,[1]!obget([1]!obcall("",$C403,"get",[1]!obMake("","int",K$26))),"")</f>
        <v>#VALUE!</v>
      </c>
      <c r="L403" s="42" t="e">
        <f>IF($C$24,[1]!obget([1]!obcall("",$C403,"get",[1]!obMake("","int",L$26))),"")</f>
        <v>#VALUE!</v>
      </c>
      <c r="M403" s="42" t="e">
        <f>IF($C$24,[1]!obget([1]!obcall("",$C403,"get",[1]!obMake("","int",M$26))),"")</f>
        <v>#VALUE!</v>
      </c>
      <c r="N403" s="42" t="e">
        <f>IF($C$24,[1]!obget([1]!obcall("",$C403,"getAverage")),"")</f>
        <v>#VALUE!</v>
      </c>
    </row>
    <row r="404" spans="1:14" x14ac:dyDescent="0.3">
      <c r="A404" s="28" t="str">
        <f t="shared" si="6"/>
        <v/>
      </c>
      <c r="B404" s="42"/>
      <c r="C404" s="45" t="e">
        <f>IF($C$24,[1]!obcall("IM_"&amp;B404,$B$24,"[]",[1]!obMake("","int",ROW(B404)-ROW($B$27))),"")</f>
        <v>#VALUE!</v>
      </c>
      <c r="D404" s="42" t="e">
        <f>IF($C$24,[1]!obget([1]!obcall("",$C404,"get",[1]!obMake("","int",D$26))),"")</f>
        <v>#VALUE!</v>
      </c>
      <c r="E404" s="42" t="e">
        <f>IF($C$24,[1]!obget([1]!obcall("",$C404,"get",[1]!obMake("","int",E$26))),"")</f>
        <v>#VALUE!</v>
      </c>
      <c r="F404" s="42" t="e">
        <f>IF($C$24,[1]!obget([1]!obcall("",$C404,"get",[1]!obMake("","int",F$26))),"")</f>
        <v>#VALUE!</v>
      </c>
      <c r="G404" s="42" t="e">
        <f>IF($C$24,[1]!obget([1]!obcall("",$C404,"get",[1]!obMake("","int",G$26))),"")</f>
        <v>#VALUE!</v>
      </c>
      <c r="H404" s="42" t="e">
        <f>IF($C$24,[1]!obget([1]!obcall("",$C404,"get",[1]!obMake("","int",H$26))),"")</f>
        <v>#VALUE!</v>
      </c>
      <c r="I404" s="42" t="e">
        <f>IF($C$24,[1]!obget([1]!obcall("",$C404,"get",[1]!obMake("","int",I$26))),"")</f>
        <v>#VALUE!</v>
      </c>
      <c r="J404" s="42" t="e">
        <f>IF($C$24,[1]!obget([1]!obcall("",$C404,"get",[1]!obMake("","int",J$26))),"")</f>
        <v>#VALUE!</v>
      </c>
      <c r="K404" s="42" t="e">
        <f>IF($C$24,[1]!obget([1]!obcall("",$C404,"get",[1]!obMake("","int",K$26))),"")</f>
        <v>#VALUE!</v>
      </c>
      <c r="L404" s="42" t="e">
        <f>IF($C$24,[1]!obget([1]!obcall("",$C404,"get",[1]!obMake("","int",L$26))),"")</f>
        <v>#VALUE!</v>
      </c>
      <c r="M404" s="42" t="e">
        <f>IF($C$24,[1]!obget([1]!obcall("",$C404,"get",[1]!obMake("","int",M$26))),"")</f>
        <v>#VALUE!</v>
      </c>
      <c r="N404" s="42" t="e">
        <f>IF($C$24,[1]!obget([1]!obcall("",$C404,"getAverage")),"")</f>
        <v>#VALUE!</v>
      </c>
    </row>
    <row r="405" spans="1:14" x14ac:dyDescent="0.3">
      <c r="A405" s="28" t="str">
        <f t="shared" si="6"/>
        <v/>
      </c>
      <c r="B405" s="42"/>
      <c r="C405" s="45" t="e">
        <f>IF($C$24,[1]!obcall("IM_"&amp;B405,$B$24,"[]",[1]!obMake("","int",ROW(B405)-ROW($B$27))),"")</f>
        <v>#VALUE!</v>
      </c>
      <c r="D405" s="42" t="e">
        <f>IF($C$24,[1]!obget([1]!obcall("",$C405,"get",[1]!obMake("","int",D$26))),"")</f>
        <v>#VALUE!</v>
      </c>
      <c r="E405" s="42" t="e">
        <f>IF($C$24,[1]!obget([1]!obcall("",$C405,"get",[1]!obMake("","int",E$26))),"")</f>
        <v>#VALUE!</v>
      </c>
      <c r="F405" s="42" t="e">
        <f>IF($C$24,[1]!obget([1]!obcall("",$C405,"get",[1]!obMake("","int",F$26))),"")</f>
        <v>#VALUE!</v>
      </c>
      <c r="G405" s="42" t="e">
        <f>IF($C$24,[1]!obget([1]!obcall("",$C405,"get",[1]!obMake("","int",G$26))),"")</f>
        <v>#VALUE!</v>
      </c>
      <c r="H405" s="42" t="e">
        <f>IF($C$24,[1]!obget([1]!obcall("",$C405,"get",[1]!obMake("","int",H$26))),"")</f>
        <v>#VALUE!</v>
      </c>
      <c r="I405" s="42" t="e">
        <f>IF($C$24,[1]!obget([1]!obcall("",$C405,"get",[1]!obMake("","int",I$26))),"")</f>
        <v>#VALUE!</v>
      </c>
      <c r="J405" s="42" t="e">
        <f>IF($C$24,[1]!obget([1]!obcall("",$C405,"get",[1]!obMake("","int",J$26))),"")</f>
        <v>#VALUE!</v>
      </c>
      <c r="K405" s="42" t="e">
        <f>IF($C$24,[1]!obget([1]!obcall("",$C405,"get",[1]!obMake("","int",K$26))),"")</f>
        <v>#VALUE!</v>
      </c>
      <c r="L405" s="42" t="e">
        <f>IF($C$24,[1]!obget([1]!obcall("",$C405,"get",[1]!obMake("","int",L$26))),"")</f>
        <v>#VALUE!</v>
      </c>
      <c r="M405" s="42" t="e">
        <f>IF($C$24,[1]!obget([1]!obcall("",$C405,"get",[1]!obMake("","int",M$26))),"")</f>
        <v>#VALUE!</v>
      </c>
      <c r="N405" s="42" t="e">
        <f>IF($C$24,[1]!obget([1]!obcall("",$C405,"getAverage")),"")</f>
        <v>#VALUE!</v>
      </c>
    </row>
    <row r="406" spans="1:14" x14ac:dyDescent="0.3">
      <c r="A406" s="28" t="str">
        <f t="shared" si="6"/>
        <v/>
      </c>
      <c r="B406" s="42"/>
      <c r="C406" s="45" t="e">
        <f>IF($C$24,[1]!obcall("IM_"&amp;B406,$B$24,"[]",[1]!obMake("","int",ROW(B406)-ROW($B$27))),"")</f>
        <v>#VALUE!</v>
      </c>
      <c r="D406" s="42" t="e">
        <f>IF($C$24,[1]!obget([1]!obcall("",$C406,"get",[1]!obMake("","int",D$26))),"")</f>
        <v>#VALUE!</v>
      </c>
      <c r="E406" s="42" t="e">
        <f>IF($C$24,[1]!obget([1]!obcall("",$C406,"get",[1]!obMake("","int",E$26))),"")</f>
        <v>#VALUE!</v>
      </c>
      <c r="F406" s="42" t="e">
        <f>IF($C$24,[1]!obget([1]!obcall("",$C406,"get",[1]!obMake("","int",F$26))),"")</f>
        <v>#VALUE!</v>
      </c>
      <c r="G406" s="42" t="e">
        <f>IF($C$24,[1]!obget([1]!obcall("",$C406,"get",[1]!obMake("","int",G$26))),"")</f>
        <v>#VALUE!</v>
      </c>
      <c r="H406" s="42" t="e">
        <f>IF($C$24,[1]!obget([1]!obcall("",$C406,"get",[1]!obMake("","int",H$26))),"")</f>
        <v>#VALUE!</v>
      </c>
      <c r="I406" s="42" t="e">
        <f>IF($C$24,[1]!obget([1]!obcall("",$C406,"get",[1]!obMake("","int",I$26))),"")</f>
        <v>#VALUE!</v>
      </c>
      <c r="J406" s="42" t="e">
        <f>IF($C$24,[1]!obget([1]!obcall("",$C406,"get",[1]!obMake("","int",J$26))),"")</f>
        <v>#VALUE!</v>
      </c>
      <c r="K406" s="42" t="e">
        <f>IF($C$24,[1]!obget([1]!obcall("",$C406,"get",[1]!obMake("","int",K$26))),"")</f>
        <v>#VALUE!</v>
      </c>
      <c r="L406" s="42" t="e">
        <f>IF($C$24,[1]!obget([1]!obcall("",$C406,"get",[1]!obMake("","int",L$26))),"")</f>
        <v>#VALUE!</v>
      </c>
      <c r="M406" s="42" t="e">
        <f>IF($C$24,[1]!obget([1]!obcall("",$C406,"get",[1]!obMake("","int",M$26))),"")</f>
        <v>#VALUE!</v>
      </c>
      <c r="N406" s="42" t="e">
        <f>IF($C$24,[1]!obget([1]!obcall("",$C406,"getAverage")),"")</f>
        <v>#VALUE!</v>
      </c>
    </row>
    <row r="407" spans="1:14" x14ac:dyDescent="0.3">
      <c r="A407" s="28">
        <f t="shared" si="6"/>
        <v>38</v>
      </c>
      <c r="B407" s="42"/>
      <c r="C407" s="45" t="e">
        <f>IF($C$24,[1]!obcall("IM_"&amp;B407,$B$24,"[]",[1]!obMake("","int",ROW(B407)-ROW($B$27))),"")</f>
        <v>#VALUE!</v>
      </c>
      <c r="D407" s="42" t="e">
        <f>IF($C$24,[1]!obget([1]!obcall("",$C407,"get",[1]!obMake("","int",D$26))),"")</f>
        <v>#VALUE!</v>
      </c>
      <c r="E407" s="42" t="e">
        <f>IF($C$24,[1]!obget([1]!obcall("",$C407,"get",[1]!obMake("","int",E$26))),"")</f>
        <v>#VALUE!</v>
      </c>
      <c r="F407" s="42" t="e">
        <f>IF($C$24,[1]!obget([1]!obcall("",$C407,"get",[1]!obMake("","int",F$26))),"")</f>
        <v>#VALUE!</v>
      </c>
      <c r="G407" s="42" t="e">
        <f>IF($C$24,[1]!obget([1]!obcall("",$C407,"get",[1]!obMake("","int",G$26))),"")</f>
        <v>#VALUE!</v>
      </c>
      <c r="H407" s="42" t="e">
        <f>IF($C$24,[1]!obget([1]!obcall("",$C407,"get",[1]!obMake("","int",H$26))),"")</f>
        <v>#VALUE!</v>
      </c>
      <c r="I407" s="42" t="e">
        <f>IF($C$24,[1]!obget([1]!obcall("",$C407,"get",[1]!obMake("","int",I$26))),"")</f>
        <v>#VALUE!</v>
      </c>
      <c r="J407" s="42" t="e">
        <f>IF($C$24,[1]!obget([1]!obcall("",$C407,"get",[1]!obMake("","int",J$26))),"")</f>
        <v>#VALUE!</v>
      </c>
      <c r="K407" s="42" t="e">
        <f>IF($C$24,[1]!obget([1]!obcall("",$C407,"get",[1]!obMake("","int",K$26))),"")</f>
        <v>#VALUE!</v>
      </c>
      <c r="L407" s="42" t="e">
        <f>IF($C$24,[1]!obget([1]!obcall("",$C407,"get",[1]!obMake("","int",L$26))),"")</f>
        <v>#VALUE!</v>
      </c>
      <c r="M407" s="42" t="e">
        <f>IF($C$24,[1]!obget([1]!obcall("",$C407,"get",[1]!obMake("","int",M$26))),"")</f>
        <v>#VALUE!</v>
      </c>
      <c r="N407" s="42" t="e">
        <f>IF($C$24,[1]!obget([1]!obcall("",$C407,"getAverage")),"")</f>
        <v>#VALUE!</v>
      </c>
    </row>
    <row r="408" spans="1:14" x14ac:dyDescent="0.3">
      <c r="A408" s="28" t="str">
        <f t="shared" si="6"/>
        <v/>
      </c>
      <c r="B408" s="42"/>
      <c r="C408" s="45" t="e">
        <f>IF($C$24,[1]!obcall("IM_"&amp;B408,$B$24,"[]",[1]!obMake("","int",ROW(B408)-ROW($B$27))),"")</f>
        <v>#VALUE!</v>
      </c>
      <c r="D408" s="42" t="e">
        <f>IF($C$24,[1]!obget([1]!obcall("",$C408,"get",[1]!obMake("","int",D$26))),"")</f>
        <v>#VALUE!</v>
      </c>
      <c r="E408" s="42" t="e">
        <f>IF($C$24,[1]!obget([1]!obcall("",$C408,"get",[1]!obMake("","int",E$26))),"")</f>
        <v>#VALUE!</v>
      </c>
      <c r="F408" s="42" t="e">
        <f>IF($C$24,[1]!obget([1]!obcall("",$C408,"get",[1]!obMake("","int",F$26))),"")</f>
        <v>#VALUE!</v>
      </c>
      <c r="G408" s="42" t="e">
        <f>IF($C$24,[1]!obget([1]!obcall("",$C408,"get",[1]!obMake("","int",G$26))),"")</f>
        <v>#VALUE!</v>
      </c>
      <c r="H408" s="42" t="e">
        <f>IF($C$24,[1]!obget([1]!obcall("",$C408,"get",[1]!obMake("","int",H$26))),"")</f>
        <v>#VALUE!</v>
      </c>
      <c r="I408" s="42" t="e">
        <f>IF($C$24,[1]!obget([1]!obcall("",$C408,"get",[1]!obMake("","int",I$26))),"")</f>
        <v>#VALUE!</v>
      </c>
      <c r="J408" s="42" t="e">
        <f>IF($C$24,[1]!obget([1]!obcall("",$C408,"get",[1]!obMake("","int",J$26))),"")</f>
        <v>#VALUE!</v>
      </c>
      <c r="K408" s="42" t="e">
        <f>IF($C$24,[1]!obget([1]!obcall("",$C408,"get",[1]!obMake("","int",K$26))),"")</f>
        <v>#VALUE!</v>
      </c>
      <c r="L408" s="42" t="e">
        <f>IF($C$24,[1]!obget([1]!obcall("",$C408,"get",[1]!obMake("","int",L$26))),"")</f>
        <v>#VALUE!</v>
      </c>
      <c r="M408" s="42" t="e">
        <f>IF($C$24,[1]!obget([1]!obcall("",$C408,"get",[1]!obMake("","int",M$26))),"")</f>
        <v>#VALUE!</v>
      </c>
      <c r="N408" s="42" t="e">
        <f>IF($C$24,[1]!obget([1]!obcall("",$C408,"getAverage")),"")</f>
        <v>#VALUE!</v>
      </c>
    </row>
    <row r="409" spans="1:14" x14ac:dyDescent="0.3">
      <c r="A409" s="28" t="str">
        <f t="shared" si="6"/>
        <v/>
      </c>
      <c r="B409" s="42"/>
      <c r="C409" s="45" t="e">
        <f>IF($C$24,[1]!obcall("IM_"&amp;B409,$B$24,"[]",[1]!obMake("","int",ROW(B409)-ROW($B$27))),"")</f>
        <v>#VALUE!</v>
      </c>
      <c r="D409" s="42" t="e">
        <f>IF($C$24,[1]!obget([1]!obcall("",$C409,"get",[1]!obMake("","int",D$26))),"")</f>
        <v>#VALUE!</v>
      </c>
      <c r="E409" s="42" t="e">
        <f>IF($C$24,[1]!obget([1]!obcall("",$C409,"get",[1]!obMake("","int",E$26))),"")</f>
        <v>#VALUE!</v>
      </c>
      <c r="F409" s="42" t="e">
        <f>IF($C$24,[1]!obget([1]!obcall("",$C409,"get",[1]!obMake("","int",F$26))),"")</f>
        <v>#VALUE!</v>
      </c>
      <c r="G409" s="42" t="e">
        <f>IF($C$24,[1]!obget([1]!obcall("",$C409,"get",[1]!obMake("","int",G$26))),"")</f>
        <v>#VALUE!</v>
      </c>
      <c r="H409" s="42" t="e">
        <f>IF($C$24,[1]!obget([1]!obcall("",$C409,"get",[1]!obMake("","int",H$26))),"")</f>
        <v>#VALUE!</v>
      </c>
      <c r="I409" s="42" t="e">
        <f>IF($C$24,[1]!obget([1]!obcall("",$C409,"get",[1]!obMake("","int",I$26))),"")</f>
        <v>#VALUE!</v>
      </c>
      <c r="J409" s="42" t="e">
        <f>IF($C$24,[1]!obget([1]!obcall("",$C409,"get",[1]!obMake("","int",J$26))),"")</f>
        <v>#VALUE!</v>
      </c>
      <c r="K409" s="42" t="e">
        <f>IF($C$24,[1]!obget([1]!obcall("",$C409,"get",[1]!obMake("","int",K$26))),"")</f>
        <v>#VALUE!</v>
      </c>
      <c r="L409" s="42" t="e">
        <f>IF($C$24,[1]!obget([1]!obcall("",$C409,"get",[1]!obMake("","int",L$26))),"")</f>
        <v>#VALUE!</v>
      </c>
      <c r="M409" s="42" t="e">
        <f>IF($C$24,[1]!obget([1]!obcall("",$C409,"get",[1]!obMake("","int",M$26))),"")</f>
        <v>#VALUE!</v>
      </c>
      <c r="N409" s="42" t="e">
        <f>IF($C$24,[1]!obget([1]!obcall("",$C409,"getAverage")),"")</f>
        <v>#VALUE!</v>
      </c>
    </row>
    <row r="410" spans="1:14" x14ac:dyDescent="0.3">
      <c r="A410" s="28" t="str">
        <f t="shared" si="6"/>
        <v/>
      </c>
      <c r="B410" s="42"/>
      <c r="C410" s="45" t="e">
        <f>IF($C$24,[1]!obcall("IM_"&amp;B410,$B$24,"[]",[1]!obMake("","int",ROW(B410)-ROW($B$27))),"")</f>
        <v>#VALUE!</v>
      </c>
      <c r="D410" s="42" t="e">
        <f>IF($C$24,[1]!obget([1]!obcall("",$C410,"get",[1]!obMake("","int",D$26))),"")</f>
        <v>#VALUE!</v>
      </c>
      <c r="E410" s="42" t="e">
        <f>IF($C$24,[1]!obget([1]!obcall("",$C410,"get",[1]!obMake("","int",E$26))),"")</f>
        <v>#VALUE!</v>
      </c>
      <c r="F410" s="42" t="e">
        <f>IF($C$24,[1]!obget([1]!obcall("",$C410,"get",[1]!obMake("","int",F$26))),"")</f>
        <v>#VALUE!</v>
      </c>
      <c r="G410" s="42" t="e">
        <f>IF($C$24,[1]!obget([1]!obcall("",$C410,"get",[1]!obMake("","int",G$26))),"")</f>
        <v>#VALUE!</v>
      </c>
      <c r="H410" s="42" t="e">
        <f>IF($C$24,[1]!obget([1]!obcall("",$C410,"get",[1]!obMake("","int",H$26))),"")</f>
        <v>#VALUE!</v>
      </c>
      <c r="I410" s="42" t="e">
        <f>IF($C$24,[1]!obget([1]!obcall("",$C410,"get",[1]!obMake("","int",I$26))),"")</f>
        <v>#VALUE!</v>
      </c>
      <c r="J410" s="42" t="e">
        <f>IF($C$24,[1]!obget([1]!obcall("",$C410,"get",[1]!obMake("","int",J$26))),"")</f>
        <v>#VALUE!</v>
      </c>
      <c r="K410" s="42" t="e">
        <f>IF($C$24,[1]!obget([1]!obcall("",$C410,"get",[1]!obMake("","int",K$26))),"")</f>
        <v>#VALUE!</v>
      </c>
      <c r="L410" s="42" t="e">
        <f>IF($C$24,[1]!obget([1]!obcall("",$C410,"get",[1]!obMake("","int",L$26))),"")</f>
        <v>#VALUE!</v>
      </c>
      <c r="M410" s="42" t="e">
        <f>IF($C$24,[1]!obget([1]!obcall("",$C410,"get",[1]!obMake("","int",M$26))),"")</f>
        <v>#VALUE!</v>
      </c>
      <c r="N410" s="42" t="e">
        <f>IF($C$24,[1]!obget([1]!obcall("",$C410,"getAverage")),"")</f>
        <v>#VALUE!</v>
      </c>
    </row>
    <row r="411" spans="1:14" x14ac:dyDescent="0.3">
      <c r="A411" s="28" t="str">
        <f t="shared" si="6"/>
        <v/>
      </c>
      <c r="B411" s="42"/>
      <c r="C411" s="45" t="e">
        <f>IF($C$24,[1]!obcall("IM_"&amp;B411,$B$24,"[]",[1]!obMake("","int",ROW(B411)-ROW($B$27))),"")</f>
        <v>#VALUE!</v>
      </c>
      <c r="D411" s="42" t="e">
        <f>IF($C$24,[1]!obget([1]!obcall("",$C411,"get",[1]!obMake("","int",D$26))),"")</f>
        <v>#VALUE!</v>
      </c>
      <c r="E411" s="42" t="e">
        <f>IF($C$24,[1]!obget([1]!obcall("",$C411,"get",[1]!obMake("","int",E$26))),"")</f>
        <v>#VALUE!</v>
      </c>
      <c r="F411" s="42" t="e">
        <f>IF($C$24,[1]!obget([1]!obcall("",$C411,"get",[1]!obMake("","int",F$26))),"")</f>
        <v>#VALUE!</v>
      </c>
      <c r="G411" s="42" t="e">
        <f>IF($C$24,[1]!obget([1]!obcall("",$C411,"get",[1]!obMake("","int",G$26))),"")</f>
        <v>#VALUE!</v>
      </c>
      <c r="H411" s="42" t="e">
        <f>IF($C$24,[1]!obget([1]!obcall("",$C411,"get",[1]!obMake("","int",H$26))),"")</f>
        <v>#VALUE!</v>
      </c>
      <c r="I411" s="42" t="e">
        <f>IF($C$24,[1]!obget([1]!obcall("",$C411,"get",[1]!obMake("","int",I$26))),"")</f>
        <v>#VALUE!</v>
      </c>
      <c r="J411" s="42" t="e">
        <f>IF($C$24,[1]!obget([1]!obcall("",$C411,"get",[1]!obMake("","int",J$26))),"")</f>
        <v>#VALUE!</v>
      </c>
      <c r="K411" s="42" t="e">
        <f>IF($C$24,[1]!obget([1]!obcall("",$C411,"get",[1]!obMake("","int",K$26))),"")</f>
        <v>#VALUE!</v>
      </c>
      <c r="L411" s="42" t="e">
        <f>IF($C$24,[1]!obget([1]!obcall("",$C411,"get",[1]!obMake("","int",L$26))),"")</f>
        <v>#VALUE!</v>
      </c>
      <c r="M411" s="42" t="e">
        <f>IF($C$24,[1]!obget([1]!obcall("",$C411,"get",[1]!obMake("","int",M$26))),"")</f>
        <v>#VALUE!</v>
      </c>
      <c r="N411" s="42" t="e">
        <f>IF($C$24,[1]!obget([1]!obcall("",$C411,"getAverage")),"")</f>
        <v>#VALUE!</v>
      </c>
    </row>
    <row r="412" spans="1:14" x14ac:dyDescent="0.3">
      <c r="A412" s="28">
        <f t="shared" si="6"/>
        <v>38.5</v>
      </c>
      <c r="B412" s="42"/>
      <c r="C412" s="45" t="e">
        <f>IF($C$24,[1]!obcall("IM_"&amp;B412,$B$24,"[]",[1]!obMake("","int",ROW(B412)-ROW($B$27))),"")</f>
        <v>#VALUE!</v>
      </c>
      <c r="D412" s="42" t="e">
        <f>IF($C$24,[1]!obget([1]!obcall("",$C412,"get",[1]!obMake("","int",D$26))),"")</f>
        <v>#VALUE!</v>
      </c>
      <c r="E412" s="42" t="e">
        <f>IF($C$24,[1]!obget([1]!obcall("",$C412,"get",[1]!obMake("","int",E$26))),"")</f>
        <v>#VALUE!</v>
      </c>
      <c r="F412" s="42" t="e">
        <f>IF($C$24,[1]!obget([1]!obcall("",$C412,"get",[1]!obMake("","int",F$26))),"")</f>
        <v>#VALUE!</v>
      </c>
      <c r="G412" s="42" t="e">
        <f>IF($C$24,[1]!obget([1]!obcall("",$C412,"get",[1]!obMake("","int",G$26))),"")</f>
        <v>#VALUE!</v>
      </c>
      <c r="H412" s="42" t="e">
        <f>IF($C$24,[1]!obget([1]!obcall("",$C412,"get",[1]!obMake("","int",H$26))),"")</f>
        <v>#VALUE!</v>
      </c>
      <c r="I412" s="42" t="e">
        <f>IF($C$24,[1]!obget([1]!obcall("",$C412,"get",[1]!obMake("","int",I$26))),"")</f>
        <v>#VALUE!</v>
      </c>
      <c r="J412" s="42" t="e">
        <f>IF($C$24,[1]!obget([1]!obcall("",$C412,"get",[1]!obMake("","int",J$26))),"")</f>
        <v>#VALUE!</v>
      </c>
      <c r="K412" s="42" t="e">
        <f>IF($C$24,[1]!obget([1]!obcall("",$C412,"get",[1]!obMake("","int",K$26))),"")</f>
        <v>#VALUE!</v>
      </c>
      <c r="L412" s="42" t="e">
        <f>IF($C$24,[1]!obget([1]!obcall("",$C412,"get",[1]!obMake("","int",L$26))),"")</f>
        <v>#VALUE!</v>
      </c>
      <c r="M412" s="42" t="e">
        <f>IF($C$24,[1]!obget([1]!obcall("",$C412,"get",[1]!obMake("","int",M$26))),"")</f>
        <v>#VALUE!</v>
      </c>
      <c r="N412" s="42" t="e">
        <f>IF($C$24,[1]!obget([1]!obcall("",$C412,"getAverage")),"")</f>
        <v>#VALUE!</v>
      </c>
    </row>
    <row r="413" spans="1:14" x14ac:dyDescent="0.3">
      <c r="A413" s="28" t="str">
        <f t="shared" ref="A413:A476" si="7">IF($C$24,IF(MOD((ROW(A413)-ROW($A$27))*$C$20,$C$21/10)&lt;0.0001,(ROW(A413)-ROW($A$27))*$C$20,""),"")</f>
        <v/>
      </c>
      <c r="B413" s="42"/>
      <c r="C413" s="45" t="e">
        <f>IF($C$24,[1]!obcall("IM_"&amp;B413,$B$24,"[]",[1]!obMake("","int",ROW(B413)-ROW($B$27))),"")</f>
        <v>#VALUE!</v>
      </c>
      <c r="D413" s="42" t="e">
        <f>IF($C$24,[1]!obget([1]!obcall("",$C413,"get",[1]!obMake("","int",D$26))),"")</f>
        <v>#VALUE!</v>
      </c>
      <c r="E413" s="42" t="e">
        <f>IF($C$24,[1]!obget([1]!obcall("",$C413,"get",[1]!obMake("","int",E$26))),"")</f>
        <v>#VALUE!</v>
      </c>
      <c r="F413" s="42" t="e">
        <f>IF($C$24,[1]!obget([1]!obcall("",$C413,"get",[1]!obMake("","int",F$26))),"")</f>
        <v>#VALUE!</v>
      </c>
      <c r="G413" s="42" t="e">
        <f>IF($C$24,[1]!obget([1]!obcall("",$C413,"get",[1]!obMake("","int",G$26))),"")</f>
        <v>#VALUE!</v>
      </c>
      <c r="H413" s="42" t="e">
        <f>IF($C$24,[1]!obget([1]!obcall("",$C413,"get",[1]!obMake("","int",H$26))),"")</f>
        <v>#VALUE!</v>
      </c>
      <c r="I413" s="42" t="e">
        <f>IF($C$24,[1]!obget([1]!obcall("",$C413,"get",[1]!obMake("","int",I$26))),"")</f>
        <v>#VALUE!</v>
      </c>
      <c r="J413" s="42" t="e">
        <f>IF($C$24,[1]!obget([1]!obcall("",$C413,"get",[1]!obMake("","int",J$26))),"")</f>
        <v>#VALUE!</v>
      </c>
      <c r="K413" s="42" t="e">
        <f>IF($C$24,[1]!obget([1]!obcall("",$C413,"get",[1]!obMake("","int",K$26))),"")</f>
        <v>#VALUE!</v>
      </c>
      <c r="L413" s="42" t="e">
        <f>IF($C$24,[1]!obget([1]!obcall("",$C413,"get",[1]!obMake("","int",L$26))),"")</f>
        <v>#VALUE!</v>
      </c>
      <c r="M413" s="42" t="e">
        <f>IF($C$24,[1]!obget([1]!obcall("",$C413,"get",[1]!obMake("","int",M$26))),"")</f>
        <v>#VALUE!</v>
      </c>
      <c r="N413" s="42" t="e">
        <f>IF($C$24,[1]!obget([1]!obcall("",$C413,"getAverage")),"")</f>
        <v>#VALUE!</v>
      </c>
    </row>
    <row r="414" spans="1:14" x14ac:dyDescent="0.3">
      <c r="A414" s="28" t="str">
        <f t="shared" si="7"/>
        <v/>
      </c>
      <c r="B414" s="42"/>
      <c r="C414" s="45" t="e">
        <f>IF($C$24,[1]!obcall("IM_"&amp;B414,$B$24,"[]",[1]!obMake("","int",ROW(B414)-ROW($B$27))),"")</f>
        <v>#VALUE!</v>
      </c>
      <c r="D414" s="42" t="e">
        <f>IF($C$24,[1]!obget([1]!obcall("",$C414,"get",[1]!obMake("","int",D$26))),"")</f>
        <v>#VALUE!</v>
      </c>
      <c r="E414" s="42" t="e">
        <f>IF($C$24,[1]!obget([1]!obcall("",$C414,"get",[1]!obMake("","int",E$26))),"")</f>
        <v>#VALUE!</v>
      </c>
      <c r="F414" s="42" t="e">
        <f>IF($C$24,[1]!obget([1]!obcall("",$C414,"get",[1]!obMake("","int",F$26))),"")</f>
        <v>#VALUE!</v>
      </c>
      <c r="G414" s="42" t="e">
        <f>IF($C$24,[1]!obget([1]!obcall("",$C414,"get",[1]!obMake("","int",G$26))),"")</f>
        <v>#VALUE!</v>
      </c>
      <c r="H414" s="42" t="e">
        <f>IF($C$24,[1]!obget([1]!obcall("",$C414,"get",[1]!obMake("","int",H$26))),"")</f>
        <v>#VALUE!</v>
      </c>
      <c r="I414" s="42" t="e">
        <f>IF($C$24,[1]!obget([1]!obcall("",$C414,"get",[1]!obMake("","int",I$26))),"")</f>
        <v>#VALUE!</v>
      </c>
      <c r="J414" s="42" t="e">
        <f>IF($C$24,[1]!obget([1]!obcall("",$C414,"get",[1]!obMake("","int",J$26))),"")</f>
        <v>#VALUE!</v>
      </c>
      <c r="K414" s="42" t="e">
        <f>IF($C$24,[1]!obget([1]!obcall("",$C414,"get",[1]!obMake("","int",K$26))),"")</f>
        <v>#VALUE!</v>
      </c>
      <c r="L414" s="42" t="e">
        <f>IF($C$24,[1]!obget([1]!obcall("",$C414,"get",[1]!obMake("","int",L$26))),"")</f>
        <v>#VALUE!</v>
      </c>
      <c r="M414" s="42" t="e">
        <f>IF($C$24,[1]!obget([1]!obcall("",$C414,"get",[1]!obMake("","int",M$26))),"")</f>
        <v>#VALUE!</v>
      </c>
      <c r="N414" s="42" t="e">
        <f>IF($C$24,[1]!obget([1]!obcall("",$C414,"getAverage")),"")</f>
        <v>#VALUE!</v>
      </c>
    </row>
    <row r="415" spans="1:14" x14ac:dyDescent="0.3">
      <c r="A415" s="28" t="str">
        <f t="shared" si="7"/>
        <v/>
      </c>
      <c r="B415" s="42"/>
      <c r="C415" s="45" t="e">
        <f>IF($C$24,[1]!obcall("IM_"&amp;B415,$B$24,"[]",[1]!obMake("","int",ROW(B415)-ROW($B$27))),"")</f>
        <v>#VALUE!</v>
      </c>
      <c r="D415" s="42" t="e">
        <f>IF($C$24,[1]!obget([1]!obcall("",$C415,"get",[1]!obMake("","int",D$26))),"")</f>
        <v>#VALUE!</v>
      </c>
      <c r="E415" s="42" t="e">
        <f>IF($C$24,[1]!obget([1]!obcall("",$C415,"get",[1]!obMake("","int",E$26))),"")</f>
        <v>#VALUE!</v>
      </c>
      <c r="F415" s="42" t="e">
        <f>IF($C$24,[1]!obget([1]!obcall("",$C415,"get",[1]!obMake("","int",F$26))),"")</f>
        <v>#VALUE!</v>
      </c>
      <c r="G415" s="42" t="e">
        <f>IF($C$24,[1]!obget([1]!obcall("",$C415,"get",[1]!obMake("","int",G$26))),"")</f>
        <v>#VALUE!</v>
      </c>
      <c r="H415" s="42" t="e">
        <f>IF($C$24,[1]!obget([1]!obcall("",$C415,"get",[1]!obMake("","int",H$26))),"")</f>
        <v>#VALUE!</v>
      </c>
      <c r="I415" s="42" t="e">
        <f>IF($C$24,[1]!obget([1]!obcall("",$C415,"get",[1]!obMake("","int",I$26))),"")</f>
        <v>#VALUE!</v>
      </c>
      <c r="J415" s="42" t="e">
        <f>IF($C$24,[1]!obget([1]!obcall("",$C415,"get",[1]!obMake("","int",J$26))),"")</f>
        <v>#VALUE!</v>
      </c>
      <c r="K415" s="42" t="e">
        <f>IF($C$24,[1]!obget([1]!obcall("",$C415,"get",[1]!obMake("","int",K$26))),"")</f>
        <v>#VALUE!</v>
      </c>
      <c r="L415" s="42" t="e">
        <f>IF($C$24,[1]!obget([1]!obcall("",$C415,"get",[1]!obMake("","int",L$26))),"")</f>
        <v>#VALUE!</v>
      </c>
      <c r="M415" s="42" t="e">
        <f>IF($C$24,[1]!obget([1]!obcall("",$C415,"get",[1]!obMake("","int",M$26))),"")</f>
        <v>#VALUE!</v>
      </c>
      <c r="N415" s="42" t="e">
        <f>IF($C$24,[1]!obget([1]!obcall("",$C415,"getAverage")),"")</f>
        <v>#VALUE!</v>
      </c>
    </row>
    <row r="416" spans="1:14" x14ac:dyDescent="0.3">
      <c r="A416" s="28" t="str">
        <f t="shared" si="7"/>
        <v/>
      </c>
      <c r="B416" s="42"/>
      <c r="C416" s="45" t="e">
        <f>IF($C$24,[1]!obcall("IM_"&amp;B416,$B$24,"[]",[1]!obMake("","int",ROW(B416)-ROW($B$27))),"")</f>
        <v>#VALUE!</v>
      </c>
      <c r="D416" s="42" t="e">
        <f>IF($C$24,[1]!obget([1]!obcall("",$C416,"get",[1]!obMake("","int",D$26))),"")</f>
        <v>#VALUE!</v>
      </c>
      <c r="E416" s="42" t="e">
        <f>IF($C$24,[1]!obget([1]!obcall("",$C416,"get",[1]!obMake("","int",E$26))),"")</f>
        <v>#VALUE!</v>
      </c>
      <c r="F416" s="42" t="e">
        <f>IF($C$24,[1]!obget([1]!obcall("",$C416,"get",[1]!obMake("","int",F$26))),"")</f>
        <v>#VALUE!</v>
      </c>
      <c r="G416" s="42" t="e">
        <f>IF($C$24,[1]!obget([1]!obcall("",$C416,"get",[1]!obMake("","int",G$26))),"")</f>
        <v>#VALUE!</v>
      </c>
      <c r="H416" s="42" t="e">
        <f>IF($C$24,[1]!obget([1]!obcall("",$C416,"get",[1]!obMake("","int",H$26))),"")</f>
        <v>#VALUE!</v>
      </c>
      <c r="I416" s="42" t="e">
        <f>IF($C$24,[1]!obget([1]!obcall("",$C416,"get",[1]!obMake("","int",I$26))),"")</f>
        <v>#VALUE!</v>
      </c>
      <c r="J416" s="42" t="e">
        <f>IF($C$24,[1]!obget([1]!obcall("",$C416,"get",[1]!obMake("","int",J$26))),"")</f>
        <v>#VALUE!</v>
      </c>
      <c r="K416" s="42" t="e">
        <f>IF($C$24,[1]!obget([1]!obcall("",$C416,"get",[1]!obMake("","int",K$26))),"")</f>
        <v>#VALUE!</v>
      </c>
      <c r="L416" s="42" t="e">
        <f>IF($C$24,[1]!obget([1]!obcall("",$C416,"get",[1]!obMake("","int",L$26))),"")</f>
        <v>#VALUE!</v>
      </c>
      <c r="M416" s="42" t="e">
        <f>IF($C$24,[1]!obget([1]!obcall("",$C416,"get",[1]!obMake("","int",M$26))),"")</f>
        <v>#VALUE!</v>
      </c>
      <c r="N416" s="42" t="e">
        <f>IF($C$24,[1]!obget([1]!obcall("",$C416,"getAverage")),"")</f>
        <v>#VALUE!</v>
      </c>
    </row>
    <row r="417" spans="1:14" x14ac:dyDescent="0.3">
      <c r="A417" s="28">
        <f t="shared" si="7"/>
        <v>39</v>
      </c>
      <c r="B417" s="42"/>
      <c r="C417" s="45" t="e">
        <f>IF($C$24,[1]!obcall("IM_"&amp;B417,$B$24,"[]",[1]!obMake("","int",ROW(B417)-ROW($B$27))),"")</f>
        <v>#VALUE!</v>
      </c>
      <c r="D417" s="42" t="e">
        <f>IF($C$24,[1]!obget([1]!obcall("",$C417,"get",[1]!obMake("","int",D$26))),"")</f>
        <v>#VALUE!</v>
      </c>
      <c r="E417" s="42" t="e">
        <f>IF($C$24,[1]!obget([1]!obcall("",$C417,"get",[1]!obMake("","int",E$26))),"")</f>
        <v>#VALUE!</v>
      </c>
      <c r="F417" s="42" t="e">
        <f>IF($C$24,[1]!obget([1]!obcall("",$C417,"get",[1]!obMake("","int",F$26))),"")</f>
        <v>#VALUE!</v>
      </c>
      <c r="G417" s="42" t="e">
        <f>IF($C$24,[1]!obget([1]!obcall("",$C417,"get",[1]!obMake("","int",G$26))),"")</f>
        <v>#VALUE!</v>
      </c>
      <c r="H417" s="42" t="e">
        <f>IF($C$24,[1]!obget([1]!obcall("",$C417,"get",[1]!obMake("","int",H$26))),"")</f>
        <v>#VALUE!</v>
      </c>
      <c r="I417" s="42" t="e">
        <f>IF($C$24,[1]!obget([1]!obcall("",$C417,"get",[1]!obMake("","int",I$26))),"")</f>
        <v>#VALUE!</v>
      </c>
      <c r="J417" s="42" t="e">
        <f>IF($C$24,[1]!obget([1]!obcall("",$C417,"get",[1]!obMake("","int",J$26))),"")</f>
        <v>#VALUE!</v>
      </c>
      <c r="K417" s="42" t="e">
        <f>IF($C$24,[1]!obget([1]!obcall("",$C417,"get",[1]!obMake("","int",K$26))),"")</f>
        <v>#VALUE!</v>
      </c>
      <c r="L417" s="42" t="e">
        <f>IF($C$24,[1]!obget([1]!obcall("",$C417,"get",[1]!obMake("","int",L$26))),"")</f>
        <v>#VALUE!</v>
      </c>
      <c r="M417" s="42" t="e">
        <f>IF($C$24,[1]!obget([1]!obcall("",$C417,"get",[1]!obMake("","int",M$26))),"")</f>
        <v>#VALUE!</v>
      </c>
      <c r="N417" s="42" t="e">
        <f>IF($C$24,[1]!obget([1]!obcall("",$C417,"getAverage")),"")</f>
        <v>#VALUE!</v>
      </c>
    </row>
    <row r="418" spans="1:14" x14ac:dyDescent="0.3">
      <c r="A418" s="28" t="str">
        <f t="shared" si="7"/>
        <v/>
      </c>
      <c r="B418" s="42"/>
      <c r="C418" s="45" t="e">
        <f>IF($C$24,[1]!obcall("IM_"&amp;B418,$B$24,"[]",[1]!obMake("","int",ROW(B418)-ROW($B$27))),"")</f>
        <v>#VALUE!</v>
      </c>
      <c r="D418" s="42" t="e">
        <f>IF($C$24,[1]!obget([1]!obcall("",$C418,"get",[1]!obMake("","int",D$26))),"")</f>
        <v>#VALUE!</v>
      </c>
      <c r="E418" s="42" t="e">
        <f>IF($C$24,[1]!obget([1]!obcall("",$C418,"get",[1]!obMake("","int",E$26))),"")</f>
        <v>#VALUE!</v>
      </c>
      <c r="F418" s="42" t="e">
        <f>IF($C$24,[1]!obget([1]!obcall("",$C418,"get",[1]!obMake("","int",F$26))),"")</f>
        <v>#VALUE!</v>
      </c>
      <c r="G418" s="42" t="e">
        <f>IF($C$24,[1]!obget([1]!obcall("",$C418,"get",[1]!obMake("","int",G$26))),"")</f>
        <v>#VALUE!</v>
      </c>
      <c r="H418" s="42" t="e">
        <f>IF($C$24,[1]!obget([1]!obcall("",$C418,"get",[1]!obMake("","int",H$26))),"")</f>
        <v>#VALUE!</v>
      </c>
      <c r="I418" s="42" t="e">
        <f>IF($C$24,[1]!obget([1]!obcall("",$C418,"get",[1]!obMake("","int",I$26))),"")</f>
        <v>#VALUE!</v>
      </c>
      <c r="J418" s="42" t="e">
        <f>IF($C$24,[1]!obget([1]!obcall("",$C418,"get",[1]!obMake("","int",J$26))),"")</f>
        <v>#VALUE!</v>
      </c>
      <c r="K418" s="42" t="e">
        <f>IF($C$24,[1]!obget([1]!obcall("",$C418,"get",[1]!obMake("","int",K$26))),"")</f>
        <v>#VALUE!</v>
      </c>
      <c r="L418" s="42" t="e">
        <f>IF($C$24,[1]!obget([1]!obcall("",$C418,"get",[1]!obMake("","int",L$26))),"")</f>
        <v>#VALUE!</v>
      </c>
      <c r="M418" s="42" t="e">
        <f>IF($C$24,[1]!obget([1]!obcall("",$C418,"get",[1]!obMake("","int",M$26))),"")</f>
        <v>#VALUE!</v>
      </c>
      <c r="N418" s="42" t="e">
        <f>IF($C$24,[1]!obget([1]!obcall("",$C418,"getAverage")),"")</f>
        <v>#VALUE!</v>
      </c>
    </row>
    <row r="419" spans="1:14" x14ac:dyDescent="0.3">
      <c r="A419" s="28" t="str">
        <f t="shared" si="7"/>
        <v/>
      </c>
      <c r="B419" s="42"/>
      <c r="C419" s="45" t="e">
        <f>IF($C$24,[1]!obcall("IM_"&amp;B419,$B$24,"[]",[1]!obMake("","int",ROW(B419)-ROW($B$27))),"")</f>
        <v>#VALUE!</v>
      </c>
      <c r="D419" s="42" t="e">
        <f>IF($C$24,[1]!obget([1]!obcall("",$C419,"get",[1]!obMake("","int",D$26))),"")</f>
        <v>#VALUE!</v>
      </c>
      <c r="E419" s="42" t="e">
        <f>IF($C$24,[1]!obget([1]!obcall("",$C419,"get",[1]!obMake("","int",E$26))),"")</f>
        <v>#VALUE!</v>
      </c>
      <c r="F419" s="42" t="e">
        <f>IF($C$24,[1]!obget([1]!obcall("",$C419,"get",[1]!obMake("","int",F$26))),"")</f>
        <v>#VALUE!</v>
      </c>
      <c r="G419" s="42" t="e">
        <f>IF($C$24,[1]!obget([1]!obcall("",$C419,"get",[1]!obMake("","int",G$26))),"")</f>
        <v>#VALUE!</v>
      </c>
      <c r="H419" s="42" t="e">
        <f>IF($C$24,[1]!obget([1]!obcall("",$C419,"get",[1]!obMake("","int",H$26))),"")</f>
        <v>#VALUE!</v>
      </c>
      <c r="I419" s="42" t="e">
        <f>IF($C$24,[1]!obget([1]!obcall("",$C419,"get",[1]!obMake("","int",I$26))),"")</f>
        <v>#VALUE!</v>
      </c>
      <c r="J419" s="42" t="e">
        <f>IF($C$24,[1]!obget([1]!obcall("",$C419,"get",[1]!obMake("","int",J$26))),"")</f>
        <v>#VALUE!</v>
      </c>
      <c r="K419" s="42" t="e">
        <f>IF($C$24,[1]!obget([1]!obcall("",$C419,"get",[1]!obMake("","int",K$26))),"")</f>
        <v>#VALUE!</v>
      </c>
      <c r="L419" s="42" t="e">
        <f>IF($C$24,[1]!obget([1]!obcall("",$C419,"get",[1]!obMake("","int",L$26))),"")</f>
        <v>#VALUE!</v>
      </c>
      <c r="M419" s="42" t="e">
        <f>IF($C$24,[1]!obget([1]!obcall("",$C419,"get",[1]!obMake("","int",M$26))),"")</f>
        <v>#VALUE!</v>
      </c>
      <c r="N419" s="42" t="e">
        <f>IF($C$24,[1]!obget([1]!obcall("",$C419,"getAverage")),"")</f>
        <v>#VALUE!</v>
      </c>
    </row>
    <row r="420" spans="1:14" x14ac:dyDescent="0.3">
      <c r="A420" s="28" t="str">
        <f t="shared" si="7"/>
        <v/>
      </c>
      <c r="B420" s="42"/>
      <c r="C420" s="45" t="e">
        <f>IF($C$24,[1]!obcall("IM_"&amp;B420,$B$24,"[]",[1]!obMake("","int",ROW(B420)-ROW($B$27))),"")</f>
        <v>#VALUE!</v>
      </c>
      <c r="D420" s="42" t="e">
        <f>IF($C$24,[1]!obget([1]!obcall("",$C420,"get",[1]!obMake("","int",D$26))),"")</f>
        <v>#VALUE!</v>
      </c>
      <c r="E420" s="42" t="e">
        <f>IF($C$24,[1]!obget([1]!obcall("",$C420,"get",[1]!obMake("","int",E$26))),"")</f>
        <v>#VALUE!</v>
      </c>
      <c r="F420" s="42" t="e">
        <f>IF($C$24,[1]!obget([1]!obcall("",$C420,"get",[1]!obMake("","int",F$26))),"")</f>
        <v>#VALUE!</v>
      </c>
      <c r="G420" s="42" t="e">
        <f>IF($C$24,[1]!obget([1]!obcall("",$C420,"get",[1]!obMake("","int",G$26))),"")</f>
        <v>#VALUE!</v>
      </c>
      <c r="H420" s="42" t="e">
        <f>IF($C$24,[1]!obget([1]!obcall("",$C420,"get",[1]!obMake("","int",H$26))),"")</f>
        <v>#VALUE!</v>
      </c>
      <c r="I420" s="42" t="e">
        <f>IF($C$24,[1]!obget([1]!obcall("",$C420,"get",[1]!obMake("","int",I$26))),"")</f>
        <v>#VALUE!</v>
      </c>
      <c r="J420" s="42" t="e">
        <f>IF($C$24,[1]!obget([1]!obcall("",$C420,"get",[1]!obMake("","int",J$26))),"")</f>
        <v>#VALUE!</v>
      </c>
      <c r="K420" s="42" t="e">
        <f>IF($C$24,[1]!obget([1]!obcall("",$C420,"get",[1]!obMake("","int",K$26))),"")</f>
        <v>#VALUE!</v>
      </c>
      <c r="L420" s="42" t="e">
        <f>IF($C$24,[1]!obget([1]!obcall("",$C420,"get",[1]!obMake("","int",L$26))),"")</f>
        <v>#VALUE!</v>
      </c>
      <c r="M420" s="42" t="e">
        <f>IF($C$24,[1]!obget([1]!obcall("",$C420,"get",[1]!obMake("","int",M$26))),"")</f>
        <v>#VALUE!</v>
      </c>
      <c r="N420" s="42" t="e">
        <f>IF($C$24,[1]!obget([1]!obcall("",$C420,"getAverage")),"")</f>
        <v>#VALUE!</v>
      </c>
    </row>
    <row r="421" spans="1:14" x14ac:dyDescent="0.3">
      <c r="A421" s="28" t="str">
        <f t="shared" si="7"/>
        <v/>
      </c>
      <c r="B421" s="42"/>
      <c r="C421" s="45" t="e">
        <f>IF($C$24,[1]!obcall("IM_"&amp;B421,$B$24,"[]",[1]!obMake("","int",ROW(B421)-ROW($B$27))),"")</f>
        <v>#VALUE!</v>
      </c>
      <c r="D421" s="42" t="e">
        <f>IF($C$24,[1]!obget([1]!obcall("",$C421,"get",[1]!obMake("","int",D$26))),"")</f>
        <v>#VALUE!</v>
      </c>
      <c r="E421" s="42" t="e">
        <f>IF($C$24,[1]!obget([1]!obcall("",$C421,"get",[1]!obMake("","int",E$26))),"")</f>
        <v>#VALUE!</v>
      </c>
      <c r="F421" s="42" t="e">
        <f>IF($C$24,[1]!obget([1]!obcall("",$C421,"get",[1]!obMake("","int",F$26))),"")</f>
        <v>#VALUE!</v>
      </c>
      <c r="G421" s="42" t="e">
        <f>IF($C$24,[1]!obget([1]!obcall("",$C421,"get",[1]!obMake("","int",G$26))),"")</f>
        <v>#VALUE!</v>
      </c>
      <c r="H421" s="42" t="e">
        <f>IF($C$24,[1]!obget([1]!obcall("",$C421,"get",[1]!obMake("","int",H$26))),"")</f>
        <v>#VALUE!</v>
      </c>
      <c r="I421" s="42" t="e">
        <f>IF($C$24,[1]!obget([1]!obcall("",$C421,"get",[1]!obMake("","int",I$26))),"")</f>
        <v>#VALUE!</v>
      </c>
      <c r="J421" s="42" t="e">
        <f>IF($C$24,[1]!obget([1]!obcall("",$C421,"get",[1]!obMake("","int",J$26))),"")</f>
        <v>#VALUE!</v>
      </c>
      <c r="K421" s="42" t="e">
        <f>IF($C$24,[1]!obget([1]!obcall("",$C421,"get",[1]!obMake("","int",K$26))),"")</f>
        <v>#VALUE!</v>
      </c>
      <c r="L421" s="42" t="e">
        <f>IF($C$24,[1]!obget([1]!obcall("",$C421,"get",[1]!obMake("","int",L$26))),"")</f>
        <v>#VALUE!</v>
      </c>
      <c r="M421" s="42" t="e">
        <f>IF($C$24,[1]!obget([1]!obcall("",$C421,"get",[1]!obMake("","int",M$26))),"")</f>
        <v>#VALUE!</v>
      </c>
      <c r="N421" s="42" t="e">
        <f>IF($C$24,[1]!obget([1]!obcall("",$C421,"getAverage")),"")</f>
        <v>#VALUE!</v>
      </c>
    </row>
    <row r="422" spans="1:14" x14ac:dyDescent="0.3">
      <c r="A422" s="28">
        <f t="shared" si="7"/>
        <v>39.5</v>
      </c>
      <c r="B422" s="42"/>
      <c r="C422" s="45" t="e">
        <f>IF($C$24,[1]!obcall("IM_"&amp;B422,$B$24,"[]",[1]!obMake("","int",ROW(B422)-ROW($B$27))),"")</f>
        <v>#VALUE!</v>
      </c>
      <c r="D422" s="42" t="e">
        <f>IF($C$24,[1]!obget([1]!obcall("",$C422,"get",[1]!obMake("","int",D$26))),"")</f>
        <v>#VALUE!</v>
      </c>
      <c r="E422" s="42" t="e">
        <f>IF($C$24,[1]!obget([1]!obcall("",$C422,"get",[1]!obMake("","int",E$26))),"")</f>
        <v>#VALUE!</v>
      </c>
      <c r="F422" s="42" t="e">
        <f>IF($C$24,[1]!obget([1]!obcall("",$C422,"get",[1]!obMake("","int",F$26))),"")</f>
        <v>#VALUE!</v>
      </c>
      <c r="G422" s="42" t="e">
        <f>IF($C$24,[1]!obget([1]!obcall("",$C422,"get",[1]!obMake("","int",G$26))),"")</f>
        <v>#VALUE!</v>
      </c>
      <c r="H422" s="42" t="e">
        <f>IF($C$24,[1]!obget([1]!obcall("",$C422,"get",[1]!obMake("","int",H$26))),"")</f>
        <v>#VALUE!</v>
      </c>
      <c r="I422" s="42" t="e">
        <f>IF($C$24,[1]!obget([1]!obcall("",$C422,"get",[1]!obMake("","int",I$26))),"")</f>
        <v>#VALUE!</v>
      </c>
      <c r="J422" s="42" t="e">
        <f>IF($C$24,[1]!obget([1]!obcall("",$C422,"get",[1]!obMake("","int",J$26))),"")</f>
        <v>#VALUE!</v>
      </c>
      <c r="K422" s="42" t="e">
        <f>IF($C$24,[1]!obget([1]!obcall("",$C422,"get",[1]!obMake("","int",K$26))),"")</f>
        <v>#VALUE!</v>
      </c>
      <c r="L422" s="42" t="e">
        <f>IF($C$24,[1]!obget([1]!obcall("",$C422,"get",[1]!obMake("","int",L$26))),"")</f>
        <v>#VALUE!</v>
      </c>
      <c r="M422" s="42" t="e">
        <f>IF($C$24,[1]!obget([1]!obcall("",$C422,"get",[1]!obMake("","int",M$26))),"")</f>
        <v>#VALUE!</v>
      </c>
      <c r="N422" s="42" t="e">
        <f>IF($C$24,[1]!obget([1]!obcall("",$C422,"getAverage")),"")</f>
        <v>#VALUE!</v>
      </c>
    </row>
    <row r="423" spans="1:14" x14ac:dyDescent="0.3">
      <c r="A423" s="28" t="str">
        <f t="shared" si="7"/>
        <v/>
      </c>
      <c r="B423" s="42"/>
      <c r="C423" s="45" t="e">
        <f>IF($C$24,[1]!obcall("IM_"&amp;B423,$B$24,"[]",[1]!obMake("","int",ROW(B423)-ROW($B$27))),"")</f>
        <v>#VALUE!</v>
      </c>
      <c r="D423" s="42" t="e">
        <f>IF($C$24,[1]!obget([1]!obcall("",$C423,"get",[1]!obMake("","int",D$26))),"")</f>
        <v>#VALUE!</v>
      </c>
      <c r="E423" s="42" t="e">
        <f>IF($C$24,[1]!obget([1]!obcall("",$C423,"get",[1]!obMake("","int",E$26))),"")</f>
        <v>#VALUE!</v>
      </c>
      <c r="F423" s="42" t="e">
        <f>IF($C$24,[1]!obget([1]!obcall("",$C423,"get",[1]!obMake("","int",F$26))),"")</f>
        <v>#VALUE!</v>
      </c>
      <c r="G423" s="42" t="e">
        <f>IF($C$24,[1]!obget([1]!obcall("",$C423,"get",[1]!obMake("","int",G$26))),"")</f>
        <v>#VALUE!</v>
      </c>
      <c r="H423" s="42" t="e">
        <f>IF($C$24,[1]!obget([1]!obcall("",$C423,"get",[1]!obMake("","int",H$26))),"")</f>
        <v>#VALUE!</v>
      </c>
      <c r="I423" s="42" t="e">
        <f>IF($C$24,[1]!obget([1]!obcall("",$C423,"get",[1]!obMake("","int",I$26))),"")</f>
        <v>#VALUE!</v>
      </c>
      <c r="J423" s="42" t="e">
        <f>IF($C$24,[1]!obget([1]!obcall("",$C423,"get",[1]!obMake("","int",J$26))),"")</f>
        <v>#VALUE!</v>
      </c>
      <c r="K423" s="42" t="e">
        <f>IF($C$24,[1]!obget([1]!obcall("",$C423,"get",[1]!obMake("","int",K$26))),"")</f>
        <v>#VALUE!</v>
      </c>
      <c r="L423" s="42" t="e">
        <f>IF($C$24,[1]!obget([1]!obcall("",$C423,"get",[1]!obMake("","int",L$26))),"")</f>
        <v>#VALUE!</v>
      </c>
      <c r="M423" s="42" t="e">
        <f>IF($C$24,[1]!obget([1]!obcall("",$C423,"get",[1]!obMake("","int",M$26))),"")</f>
        <v>#VALUE!</v>
      </c>
      <c r="N423" s="42" t="e">
        <f>IF($C$24,[1]!obget([1]!obcall("",$C423,"getAverage")),"")</f>
        <v>#VALUE!</v>
      </c>
    </row>
    <row r="424" spans="1:14" x14ac:dyDescent="0.3">
      <c r="A424" s="28" t="str">
        <f t="shared" si="7"/>
        <v/>
      </c>
      <c r="B424" s="42"/>
      <c r="C424" s="45" t="e">
        <f>IF($C$24,[1]!obcall("IM_"&amp;B424,$B$24,"[]",[1]!obMake("","int",ROW(B424)-ROW($B$27))),"")</f>
        <v>#VALUE!</v>
      </c>
      <c r="D424" s="42" t="e">
        <f>IF($C$24,[1]!obget([1]!obcall("",$C424,"get",[1]!obMake("","int",D$26))),"")</f>
        <v>#VALUE!</v>
      </c>
      <c r="E424" s="42" t="e">
        <f>IF($C$24,[1]!obget([1]!obcall("",$C424,"get",[1]!obMake("","int",E$26))),"")</f>
        <v>#VALUE!</v>
      </c>
      <c r="F424" s="42" t="e">
        <f>IF($C$24,[1]!obget([1]!obcall("",$C424,"get",[1]!obMake("","int",F$26))),"")</f>
        <v>#VALUE!</v>
      </c>
      <c r="G424" s="42" t="e">
        <f>IF($C$24,[1]!obget([1]!obcall("",$C424,"get",[1]!obMake("","int",G$26))),"")</f>
        <v>#VALUE!</v>
      </c>
      <c r="H424" s="42" t="e">
        <f>IF($C$24,[1]!obget([1]!obcall("",$C424,"get",[1]!obMake("","int",H$26))),"")</f>
        <v>#VALUE!</v>
      </c>
      <c r="I424" s="42" t="e">
        <f>IF($C$24,[1]!obget([1]!obcall("",$C424,"get",[1]!obMake("","int",I$26))),"")</f>
        <v>#VALUE!</v>
      </c>
      <c r="J424" s="42" t="e">
        <f>IF($C$24,[1]!obget([1]!obcall("",$C424,"get",[1]!obMake("","int",J$26))),"")</f>
        <v>#VALUE!</v>
      </c>
      <c r="K424" s="42" t="e">
        <f>IF($C$24,[1]!obget([1]!obcall("",$C424,"get",[1]!obMake("","int",K$26))),"")</f>
        <v>#VALUE!</v>
      </c>
      <c r="L424" s="42" t="e">
        <f>IF($C$24,[1]!obget([1]!obcall("",$C424,"get",[1]!obMake("","int",L$26))),"")</f>
        <v>#VALUE!</v>
      </c>
      <c r="M424" s="42" t="e">
        <f>IF($C$24,[1]!obget([1]!obcall("",$C424,"get",[1]!obMake("","int",M$26))),"")</f>
        <v>#VALUE!</v>
      </c>
      <c r="N424" s="42" t="e">
        <f>IF($C$24,[1]!obget([1]!obcall("",$C424,"getAverage")),"")</f>
        <v>#VALUE!</v>
      </c>
    </row>
    <row r="425" spans="1:14" x14ac:dyDescent="0.3">
      <c r="A425" s="28" t="str">
        <f t="shared" si="7"/>
        <v/>
      </c>
      <c r="B425" s="42"/>
      <c r="C425" s="45" t="e">
        <f>IF($C$24,[1]!obcall("IM_"&amp;B425,$B$24,"[]",[1]!obMake("","int",ROW(B425)-ROW($B$27))),"")</f>
        <v>#VALUE!</v>
      </c>
      <c r="D425" s="42" t="e">
        <f>IF($C$24,[1]!obget([1]!obcall("",$C425,"get",[1]!obMake("","int",D$26))),"")</f>
        <v>#VALUE!</v>
      </c>
      <c r="E425" s="42" t="e">
        <f>IF($C$24,[1]!obget([1]!obcall("",$C425,"get",[1]!obMake("","int",E$26))),"")</f>
        <v>#VALUE!</v>
      </c>
      <c r="F425" s="42" t="e">
        <f>IF($C$24,[1]!obget([1]!obcall("",$C425,"get",[1]!obMake("","int",F$26))),"")</f>
        <v>#VALUE!</v>
      </c>
      <c r="G425" s="42" t="e">
        <f>IF($C$24,[1]!obget([1]!obcall("",$C425,"get",[1]!obMake("","int",G$26))),"")</f>
        <v>#VALUE!</v>
      </c>
      <c r="H425" s="42" t="e">
        <f>IF($C$24,[1]!obget([1]!obcall("",$C425,"get",[1]!obMake("","int",H$26))),"")</f>
        <v>#VALUE!</v>
      </c>
      <c r="I425" s="42" t="e">
        <f>IF($C$24,[1]!obget([1]!obcall("",$C425,"get",[1]!obMake("","int",I$26))),"")</f>
        <v>#VALUE!</v>
      </c>
      <c r="J425" s="42" t="e">
        <f>IF($C$24,[1]!obget([1]!obcall("",$C425,"get",[1]!obMake("","int",J$26))),"")</f>
        <v>#VALUE!</v>
      </c>
      <c r="K425" s="42" t="e">
        <f>IF($C$24,[1]!obget([1]!obcall("",$C425,"get",[1]!obMake("","int",K$26))),"")</f>
        <v>#VALUE!</v>
      </c>
      <c r="L425" s="42" t="e">
        <f>IF($C$24,[1]!obget([1]!obcall("",$C425,"get",[1]!obMake("","int",L$26))),"")</f>
        <v>#VALUE!</v>
      </c>
      <c r="M425" s="42" t="e">
        <f>IF($C$24,[1]!obget([1]!obcall("",$C425,"get",[1]!obMake("","int",M$26))),"")</f>
        <v>#VALUE!</v>
      </c>
      <c r="N425" s="42" t="e">
        <f>IF($C$24,[1]!obget([1]!obcall("",$C425,"getAverage")),"")</f>
        <v>#VALUE!</v>
      </c>
    </row>
    <row r="426" spans="1:14" x14ac:dyDescent="0.3">
      <c r="A426" s="28" t="str">
        <f t="shared" si="7"/>
        <v/>
      </c>
      <c r="B426" s="42"/>
      <c r="C426" s="45" t="e">
        <f>IF($C$24,[1]!obcall("IM_"&amp;B426,$B$24,"[]",[1]!obMake("","int",ROW(B426)-ROW($B$27))),"")</f>
        <v>#VALUE!</v>
      </c>
      <c r="D426" s="42" t="e">
        <f>IF($C$24,[1]!obget([1]!obcall("",$C426,"get",[1]!obMake("","int",D$26))),"")</f>
        <v>#VALUE!</v>
      </c>
      <c r="E426" s="42" t="e">
        <f>IF($C$24,[1]!obget([1]!obcall("",$C426,"get",[1]!obMake("","int",E$26))),"")</f>
        <v>#VALUE!</v>
      </c>
      <c r="F426" s="42" t="e">
        <f>IF($C$24,[1]!obget([1]!obcall("",$C426,"get",[1]!obMake("","int",F$26))),"")</f>
        <v>#VALUE!</v>
      </c>
      <c r="G426" s="42" t="e">
        <f>IF($C$24,[1]!obget([1]!obcall("",$C426,"get",[1]!obMake("","int",G$26))),"")</f>
        <v>#VALUE!</v>
      </c>
      <c r="H426" s="42" t="e">
        <f>IF($C$24,[1]!obget([1]!obcall("",$C426,"get",[1]!obMake("","int",H$26))),"")</f>
        <v>#VALUE!</v>
      </c>
      <c r="I426" s="42" t="e">
        <f>IF($C$24,[1]!obget([1]!obcall("",$C426,"get",[1]!obMake("","int",I$26))),"")</f>
        <v>#VALUE!</v>
      </c>
      <c r="J426" s="42" t="e">
        <f>IF($C$24,[1]!obget([1]!obcall("",$C426,"get",[1]!obMake("","int",J$26))),"")</f>
        <v>#VALUE!</v>
      </c>
      <c r="K426" s="42" t="e">
        <f>IF($C$24,[1]!obget([1]!obcall("",$C426,"get",[1]!obMake("","int",K$26))),"")</f>
        <v>#VALUE!</v>
      </c>
      <c r="L426" s="42" t="e">
        <f>IF($C$24,[1]!obget([1]!obcall("",$C426,"get",[1]!obMake("","int",L$26))),"")</f>
        <v>#VALUE!</v>
      </c>
      <c r="M426" s="42" t="e">
        <f>IF($C$24,[1]!obget([1]!obcall("",$C426,"get",[1]!obMake("","int",M$26))),"")</f>
        <v>#VALUE!</v>
      </c>
      <c r="N426" s="42" t="e">
        <f>IF($C$24,[1]!obget([1]!obcall("",$C426,"getAverage")),"")</f>
        <v>#VALUE!</v>
      </c>
    </row>
    <row r="427" spans="1:14" x14ac:dyDescent="0.3">
      <c r="A427" s="28">
        <f t="shared" si="7"/>
        <v>40</v>
      </c>
      <c r="B427" s="42"/>
      <c r="C427" s="45" t="e">
        <f>IF($C$24,[1]!obcall("IM_"&amp;B427,$B$24,"[]",[1]!obMake("","int",ROW(B427)-ROW($B$27))),"")</f>
        <v>#VALUE!</v>
      </c>
      <c r="D427" s="42" t="e">
        <f>IF($C$24,[1]!obget([1]!obcall("",$C427,"get",[1]!obMake("","int",D$26))),"")</f>
        <v>#VALUE!</v>
      </c>
      <c r="E427" s="42" t="e">
        <f>IF($C$24,[1]!obget([1]!obcall("",$C427,"get",[1]!obMake("","int",E$26))),"")</f>
        <v>#VALUE!</v>
      </c>
      <c r="F427" s="42" t="e">
        <f>IF($C$24,[1]!obget([1]!obcall("",$C427,"get",[1]!obMake("","int",F$26))),"")</f>
        <v>#VALUE!</v>
      </c>
      <c r="G427" s="42" t="e">
        <f>IF($C$24,[1]!obget([1]!obcall("",$C427,"get",[1]!obMake("","int",G$26))),"")</f>
        <v>#VALUE!</v>
      </c>
      <c r="H427" s="42" t="e">
        <f>IF($C$24,[1]!obget([1]!obcall("",$C427,"get",[1]!obMake("","int",H$26))),"")</f>
        <v>#VALUE!</v>
      </c>
      <c r="I427" s="42" t="e">
        <f>IF($C$24,[1]!obget([1]!obcall("",$C427,"get",[1]!obMake("","int",I$26))),"")</f>
        <v>#VALUE!</v>
      </c>
      <c r="J427" s="42" t="e">
        <f>IF($C$24,[1]!obget([1]!obcall("",$C427,"get",[1]!obMake("","int",J$26))),"")</f>
        <v>#VALUE!</v>
      </c>
      <c r="K427" s="42" t="e">
        <f>IF($C$24,[1]!obget([1]!obcall("",$C427,"get",[1]!obMake("","int",K$26))),"")</f>
        <v>#VALUE!</v>
      </c>
      <c r="L427" s="42" t="e">
        <f>IF($C$24,[1]!obget([1]!obcall("",$C427,"get",[1]!obMake("","int",L$26))),"")</f>
        <v>#VALUE!</v>
      </c>
      <c r="M427" s="42" t="e">
        <f>IF($C$24,[1]!obget([1]!obcall("",$C427,"get",[1]!obMake("","int",M$26))),"")</f>
        <v>#VALUE!</v>
      </c>
      <c r="N427" s="42" t="e">
        <f>IF($C$24,[1]!obget([1]!obcall("",$C427,"getAverage")),"")</f>
        <v>#VALUE!</v>
      </c>
    </row>
    <row r="428" spans="1:14" x14ac:dyDescent="0.3">
      <c r="A428" s="28" t="str">
        <f t="shared" si="7"/>
        <v/>
      </c>
      <c r="B428" s="42"/>
      <c r="C428" s="45" t="e">
        <f>IF($C$24,[1]!obcall("IM_"&amp;B428,$B$24,"[]",[1]!obMake("","int",ROW(B428)-ROW($B$27))),"")</f>
        <v>#VALUE!</v>
      </c>
      <c r="D428" s="42" t="e">
        <f>IF($C$24,[1]!obget([1]!obcall("",$C428,"get",[1]!obMake("","int",D$26))),"")</f>
        <v>#VALUE!</v>
      </c>
      <c r="E428" s="42" t="e">
        <f>IF($C$24,[1]!obget([1]!obcall("",$C428,"get",[1]!obMake("","int",E$26))),"")</f>
        <v>#VALUE!</v>
      </c>
      <c r="F428" s="42" t="e">
        <f>IF($C$24,[1]!obget([1]!obcall("",$C428,"get",[1]!obMake("","int",F$26))),"")</f>
        <v>#VALUE!</v>
      </c>
      <c r="G428" s="42" t="e">
        <f>IF($C$24,[1]!obget([1]!obcall("",$C428,"get",[1]!obMake("","int",G$26))),"")</f>
        <v>#VALUE!</v>
      </c>
      <c r="H428" s="42" t="e">
        <f>IF($C$24,[1]!obget([1]!obcall("",$C428,"get",[1]!obMake("","int",H$26))),"")</f>
        <v>#VALUE!</v>
      </c>
      <c r="I428" s="42" t="e">
        <f>IF($C$24,[1]!obget([1]!obcall("",$C428,"get",[1]!obMake("","int",I$26))),"")</f>
        <v>#VALUE!</v>
      </c>
      <c r="J428" s="42" t="e">
        <f>IF($C$24,[1]!obget([1]!obcall("",$C428,"get",[1]!obMake("","int",J$26))),"")</f>
        <v>#VALUE!</v>
      </c>
      <c r="K428" s="42" t="e">
        <f>IF($C$24,[1]!obget([1]!obcall("",$C428,"get",[1]!obMake("","int",K$26))),"")</f>
        <v>#VALUE!</v>
      </c>
      <c r="L428" s="42" t="e">
        <f>IF($C$24,[1]!obget([1]!obcall("",$C428,"get",[1]!obMake("","int",L$26))),"")</f>
        <v>#VALUE!</v>
      </c>
      <c r="M428" s="42" t="e">
        <f>IF($C$24,[1]!obget([1]!obcall("",$C428,"get",[1]!obMake("","int",M$26))),"")</f>
        <v>#VALUE!</v>
      </c>
      <c r="N428" s="42" t="e">
        <f>IF($C$24,[1]!obget([1]!obcall("",$C428,"getAverage")),"")</f>
        <v>#VALUE!</v>
      </c>
    </row>
    <row r="429" spans="1:14" x14ac:dyDescent="0.3">
      <c r="A429" s="28" t="str">
        <f t="shared" si="7"/>
        <v/>
      </c>
      <c r="B429" s="42"/>
      <c r="C429" s="45" t="e">
        <f>IF($C$24,[1]!obcall("IM_"&amp;B429,$B$24,"[]",[1]!obMake("","int",ROW(B429)-ROW($B$27))),"")</f>
        <v>#VALUE!</v>
      </c>
      <c r="D429" s="42" t="e">
        <f>IF($C$24,[1]!obget([1]!obcall("",$C429,"get",[1]!obMake("","int",D$26))),"")</f>
        <v>#VALUE!</v>
      </c>
      <c r="E429" s="42" t="e">
        <f>IF($C$24,[1]!obget([1]!obcall("",$C429,"get",[1]!obMake("","int",E$26))),"")</f>
        <v>#VALUE!</v>
      </c>
      <c r="F429" s="42" t="e">
        <f>IF($C$24,[1]!obget([1]!obcall("",$C429,"get",[1]!obMake("","int",F$26))),"")</f>
        <v>#VALUE!</v>
      </c>
      <c r="G429" s="42" t="e">
        <f>IF($C$24,[1]!obget([1]!obcall("",$C429,"get",[1]!obMake("","int",G$26))),"")</f>
        <v>#VALUE!</v>
      </c>
      <c r="H429" s="42" t="e">
        <f>IF($C$24,[1]!obget([1]!obcall("",$C429,"get",[1]!obMake("","int",H$26))),"")</f>
        <v>#VALUE!</v>
      </c>
      <c r="I429" s="42" t="e">
        <f>IF($C$24,[1]!obget([1]!obcall("",$C429,"get",[1]!obMake("","int",I$26))),"")</f>
        <v>#VALUE!</v>
      </c>
      <c r="J429" s="42" t="e">
        <f>IF($C$24,[1]!obget([1]!obcall("",$C429,"get",[1]!obMake("","int",J$26))),"")</f>
        <v>#VALUE!</v>
      </c>
      <c r="K429" s="42" t="e">
        <f>IF($C$24,[1]!obget([1]!obcall("",$C429,"get",[1]!obMake("","int",K$26))),"")</f>
        <v>#VALUE!</v>
      </c>
      <c r="L429" s="42" t="e">
        <f>IF($C$24,[1]!obget([1]!obcall("",$C429,"get",[1]!obMake("","int",L$26))),"")</f>
        <v>#VALUE!</v>
      </c>
      <c r="M429" s="42" t="e">
        <f>IF($C$24,[1]!obget([1]!obcall("",$C429,"get",[1]!obMake("","int",M$26))),"")</f>
        <v>#VALUE!</v>
      </c>
      <c r="N429" s="42" t="e">
        <f>IF($C$24,[1]!obget([1]!obcall("",$C429,"getAverage")),"")</f>
        <v>#VALUE!</v>
      </c>
    </row>
    <row r="430" spans="1:14" x14ac:dyDescent="0.3">
      <c r="A430" s="28" t="str">
        <f t="shared" si="7"/>
        <v/>
      </c>
      <c r="B430" s="42"/>
      <c r="C430" s="45" t="e">
        <f>IF($C$24,[1]!obcall("IM_"&amp;B430,$B$24,"[]",[1]!obMake("","int",ROW(B430)-ROW($B$27))),"")</f>
        <v>#VALUE!</v>
      </c>
      <c r="D430" s="42" t="e">
        <f>IF($C$24,[1]!obget([1]!obcall("",$C430,"get",[1]!obMake("","int",D$26))),"")</f>
        <v>#VALUE!</v>
      </c>
      <c r="E430" s="42" t="e">
        <f>IF($C$24,[1]!obget([1]!obcall("",$C430,"get",[1]!obMake("","int",E$26))),"")</f>
        <v>#VALUE!</v>
      </c>
      <c r="F430" s="42" t="e">
        <f>IF($C$24,[1]!obget([1]!obcall("",$C430,"get",[1]!obMake("","int",F$26))),"")</f>
        <v>#VALUE!</v>
      </c>
      <c r="G430" s="42" t="e">
        <f>IF($C$24,[1]!obget([1]!obcall("",$C430,"get",[1]!obMake("","int",G$26))),"")</f>
        <v>#VALUE!</v>
      </c>
      <c r="H430" s="42" t="e">
        <f>IF($C$24,[1]!obget([1]!obcall("",$C430,"get",[1]!obMake("","int",H$26))),"")</f>
        <v>#VALUE!</v>
      </c>
      <c r="I430" s="42" t="e">
        <f>IF($C$24,[1]!obget([1]!obcall("",$C430,"get",[1]!obMake("","int",I$26))),"")</f>
        <v>#VALUE!</v>
      </c>
      <c r="J430" s="42" t="e">
        <f>IF($C$24,[1]!obget([1]!obcall("",$C430,"get",[1]!obMake("","int",J$26))),"")</f>
        <v>#VALUE!</v>
      </c>
      <c r="K430" s="42" t="e">
        <f>IF($C$24,[1]!obget([1]!obcall("",$C430,"get",[1]!obMake("","int",K$26))),"")</f>
        <v>#VALUE!</v>
      </c>
      <c r="L430" s="42" t="e">
        <f>IF($C$24,[1]!obget([1]!obcall("",$C430,"get",[1]!obMake("","int",L$26))),"")</f>
        <v>#VALUE!</v>
      </c>
      <c r="M430" s="42" t="e">
        <f>IF($C$24,[1]!obget([1]!obcall("",$C430,"get",[1]!obMake("","int",M$26))),"")</f>
        <v>#VALUE!</v>
      </c>
      <c r="N430" s="42" t="e">
        <f>IF($C$24,[1]!obget([1]!obcall("",$C430,"getAverage")),"")</f>
        <v>#VALUE!</v>
      </c>
    </row>
    <row r="431" spans="1:14" x14ac:dyDescent="0.3">
      <c r="A431" s="28" t="str">
        <f t="shared" si="7"/>
        <v/>
      </c>
      <c r="B431" s="42"/>
      <c r="C431" s="45" t="e">
        <f>IF($C$24,[1]!obcall("IM_"&amp;B431,$B$24,"[]",[1]!obMake("","int",ROW(B431)-ROW($B$27))),"")</f>
        <v>#VALUE!</v>
      </c>
      <c r="D431" s="42" t="e">
        <f>IF($C$24,[1]!obget([1]!obcall("",$C431,"get",[1]!obMake("","int",D$26))),"")</f>
        <v>#VALUE!</v>
      </c>
      <c r="E431" s="42" t="e">
        <f>IF($C$24,[1]!obget([1]!obcall("",$C431,"get",[1]!obMake("","int",E$26))),"")</f>
        <v>#VALUE!</v>
      </c>
      <c r="F431" s="42" t="e">
        <f>IF($C$24,[1]!obget([1]!obcall("",$C431,"get",[1]!obMake("","int",F$26))),"")</f>
        <v>#VALUE!</v>
      </c>
      <c r="G431" s="42" t="e">
        <f>IF($C$24,[1]!obget([1]!obcall("",$C431,"get",[1]!obMake("","int",G$26))),"")</f>
        <v>#VALUE!</v>
      </c>
      <c r="H431" s="42" t="e">
        <f>IF($C$24,[1]!obget([1]!obcall("",$C431,"get",[1]!obMake("","int",H$26))),"")</f>
        <v>#VALUE!</v>
      </c>
      <c r="I431" s="42" t="e">
        <f>IF($C$24,[1]!obget([1]!obcall("",$C431,"get",[1]!obMake("","int",I$26))),"")</f>
        <v>#VALUE!</v>
      </c>
      <c r="J431" s="42" t="e">
        <f>IF($C$24,[1]!obget([1]!obcall("",$C431,"get",[1]!obMake("","int",J$26))),"")</f>
        <v>#VALUE!</v>
      </c>
      <c r="K431" s="42" t="e">
        <f>IF($C$24,[1]!obget([1]!obcall("",$C431,"get",[1]!obMake("","int",K$26))),"")</f>
        <v>#VALUE!</v>
      </c>
      <c r="L431" s="42" t="e">
        <f>IF($C$24,[1]!obget([1]!obcall("",$C431,"get",[1]!obMake("","int",L$26))),"")</f>
        <v>#VALUE!</v>
      </c>
      <c r="M431" s="42" t="e">
        <f>IF($C$24,[1]!obget([1]!obcall("",$C431,"get",[1]!obMake("","int",M$26))),"")</f>
        <v>#VALUE!</v>
      </c>
      <c r="N431" s="42" t="e">
        <f>IF($C$24,[1]!obget([1]!obcall("",$C431,"getAverage")),"")</f>
        <v>#VALUE!</v>
      </c>
    </row>
    <row r="432" spans="1:14" x14ac:dyDescent="0.3">
      <c r="A432" s="28">
        <f t="shared" si="7"/>
        <v>40.5</v>
      </c>
      <c r="B432" s="42"/>
      <c r="C432" s="45" t="e">
        <f>IF($C$24,[1]!obcall("IM_"&amp;B432,$B$24,"[]",[1]!obMake("","int",ROW(B432)-ROW($B$27))),"")</f>
        <v>#VALUE!</v>
      </c>
      <c r="D432" s="42" t="e">
        <f>IF($C$24,[1]!obget([1]!obcall("",$C432,"get",[1]!obMake("","int",D$26))),"")</f>
        <v>#VALUE!</v>
      </c>
      <c r="E432" s="42" t="e">
        <f>IF($C$24,[1]!obget([1]!obcall("",$C432,"get",[1]!obMake("","int",E$26))),"")</f>
        <v>#VALUE!</v>
      </c>
      <c r="F432" s="42" t="e">
        <f>IF($C$24,[1]!obget([1]!obcall("",$C432,"get",[1]!obMake("","int",F$26))),"")</f>
        <v>#VALUE!</v>
      </c>
      <c r="G432" s="42" t="e">
        <f>IF($C$24,[1]!obget([1]!obcall("",$C432,"get",[1]!obMake("","int",G$26))),"")</f>
        <v>#VALUE!</v>
      </c>
      <c r="H432" s="42" t="e">
        <f>IF($C$24,[1]!obget([1]!obcall("",$C432,"get",[1]!obMake("","int",H$26))),"")</f>
        <v>#VALUE!</v>
      </c>
      <c r="I432" s="42" t="e">
        <f>IF($C$24,[1]!obget([1]!obcall("",$C432,"get",[1]!obMake("","int",I$26))),"")</f>
        <v>#VALUE!</v>
      </c>
      <c r="J432" s="42" t="e">
        <f>IF($C$24,[1]!obget([1]!obcall("",$C432,"get",[1]!obMake("","int",J$26))),"")</f>
        <v>#VALUE!</v>
      </c>
      <c r="K432" s="42" t="e">
        <f>IF($C$24,[1]!obget([1]!obcall("",$C432,"get",[1]!obMake("","int",K$26))),"")</f>
        <v>#VALUE!</v>
      </c>
      <c r="L432" s="42" t="e">
        <f>IF($C$24,[1]!obget([1]!obcall("",$C432,"get",[1]!obMake("","int",L$26))),"")</f>
        <v>#VALUE!</v>
      </c>
      <c r="M432" s="42" t="e">
        <f>IF($C$24,[1]!obget([1]!obcall("",$C432,"get",[1]!obMake("","int",M$26))),"")</f>
        <v>#VALUE!</v>
      </c>
      <c r="N432" s="42" t="e">
        <f>IF($C$24,[1]!obget([1]!obcall("",$C432,"getAverage")),"")</f>
        <v>#VALUE!</v>
      </c>
    </row>
    <row r="433" spans="1:14" x14ac:dyDescent="0.3">
      <c r="A433" s="28" t="str">
        <f t="shared" si="7"/>
        <v/>
      </c>
      <c r="B433" s="42"/>
      <c r="C433" s="45" t="e">
        <f>IF($C$24,[1]!obcall("IM_"&amp;B433,$B$24,"[]",[1]!obMake("","int",ROW(B433)-ROW($B$27))),"")</f>
        <v>#VALUE!</v>
      </c>
      <c r="D433" s="42" t="e">
        <f>IF($C$24,[1]!obget([1]!obcall("",$C433,"get",[1]!obMake("","int",D$26))),"")</f>
        <v>#VALUE!</v>
      </c>
      <c r="E433" s="42" t="e">
        <f>IF($C$24,[1]!obget([1]!obcall("",$C433,"get",[1]!obMake("","int",E$26))),"")</f>
        <v>#VALUE!</v>
      </c>
      <c r="F433" s="42" t="e">
        <f>IF($C$24,[1]!obget([1]!obcall("",$C433,"get",[1]!obMake("","int",F$26))),"")</f>
        <v>#VALUE!</v>
      </c>
      <c r="G433" s="42" t="e">
        <f>IF($C$24,[1]!obget([1]!obcall("",$C433,"get",[1]!obMake("","int",G$26))),"")</f>
        <v>#VALUE!</v>
      </c>
      <c r="H433" s="42" t="e">
        <f>IF($C$24,[1]!obget([1]!obcall("",$C433,"get",[1]!obMake("","int",H$26))),"")</f>
        <v>#VALUE!</v>
      </c>
      <c r="I433" s="42" t="e">
        <f>IF($C$24,[1]!obget([1]!obcall("",$C433,"get",[1]!obMake("","int",I$26))),"")</f>
        <v>#VALUE!</v>
      </c>
      <c r="J433" s="42" t="e">
        <f>IF($C$24,[1]!obget([1]!obcall("",$C433,"get",[1]!obMake("","int",J$26))),"")</f>
        <v>#VALUE!</v>
      </c>
      <c r="K433" s="42" t="e">
        <f>IF($C$24,[1]!obget([1]!obcall("",$C433,"get",[1]!obMake("","int",K$26))),"")</f>
        <v>#VALUE!</v>
      </c>
      <c r="L433" s="42" t="e">
        <f>IF($C$24,[1]!obget([1]!obcall("",$C433,"get",[1]!obMake("","int",L$26))),"")</f>
        <v>#VALUE!</v>
      </c>
      <c r="M433" s="42" t="e">
        <f>IF($C$24,[1]!obget([1]!obcall("",$C433,"get",[1]!obMake("","int",M$26))),"")</f>
        <v>#VALUE!</v>
      </c>
      <c r="N433" s="42" t="e">
        <f>IF($C$24,[1]!obget([1]!obcall("",$C433,"getAverage")),"")</f>
        <v>#VALUE!</v>
      </c>
    </row>
    <row r="434" spans="1:14" x14ac:dyDescent="0.3">
      <c r="A434" s="28" t="str">
        <f t="shared" si="7"/>
        <v/>
      </c>
      <c r="B434" s="42"/>
      <c r="C434" s="45" t="e">
        <f>IF($C$24,[1]!obcall("IM_"&amp;B434,$B$24,"[]",[1]!obMake("","int",ROW(B434)-ROW($B$27))),"")</f>
        <v>#VALUE!</v>
      </c>
      <c r="D434" s="42" t="e">
        <f>IF($C$24,[1]!obget([1]!obcall("",$C434,"get",[1]!obMake("","int",D$26))),"")</f>
        <v>#VALUE!</v>
      </c>
      <c r="E434" s="42" t="e">
        <f>IF($C$24,[1]!obget([1]!obcall("",$C434,"get",[1]!obMake("","int",E$26))),"")</f>
        <v>#VALUE!</v>
      </c>
      <c r="F434" s="42" t="e">
        <f>IF($C$24,[1]!obget([1]!obcall("",$C434,"get",[1]!obMake("","int",F$26))),"")</f>
        <v>#VALUE!</v>
      </c>
      <c r="G434" s="42" t="e">
        <f>IF($C$24,[1]!obget([1]!obcall("",$C434,"get",[1]!obMake("","int",G$26))),"")</f>
        <v>#VALUE!</v>
      </c>
      <c r="H434" s="42" t="e">
        <f>IF($C$24,[1]!obget([1]!obcall("",$C434,"get",[1]!obMake("","int",H$26))),"")</f>
        <v>#VALUE!</v>
      </c>
      <c r="I434" s="42" t="e">
        <f>IF($C$24,[1]!obget([1]!obcall("",$C434,"get",[1]!obMake("","int",I$26))),"")</f>
        <v>#VALUE!</v>
      </c>
      <c r="J434" s="42" t="e">
        <f>IF($C$24,[1]!obget([1]!obcall("",$C434,"get",[1]!obMake("","int",J$26))),"")</f>
        <v>#VALUE!</v>
      </c>
      <c r="K434" s="42" t="e">
        <f>IF($C$24,[1]!obget([1]!obcall("",$C434,"get",[1]!obMake("","int",K$26))),"")</f>
        <v>#VALUE!</v>
      </c>
      <c r="L434" s="42" t="e">
        <f>IF($C$24,[1]!obget([1]!obcall("",$C434,"get",[1]!obMake("","int",L$26))),"")</f>
        <v>#VALUE!</v>
      </c>
      <c r="M434" s="42" t="e">
        <f>IF($C$24,[1]!obget([1]!obcall("",$C434,"get",[1]!obMake("","int",M$26))),"")</f>
        <v>#VALUE!</v>
      </c>
      <c r="N434" s="42" t="e">
        <f>IF($C$24,[1]!obget([1]!obcall("",$C434,"getAverage")),"")</f>
        <v>#VALUE!</v>
      </c>
    </row>
    <row r="435" spans="1:14" x14ac:dyDescent="0.3">
      <c r="A435" s="28" t="str">
        <f t="shared" si="7"/>
        <v/>
      </c>
      <c r="B435" s="42"/>
      <c r="C435" s="45" t="e">
        <f>IF($C$24,[1]!obcall("IM_"&amp;B435,$B$24,"[]",[1]!obMake("","int",ROW(B435)-ROW($B$27))),"")</f>
        <v>#VALUE!</v>
      </c>
      <c r="D435" s="42" t="e">
        <f>IF($C$24,[1]!obget([1]!obcall("",$C435,"get",[1]!obMake("","int",D$26))),"")</f>
        <v>#VALUE!</v>
      </c>
      <c r="E435" s="42" t="e">
        <f>IF($C$24,[1]!obget([1]!obcall("",$C435,"get",[1]!obMake("","int",E$26))),"")</f>
        <v>#VALUE!</v>
      </c>
      <c r="F435" s="42" t="e">
        <f>IF($C$24,[1]!obget([1]!obcall("",$C435,"get",[1]!obMake("","int",F$26))),"")</f>
        <v>#VALUE!</v>
      </c>
      <c r="G435" s="42" t="e">
        <f>IF($C$24,[1]!obget([1]!obcall("",$C435,"get",[1]!obMake("","int",G$26))),"")</f>
        <v>#VALUE!</v>
      </c>
      <c r="H435" s="42" t="e">
        <f>IF($C$24,[1]!obget([1]!obcall("",$C435,"get",[1]!obMake("","int",H$26))),"")</f>
        <v>#VALUE!</v>
      </c>
      <c r="I435" s="42" t="e">
        <f>IF($C$24,[1]!obget([1]!obcall("",$C435,"get",[1]!obMake("","int",I$26))),"")</f>
        <v>#VALUE!</v>
      </c>
      <c r="J435" s="42" t="e">
        <f>IF($C$24,[1]!obget([1]!obcall("",$C435,"get",[1]!obMake("","int",J$26))),"")</f>
        <v>#VALUE!</v>
      </c>
      <c r="K435" s="42" t="e">
        <f>IF($C$24,[1]!obget([1]!obcall("",$C435,"get",[1]!obMake("","int",K$26))),"")</f>
        <v>#VALUE!</v>
      </c>
      <c r="L435" s="42" t="e">
        <f>IF($C$24,[1]!obget([1]!obcall("",$C435,"get",[1]!obMake("","int",L$26))),"")</f>
        <v>#VALUE!</v>
      </c>
      <c r="M435" s="42" t="e">
        <f>IF($C$24,[1]!obget([1]!obcall("",$C435,"get",[1]!obMake("","int",M$26))),"")</f>
        <v>#VALUE!</v>
      </c>
      <c r="N435" s="42" t="e">
        <f>IF($C$24,[1]!obget([1]!obcall("",$C435,"getAverage")),"")</f>
        <v>#VALUE!</v>
      </c>
    </row>
    <row r="436" spans="1:14" x14ac:dyDescent="0.3">
      <c r="A436" s="28" t="str">
        <f t="shared" si="7"/>
        <v/>
      </c>
      <c r="B436" s="42"/>
      <c r="C436" s="45" t="e">
        <f>IF($C$24,[1]!obcall("IM_"&amp;B436,$B$24,"[]",[1]!obMake("","int",ROW(B436)-ROW($B$27))),"")</f>
        <v>#VALUE!</v>
      </c>
      <c r="D436" s="42" t="e">
        <f>IF($C$24,[1]!obget([1]!obcall("",$C436,"get",[1]!obMake("","int",D$26))),"")</f>
        <v>#VALUE!</v>
      </c>
      <c r="E436" s="42" t="e">
        <f>IF($C$24,[1]!obget([1]!obcall("",$C436,"get",[1]!obMake("","int",E$26))),"")</f>
        <v>#VALUE!</v>
      </c>
      <c r="F436" s="42" t="e">
        <f>IF($C$24,[1]!obget([1]!obcall("",$C436,"get",[1]!obMake("","int",F$26))),"")</f>
        <v>#VALUE!</v>
      </c>
      <c r="G436" s="42" t="e">
        <f>IF($C$24,[1]!obget([1]!obcall("",$C436,"get",[1]!obMake("","int",G$26))),"")</f>
        <v>#VALUE!</v>
      </c>
      <c r="H436" s="42" t="e">
        <f>IF($C$24,[1]!obget([1]!obcall("",$C436,"get",[1]!obMake("","int",H$26))),"")</f>
        <v>#VALUE!</v>
      </c>
      <c r="I436" s="42" t="e">
        <f>IF($C$24,[1]!obget([1]!obcall("",$C436,"get",[1]!obMake("","int",I$26))),"")</f>
        <v>#VALUE!</v>
      </c>
      <c r="J436" s="42" t="e">
        <f>IF($C$24,[1]!obget([1]!obcall("",$C436,"get",[1]!obMake("","int",J$26))),"")</f>
        <v>#VALUE!</v>
      </c>
      <c r="K436" s="42" t="e">
        <f>IF($C$24,[1]!obget([1]!obcall("",$C436,"get",[1]!obMake("","int",K$26))),"")</f>
        <v>#VALUE!</v>
      </c>
      <c r="L436" s="42" t="e">
        <f>IF($C$24,[1]!obget([1]!obcall("",$C436,"get",[1]!obMake("","int",L$26))),"")</f>
        <v>#VALUE!</v>
      </c>
      <c r="M436" s="42" t="e">
        <f>IF($C$24,[1]!obget([1]!obcall("",$C436,"get",[1]!obMake("","int",M$26))),"")</f>
        <v>#VALUE!</v>
      </c>
      <c r="N436" s="42" t="e">
        <f>IF($C$24,[1]!obget([1]!obcall("",$C436,"getAverage")),"")</f>
        <v>#VALUE!</v>
      </c>
    </row>
    <row r="437" spans="1:14" x14ac:dyDescent="0.3">
      <c r="A437" s="28">
        <f t="shared" si="7"/>
        <v>41</v>
      </c>
      <c r="B437" s="42"/>
      <c r="C437" s="45" t="e">
        <f>IF($C$24,[1]!obcall("IM_"&amp;B437,$B$24,"[]",[1]!obMake("","int",ROW(B437)-ROW($B$27))),"")</f>
        <v>#VALUE!</v>
      </c>
      <c r="D437" s="42" t="e">
        <f>IF($C$24,[1]!obget([1]!obcall("",$C437,"get",[1]!obMake("","int",D$26))),"")</f>
        <v>#VALUE!</v>
      </c>
      <c r="E437" s="42" t="e">
        <f>IF($C$24,[1]!obget([1]!obcall("",$C437,"get",[1]!obMake("","int",E$26))),"")</f>
        <v>#VALUE!</v>
      </c>
      <c r="F437" s="42" t="e">
        <f>IF($C$24,[1]!obget([1]!obcall("",$C437,"get",[1]!obMake("","int",F$26))),"")</f>
        <v>#VALUE!</v>
      </c>
      <c r="G437" s="42" t="e">
        <f>IF($C$24,[1]!obget([1]!obcall("",$C437,"get",[1]!obMake("","int",G$26))),"")</f>
        <v>#VALUE!</v>
      </c>
      <c r="H437" s="42" t="e">
        <f>IF($C$24,[1]!obget([1]!obcall("",$C437,"get",[1]!obMake("","int",H$26))),"")</f>
        <v>#VALUE!</v>
      </c>
      <c r="I437" s="42" t="e">
        <f>IF($C$24,[1]!obget([1]!obcall("",$C437,"get",[1]!obMake("","int",I$26))),"")</f>
        <v>#VALUE!</v>
      </c>
      <c r="J437" s="42" t="e">
        <f>IF($C$24,[1]!obget([1]!obcall("",$C437,"get",[1]!obMake("","int",J$26))),"")</f>
        <v>#VALUE!</v>
      </c>
      <c r="K437" s="42" t="e">
        <f>IF($C$24,[1]!obget([1]!obcall("",$C437,"get",[1]!obMake("","int",K$26))),"")</f>
        <v>#VALUE!</v>
      </c>
      <c r="L437" s="42" t="e">
        <f>IF($C$24,[1]!obget([1]!obcall("",$C437,"get",[1]!obMake("","int",L$26))),"")</f>
        <v>#VALUE!</v>
      </c>
      <c r="M437" s="42" t="e">
        <f>IF($C$24,[1]!obget([1]!obcall("",$C437,"get",[1]!obMake("","int",M$26))),"")</f>
        <v>#VALUE!</v>
      </c>
      <c r="N437" s="42" t="e">
        <f>IF($C$24,[1]!obget([1]!obcall("",$C437,"getAverage")),"")</f>
        <v>#VALUE!</v>
      </c>
    </row>
    <row r="438" spans="1:14" x14ac:dyDescent="0.3">
      <c r="A438" s="28" t="str">
        <f t="shared" si="7"/>
        <v/>
      </c>
      <c r="B438" s="42"/>
      <c r="C438" s="45" t="e">
        <f>IF($C$24,[1]!obcall("IM_"&amp;B438,$B$24,"[]",[1]!obMake("","int",ROW(B438)-ROW($B$27))),"")</f>
        <v>#VALUE!</v>
      </c>
      <c r="D438" s="42" t="e">
        <f>IF($C$24,[1]!obget([1]!obcall("",$C438,"get",[1]!obMake("","int",D$26))),"")</f>
        <v>#VALUE!</v>
      </c>
      <c r="E438" s="42" t="e">
        <f>IF($C$24,[1]!obget([1]!obcall("",$C438,"get",[1]!obMake("","int",E$26))),"")</f>
        <v>#VALUE!</v>
      </c>
      <c r="F438" s="42" t="e">
        <f>IF($C$24,[1]!obget([1]!obcall("",$C438,"get",[1]!obMake("","int",F$26))),"")</f>
        <v>#VALUE!</v>
      </c>
      <c r="G438" s="42" t="e">
        <f>IF($C$24,[1]!obget([1]!obcall("",$C438,"get",[1]!obMake("","int",G$26))),"")</f>
        <v>#VALUE!</v>
      </c>
      <c r="H438" s="42" t="e">
        <f>IF($C$24,[1]!obget([1]!obcall("",$C438,"get",[1]!obMake("","int",H$26))),"")</f>
        <v>#VALUE!</v>
      </c>
      <c r="I438" s="42" t="e">
        <f>IF($C$24,[1]!obget([1]!obcall("",$C438,"get",[1]!obMake("","int",I$26))),"")</f>
        <v>#VALUE!</v>
      </c>
      <c r="J438" s="42" t="e">
        <f>IF($C$24,[1]!obget([1]!obcall("",$C438,"get",[1]!obMake("","int",J$26))),"")</f>
        <v>#VALUE!</v>
      </c>
      <c r="K438" s="42" t="e">
        <f>IF($C$24,[1]!obget([1]!obcall("",$C438,"get",[1]!obMake("","int",K$26))),"")</f>
        <v>#VALUE!</v>
      </c>
      <c r="L438" s="42" t="e">
        <f>IF($C$24,[1]!obget([1]!obcall("",$C438,"get",[1]!obMake("","int",L$26))),"")</f>
        <v>#VALUE!</v>
      </c>
      <c r="M438" s="42" t="e">
        <f>IF($C$24,[1]!obget([1]!obcall("",$C438,"get",[1]!obMake("","int",M$26))),"")</f>
        <v>#VALUE!</v>
      </c>
      <c r="N438" s="42" t="e">
        <f>IF($C$24,[1]!obget([1]!obcall("",$C438,"getAverage")),"")</f>
        <v>#VALUE!</v>
      </c>
    </row>
    <row r="439" spans="1:14" x14ac:dyDescent="0.3">
      <c r="A439" s="28" t="str">
        <f t="shared" si="7"/>
        <v/>
      </c>
      <c r="B439" s="42"/>
      <c r="C439" s="45" t="e">
        <f>IF($C$24,[1]!obcall("IM_"&amp;B439,$B$24,"[]",[1]!obMake("","int",ROW(B439)-ROW($B$27))),"")</f>
        <v>#VALUE!</v>
      </c>
      <c r="D439" s="42" t="e">
        <f>IF($C$24,[1]!obget([1]!obcall("",$C439,"get",[1]!obMake("","int",D$26))),"")</f>
        <v>#VALUE!</v>
      </c>
      <c r="E439" s="42" t="e">
        <f>IF($C$24,[1]!obget([1]!obcall("",$C439,"get",[1]!obMake("","int",E$26))),"")</f>
        <v>#VALUE!</v>
      </c>
      <c r="F439" s="42" t="e">
        <f>IF($C$24,[1]!obget([1]!obcall("",$C439,"get",[1]!obMake("","int",F$26))),"")</f>
        <v>#VALUE!</v>
      </c>
      <c r="G439" s="42" t="e">
        <f>IF($C$24,[1]!obget([1]!obcall("",$C439,"get",[1]!obMake("","int",G$26))),"")</f>
        <v>#VALUE!</v>
      </c>
      <c r="H439" s="42" t="e">
        <f>IF($C$24,[1]!obget([1]!obcall("",$C439,"get",[1]!obMake("","int",H$26))),"")</f>
        <v>#VALUE!</v>
      </c>
      <c r="I439" s="42" t="e">
        <f>IF($C$24,[1]!obget([1]!obcall("",$C439,"get",[1]!obMake("","int",I$26))),"")</f>
        <v>#VALUE!</v>
      </c>
      <c r="J439" s="42" t="e">
        <f>IF($C$24,[1]!obget([1]!obcall("",$C439,"get",[1]!obMake("","int",J$26))),"")</f>
        <v>#VALUE!</v>
      </c>
      <c r="K439" s="42" t="e">
        <f>IF($C$24,[1]!obget([1]!obcall("",$C439,"get",[1]!obMake("","int",K$26))),"")</f>
        <v>#VALUE!</v>
      </c>
      <c r="L439" s="42" t="e">
        <f>IF($C$24,[1]!obget([1]!obcall("",$C439,"get",[1]!obMake("","int",L$26))),"")</f>
        <v>#VALUE!</v>
      </c>
      <c r="M439" s="42" t="e">
        <f>IF($C$24,[1]!obget([1]!obcall("",$C439,"get",[1]!obMake("","int",M$26))),"")</f>
        <v>#VALUE!</v>
      </c>
      <c r="N439" s="42" t="e">
        <f>IF($C$24,[1]!obget([1]!obcall("",$C439,"getAverage")),"")</f>
        <v>#VALUE!</v>
      </c>
    </row>
    <row r="440" spans="1:14" x14ac:dyDescent="0.3">
      <c r="A440" s="28" t="str">
        <f t="shared" si="7"/>
        <v/>
      </c>
      <c r="B440" s="42"/>
      <c r="C440" s="45" t="e">
        <f>IF($C$24,[1]!obcall("IM_"&amp;B440,$B$24,"[]",[1]!obMake("","int",ROW(B440)-ROW($B$27))),"")</f>
        <v>#VALUE!</v>
      </c>
      <c r="D440" s="42" t="e">
        <f>IF($C$24,[1]!obget([1]!obcall("",$C440,"get",[1]!obMake("","int",D$26))),"")</f>
        <v>#VALUE!</v>
      </c>
      <c r="E440" s="42" t="e">
        <f>IF($C$24,[1]!obget([1]!obcall("",$C440,"get",[1]!obMake("","int",E$26))),"")</f>
        <v>#VALUE!</v>
      </c>
      <c r="F440" s="42" t="e">
        <f>IF($C$24,[1]!obget([1]!obcall("",$C440,"get",[1]!obMake("","int",F$26))),"")</f>
        <v>#VALUE!</v>
      </c>
      <c r="G440" s="42" t="e">
        <f>IF($C$24,[1]!obget([1]!obcall("",$C440,"get",[1]!obMake("","int",G$26))),"")</f>
        <v>#VALUE!</v>
      </c>
      <c r="H440" s="42" t="e">
        <f>IF($C$24,[1]!obget([1]!obcall("",$C440,"get",[1]!obMake("","int",H$26))),"")</f>
        <v>#VALUE!</v>
      </c>
      <c r="I440" s="42" t="e">
        <f>IF($C$24,[1]!obget([1]!obcall("",$C440,"get",[1]!obMake("","int",I$26))),"")</f>
        <v>#VALUE!</v>
      </c>
      <c r="J440" s="42" t="e">
        <f>IF($C$24,[1]!obget([1]!obcall("",$C440,"get",[1]!obMake("","int",J$26))),"")</f>
        <v>#VALUE!</v>
      </c>
      <c r="K440" s="42" t="e">
        <f>IF($C$24,[1]!obget([1]!obcall("",$C440,"get",[1]!obMake("","int",K$26))),"")</f>
        <v>#VALUE!</v>
      </c>
      <c r="L440" s="42" t="e">
        <f>IF($C$24,[1]!obget([1]!obcall("",$C440,"get",[1]!obMake("","int",L$26))),"")</f>
        <v>#VALUE!</v>
      </c>
      <c r="M440" s="42" t="e">
        <f>IF($C$24,[1]!obget([1]!obcall("",$C440,"get",[1]!obMake("","int",M$26))),"")</f>
        <v>#VALUE!</v>
      </c>
      <c r="N440" s="42" t="e">
        <f>IF($C$24,[1]!obget([1]!obcall("",$C440,"getAverage")),"")</f>
        <v>#VALUE!</v>
      </c>
    </row>
    <row r="441" spans="1:14" x14ac:dyDescent="0.3">
      <c r="A441" s="28" t="str">
        <f t="shared" si="7"/>
        <v/>
      </c>
      <c r="B441" s="42"/>
      <c r="C441" s="45" t="e">
        <f>IF($C$24,[1]!obcall("IM_"&amp;B441,$B$24,"[]",[1]!obMake("","int",ROW(B441)-ROW($B$27))),"")</f>
        <v>#VALUE!</v>
      </c>
      <c r="D441" s="42" t="e">
        <f>IF($C$24,[1]!obget([1]!obcall("",$C441,"get",[1]!obMake("","int",D$26))),"")</f>
        <v>#VALUE!</v>
      </c>
      <c r="E441" s="42" t="e">
        <f>IF($C$24,[1]!obget([1]!obcall("",$C441,"get",[1]!obMake("","int",E$26))),"")</f>
        <v>#VALUE!</v>
      </c>
      <c r="F441" s="42" t="e">
        <f>IF($C$24,[1]!obget([1]!obcall("",$C441,"get",[1]!obMake("","int",F$26))),"")</f>
        <v>#VALUE!</v>
      </c>
      <c r="G441" s="42" t="e">
        <f>IF($C$24,[1]!obget([1]!obcall("",$C441,"get",[1]!obMake("","int",G$26))),"")</f>
        <v>#VALUE!</v>
      </c>
      <c r="H441" s="42" t="e">
        <f>IF($C$24,[1]!obget([1]!obcall("",$C441,"get",[1]!obMake("","int",H$26))),"")</f>
        <v>#VALUE!</v>
      </c>
      <c r="I441" s="42" t="e">
        <f>IF($C$24,[1]!obget([1]!obcall("",$C441,"get",[1]!obMake("","int",I$26))),"")</f>
        <v>#VALUE!</v>
      </c>
      <c r="J441" s="42" t="e">
        <f>IF($C$24,[1]!obget([1]!obcall("",$C441,"get",[1]!obMake("","int",J$26))),"")</f>
        <v>#VALUE!</v>
      </c>
      <c r="K441" s="42" t="e">
        <f>IF($C$24,[1]!obget([1]!obcall("",$C441,"get",[1]!obMake("","int",K$26))),"")</f>
        <v>#VALUE!</v>
      </c>
      <c r="L441" s="42" t="e">
        <f>IF($C$24,[1]!obget([1]!obcall("",$C441,"get",[1]!obMake("","int",L$26))),"")</f>
        <v>#VALUE!</v>
      </c>
      <c r="M441" s="42" t="e">
        <f>IF($C$24,[1]!obget([1]!obcall("",$C441,"get",[1]!obMake("","int",M$26))),"")</f>
        <v>#VALUE!</v>
      </c>
      <c r="N441" s="42" t="e">
        <f>IF($C$24,[1]!obget([1]!obcall("",$C441,"getAverage")),"")</f>
        <v>#VALUE!</v>
      </c>
    </row>
    <row r="442" spans="1:14" x14ac:dyDescent="0.3">
      <c r="A442" s="28">
        <f t="shared" si="7"/>
        <v>41.5</v>
      </c>
      <c r="B442" s="42"/>
      <c r="C442" s="45" t="e">
        <f>IF($C$24,[1]!obcall("IM_"&amp;B442,$B$24,"[]",[1]!obMake("","int",ROW(B442)-ROW($B$27))),"")</f>
        <v>#VALUE!</v>
      </c>
      <c r="D442" s="42" t="e">
        <f>IF($C$24,[1]!obget([1]!obcall("",$C442,"get",[1]!obMake("","int",D$26))),"")</f>
        <v>#VALUE!</v>
      </c>
      <c r="E442" s="42" t="e">
        <f>IF($C$24,[1]!obget([1]!obcall("",$C442,"get",[1]!obMake("","int",E$26))),"")</f>
        <v>#VALUE!</v>
      </c>
      <c r="F442" s="42" t="e">
        <f>IF($C$24,[1]!obget([1]!obcall("",$C442,"get",[1]!obMake("","int",F$26))),"")</f>
        <v>#VALUE!</v>
      </c>
      <c r="G442" s="42" t="e">
        <f>IF($C$24,[1]!obget([1]!obcall("",$C442,"get",[1]!obMake("","int",G$26))),"")</f>
        <v>#VALUE!</v>
      </c>
      <c r="H442" s="42" t="e">
        <f>IF($C$24,[1]!obget([1]!obcall("",$C442,"get",[1]!obMake("","int",H$26))),"")</f>
        <v>#VALUE!</v>
      </c>
      <c r="I442" s="42" t="e">
        <f>IF($C$24,[1]!obget([1]!obcall("",$C442,"get",[1]!obMake("","int",I$26))),"")</f>
        <v>#VALUE!</v>
      </c>
      <c r="J442" s="42" t="e">
        <f>IF($C$24,[1]!obget([1]!obcall("",$C442,"get",[1]!obMake("","int",J$26))),"")</f>
        <v>#VALUE!</v>
      </c>
      <c r="K442" s="42" t="e">
        <f>IF($C$24,[1]!obget([1]!obcall("",$C442,"get",[1]!obMake("","int",K$26))),"")</f>
        <v>#VALUE!</v>
      </c>
      <c r="L442" s="42" t="e">
        <f>IF($C$24,[1]!obget([1]!obcall("",$C442,"get",[1]!obMake("","int",L$26))),"")</f>
        <v>#VALUE!</v>
      </c>
      <c r="M442" s="42" t="e">
        <f>IF($C$24,[1]!obget([1]!obcall("",$C442,"get",[1]!obMake("","int",M$26))),"")</f>
        <v>#VALUE!</v>
      </c>
      <c r="N442" s="42" t="e">
        <f>IF($C$24,[1]!obget([1]!obcall("",$C442,"getAverage")),"")</f>
        <v>#VALUE!</v>
      </c>
    </row>
    <row r="443" spans="1:14" x14ac:dyDescent="0.3">
      <c r="A443" s="28" t="str">
        <f t="shared" si="7"/>
        <v/>
      </c>
      <c r="B443" s="42"/>
      <c r="C443" s="45" t="e">
        <f>IF($C$24,[1]!obcall("IM_"&amp;B443,$B$24,"[]",[1]!obMake("","int",ROW(B443)-ROW($B$27))),"")</f>
        <v>#VALUE!</v>
      </c>
      <c r="D443" s="42" t="e">
        <f>IF($C$24,[1]!obget([1]!obcall("",$C443,"get",[1]!obMake("","int",D$26))),"")</f>
        <v>#VALUE!</v>
      </c>
      <c r="E443" s="42" t="e">
        <f>IF($C$24,[1]!obget([1]!obcall("",$C443,"get",[1]!obMake("","int",E$26))),"")</f>
        <v>#VALUE!</v>
      </c>
      <c r="F443" s="42" t="e">
        <f>IF($C$24,[1]!obget([1]!obcall("",$C443,"get",[1]!obMake("","int",F$26))),"")</f>
        <v>#VALUE!</v>
      </c>
      <c r="G443" s="42" t="e">
        <f>IF($C$24,[1]!obget([1]!obcall("",$C443,"get",[1]!obMake("","int",G$26))),"")</f>
        <v>#VALUE!</v>
      </c>
      <c r="H443" s="42" t="e">
        <f>IF($C$24,[1]!obget([1]!obcall("",$C443,"get",[1]!obMake("","int",H$26))),"")</f>
        <v>#VALUE!</v>
      </c>
      <c r="I443" s="42" t="e">
        <f>IF($C$24,[1]!obget([1]!obcall("",$C443,"get",[1]!obMake("","int",I$26))),"")</f>
        <v>#VALUE!</v>
      </c>
      <c r="J443" s="42" t="e">
        <f>IF($C$24,[1]!obget([1]!obcall("",$C443,"get",[1]!obMake("","int",J$26))),"")</f>
        <v>#VALUE!</v>
      </c>
      <c r="K443" s="42" t="e">
        <f>IF($C$24,[1]!obget([1]!obcall("",$C443,"get",[1]!obMake("","int",K$26))),"")</f>
        <v>#VALUE!</v>
      </c>
      <c r="L443" s="42" t="e">
        <f>IF($C$24,[1]!obget([1]!obcall("",$C443,"get",[1]!obMake("","int",L$26))),"")</f>
        <v>#VALUE!</v>
      </c>
      <c r="M443" s="42" t="e">
        <f>IF($C$24,[1]!obget([1]!obcall("",$C443,"get",[1]!obMake("","int",M$26))),"")</f>
        <v>#VALUE!</v>
      </c>
      <c r="N443" s="42" t="e">
        <f>IF($C$24,[1]!obget([1]!obcall("",$C443,"getAverage")),"")</f>
        <v>#VALUE!</v>
      </c>
    </row>
    <row r="444" spans="1:14" x14ac:dyDescent="0.3">
      <c r="A444" s="28" t="str">
        <f t="shared" si="7"/>
        <v/>
      </c>
      <c r="B444" s="42"/>
      <c r="C444" s="45" t="e">
        <f>IF($C$24,[1]!obcall("IM_"&amp;B444,$B$24,"[]",[1]!obMake("","int",ROW(B444)-ROW($B$27))),"")</f>
        <v>#VALUE!</v>
      </c>
      <c r="D444" s="42" t="e">
        <f>IF($C$24,[1]!obget([1]!obcall("",$C444,"get",[1]!obMake("","int",D$26))),"")</f>
        <v>#VALUE!</v>
      </c>
      <c r="E444" s="42" t="e">
        <f>IF($C$24,[1]!obget([1]!obcall("",$C444,"get",[1]!obMake("","int",E$26))),"")</f>
        <v>#VALUE!</v>
      </c>
      <c r="F444" s="42" t="e">
        <f>IF($C$24,[1]!obget([1]!obcall("",$C444,"get",[1]!obMake("","int",F$26))),"")</f>
        <v>#VALUE!</v>
      </c>
      <c r="G444" s="42" t="e">
        <f>IF($C$24,[1]!obget([1]!obcall("",$C444,"get",[1]!obMake("","int",G$26))),"")</f>
        <v>#VALUE!</v>
      </c>
      <c r="H444" s="42" t="e">
        <f>IF($C$24,[1]!obget([1]!obcall("",$C444,"get",[1]!obMake("","int",H$26))),"")</f>
        <v>#VALUE!</v>
      </c>
      <c r="I444" s="42" t="e">
        <f>IF($C$24,[1]!obget([1]!obcall("",$C444,"get",[1]!obMake("","int",I$26))),"")</f>
        <v>#VALUE!</v>
      </c>
      <c r="J444" s="42" t="e">
        <f>IF($C$24,[1]!obget([1]!obcall("",$C444,"get",[1]!obMake("","int",J$26))),"")</f>
        <v>#VALUE!</v>
      </c>
      <c r="K444" s="42" t="e">
        <f>IF($C$24,[1]!obget([1]!obcall("",$C444,"get",[1]!obMake("","int",K$26))),"")</f>
        <v>#VALUE!</v>
      </c>
      <c r="L444" s="42" t="e">
        <f>IF($C$24,[1]!obget([1]!obcall("",$C444,"get",[1]!obMake("","int",L$26))),"")</f>
        <v>#VALUE!</v>
      </c>
      <c r="M444" s="42" t="e">
        <f>IF($C$24,[1]!obget([1]!obcall("",$C444,"get",[1]!obMake("","int",M$26))),"")</f>
        <v>#VALUE!</v>
      </c>
      <c r="N444" s="42" t="e">
        <f>IF($C$24,[1]!obget([1]!obcall("",$C444,"getAverage")),"")</f>
        <v>#VALUE!</v>
      </c>
    </row>
    <row r="445" spans="1:14" x14ac:dyDescent="0.3">
      <c r="A445" s="28" t="str">
        <f t="shared" si="7"/>
        <v/>
      </c>
      <c r="B445" s="42"/>
      <c r="C445" s="45" t="e">
        <f>IF($C$24,[1]!obcall("IM_"&amp;B445,$B$24,"[]",[1]!obMake("","int",ROW(B445)-ROW($B$27))),"")</f>
        <v>#VALUE!</v>
      </c>
      <c r="D445" s="42" t="e">
        <f>IF($C$24,[1]!obget([1]!obcall("",$C445,"get",[1]!obMake("","int",D$26))),"")</f>
        <v>#VALUE!</v>
      </c>
      <c r="E445" s="42" t="e">
        <f>IF($C$24,[1]!obget([1]!obcall("",$C445,"get",[1]!obMake("","int",E$26))),"")</f>
        <v>#VALUE!</v>
      </c>
      <c r="F445" s="42" t="e">
        <f>IF($C$24,[1]!obget([1]!obcall("",$C445,"get",[1]!obMake("","int",F$26))),"")</f>
        <v>#VALUE!</v>
      </c>
      <c r="G445" s="42" t="e">
        <f>IF($C$24,[1]!obget([1]!obcall("",$C445,"get",[1]!obMake("","int",G$26))),"")</f>
        <v>#VALUE!</v>
      </c>
      <c r="H445" s="42" t="e">
        <f>IF($C$24,[1]!obget([1]!obcall("",$C445,"get",[1]!obMake("","int",H$26))),"")</f>
        <v>#VALUE!</v>
      </c>
      <c r="I445" s="42" t="e">
        <f>IF($C$24,[1]!obget([1]!obcall("",$C445,"get",[1]!obMake("","int",I$26))),"")</f>
        <v>#VALUE!</v>
      </c>
      <c r="J445" s="42" t="e">
        <f>IF($C$24,[1]!obget([1]!obcall("",$C445,"get",[1]!obMake("","int",J$26))),"")</f>
        <v>#VALUE!</v>
      </c>
      <c r="K445" s="42" t="e">
        <f>IF($C$24,[1]!obget([1]!obcall("",$C445,"get",[1]!obMake("","int",K$26))),"")</f>
        <v>#VALUE!</v>
      </c>
      <c r="L445" s="42" t="e">
        <f>IF($C$24,[1]!obget([1]!obcall("",$C445,"get",[1]!obMake("","int",L$26))),"")</f>
        <v>#VALUE!</v>
      </c>
      <c r="M445" s="42" t="e">
        <f>IF($C$24,[1]!obget([1]!obcall("",$C445,"get",[1]!obMake("","int",M$26))),"")</f>
        <v>#VALUE!</v>
      </c>
      <c r="N445" s="42" t="e">
        <f>IF($C$24,[1]!obget([1]!obcall("",$C445,"getAverage")),"")</f>
        <v>#VALUE!</v>
      </c>
    </row>
    <row r="446" spans="1:14" x14ac:dyDescent="0.3">
      <c r="A446" s="28" t="str">
        <f t="shared" si="7"/>
        <v/>
      </c>
      <c r="B446" s="42"/>
      <c r="C446" s="45" t="e">
        <f>IF($C$24,[1]!obcall("IM_"&amp;B446,$B$24,"[]",[1]!obMake("","int",ROW(B446)-ROW($B$27))),"")</f>
        <v>#VALUE!</v>
      </c>
      <c r="D446" s="42" t="e">
        <f>IF($C$24,[1]!obget([1]!obcall("",$C446,"get",[1]!obMake("","int",D$26))),"")</f>
        <v>#VALUE!</v>
      </c>
      <c r="E446" s="42" t="e">
        <f>IF($C$24,[1]!obget([1]!obcall("",$C446,"get",[1]!obMake("","int",E$26))),"")</f>
        <v>#VALUE!</v>
      </c>
      <c r="F446" s="42" t="e">
        <f>IF($C$24,[1]!obget([1]!obcall("",$C446,"get",[1]!obMake("","int",F$26))),"")</f>
        <v>#VALUE!</v>
      </c>
      <c r="G446" s="42" t="e">
        <f>IF($C$24,[1]!obget([1]!obcall("",$C446,"get",[1]!obMake("","int",G$26))),"")</f>
        <v>#VALUE!</v>
      </c>
      <c r="H446" s="42" t="e">
        <f>IF($C$24,[1]!obget([1]!obcall("",$C446,"get",[1]!obMake("","int",H$26))),"")</f>
        <v>#VALUE!</v>
      </c>
      <c r="I446" s="42" t="e">
        <f>IF($C$24,[1]!obget([1]!obcall("",$C446,"get",[1]!obMake("","int",I$26))),"")</f>
        <v>#VALUE!</v>
      </c>
      <c r="J446" s="42" t="e">
        <f>IF($C$24,[1]!obget([1]!obcall("",$C446,"get",[1]!obMake("","int",J$26))),"")</f>
        <v>#VALUE!</v>
      </c>
      <c r="K446" s="42" t="e">
        <f>IF($C$24,[1]!obget([1]!obcall("",$C446,"get",[1]!obMake("","int",K$26))),"")</f>
        <v>#VALUE!</v>
      </c>
      <c r="L446" s="42" t="e">
        <f>IF($C$24,[1]!obget([1]!obcall("",$C446,"get",[1]!obMake("","int",L$26))),"")</f>
        <v>#VALUE!</v>
      </c>
      <c r="M446" s="42" t="e">
        <f>IF($C$24,[1]!obget([1]!obcall("",$C446,"get",[1]!obMake("","int",M$26))),"")</f>
        <v>#VALUE!</v>
      </c>
      <c r="N446" s="42" t="e">
        <f>IF($C$24,[1]!obget([1]!obcall("",$C446,"getAverage")),"")</f>
        <v>#VALUE!</v>
      </c>
    </row>
    <row r="447" spans="1:14" x14ac:dyDescent="0.3">
      <c r="A447" s="28">
        <f t="shared" si="7"/>
        <v>42</v>
      </c>
      <c r="B447" s="42"/>
      <c r="C447" s="45" t="e">
        <f>IF($C$24,[1]!obcall("IM_"&amp;B447,$B$24,"[]",[1]!obMake("","int",ROW(B447)-ROW($B$27))),"")</f>
        <v>#VALUE!</v>
      </c>
      <c r="D447" s="42" t="e">
        <f>IF($C$24,[1]!obget([1]!obcall("",$C447,"get",[1]!obMake("","int",D$26))),"")</f>
        <v>#VALUE!</v>
      </c>
      <c r="E447" s="42" t="e">
        <f>IF($C$24,[1]!obget([1]!obcall("",$C447,"get",[1]!obMake("","int",E$26))),"")</f>
        <v>#VALUE!</v>
      </c>
      <c r="F447" s="42" t="e">
        <f>IF($C$24,[1]!obget([1]!obcall("",$C447,"get",[1]!obMake("","int",F$26))),"")</f>
        <v>#VALUE!</v>
      </c>
      <c r="G447" s="42" t="e">
        <f>IF($C$24,[1]!obget([1]!obcall("",$C447,"get",[1]!obMake("","int",G$26))),"")</f>
        <v>#VALUE!</v>
      </c>
      <c r="H447" s="42" t="e">
        <f>IF($C$24,[1]!obget([1]!obcall("",$C447,"get",[1]!obMake("","int",H$26))),"")</f>
        <v>#VALUE!</v>
      </c>
      <c r="I447" s="42" t="e">
        <f>IF($C$24,[1]!obget([1]!obcall("",$C447,"get",[1]!obMake("","int",I$26))),"")</f>
        <v>#VALUE!</v>
      </c>
      <c r="J447" s="42" t="e">
        <f>IF($C$24,[1]!obget([1]!obcall("",$C447,"get",[1]!obMake("","int",J$26))),"")</f>
        <v>#VALUE!</v>
      </c>
      <c r="K447" s="42" t="e">
        <f>IF($C$24,[1]!obget([1]!obcall("",$C447,"get",[1]!obMake("","int",K$26))),"")</f>
        <v>#VALUE!</v>
      </c>
      <c r="L447" s="42" t="e">
        <f>IF($C$24,[1]!obget([1]!obcall("",$C447,"get",[1]!obMake("","int",L$26))),"")</f>
        <v>#VALUE!</v>
      </c>
      <c r="M447" s="42" t="e">
        <f>IF($C$24,[1]!obget([1]!obcall("",$C447,"get",[1]!obMake("","int",M$26))),"")</f>
        <v>#VALUE!</v>
      </c>
      <c r="N447" s="42" t="e">
        <f>IF($C$24,[1]!obget([1]!obcall("",$C447,"getAverage")),"")</f>
        <v>#VALUE!</v>
      </c>
    </row>
    <row r="448" spans="1:14" x14ac:dyDescent="0.3">
      <c r="A448" s="28" t="str">
        <f t="shared" si="7"/>
        <v/>
      </c>
      <c r="B448" s="42"/>
      <c r="C448" s="45" t="e">
        <f>IF($C$24,[1]!obcall("IM_"&amp;B448,$B$24,"[]",[1]!obMake("","int",ROW(B448)-ROW($B$27))),"")</f>
        <v>#VALUE!</v>
      </c>
      <c r="D448" s="42" t="e">
        <f>IF($C$24,[1]!obget([1]!obcall("",$C448,"get",[1]!obMake("","int",D$26))),"")</f>
        <v>#VALUE!</v>
      </c>
      <c r="E448" s="42" t="e">
        <f>IF($C$24,[1]!obget([1]!obcall("",$C448,"get",[1]!obMake("","int",E$26))),"")</f>
        <v>#VALUE!</v>
      </c>
      <c r="F448" s="42" t="e">
        <f>IF($C$24,[1]!obget([1]!obcall("",$C448,"get",[1]!obMake("","int",F$26))),"")</f>
        <v>#VALUE!</v>
      </c>
      <c r="G448" s="42" t="e">
        <f>IF($C$24,[1]!obget([1]!obcall("",$C448,"get",[1]!obMake("","int",G$26))),"")</f>
        <v>#VALUE!</v>
      </c>
      <c r="H448" s="42" t="e">
        <f>IF($C$24,[1]!obget([1]!obcall("",$C448,"get",[1]!obMake("","int",H$26))),"")</f>
        <v>#VALUE!</v>
      </c>
      <c r="I448" s="42" t="e">
        <f>IF($C$24,[1]!obget([1]!obcall("",$C448,"get",[1]!obMake("","int",I$26))),"")</f>
        <v>#VALUE!</v>
      </c>
      <c r="J448" s="42" t="e">
        <f>IF($C$24,[1]!obget([1]!obcall("",$C448,"get",[1]!obMake("","int",J$26))),"")</f>
        <v>#VALUE!</v>
      </c>
      <c r="K448" s="42" t="e">
        <f>IF($C$24,[1]!obget([1]!obcall("",$C448,"get",[1]!obMake("","int",K$26))),"")</f>
        <v>#VALUE!</v>
      </c>
      <c r="L448" s="42" t="e">
        <f>IF($C$24,[1]!obget([1]!obcall("",$C448,"get",[1]!obMake("","int",L$26))),"")</f>
        <v>#VALUE!</v>
      </c>
      <c r="M448" s="42" t="e">
        <f>IF($C$24,[1]!obget([1]!obcall("",$C448,"get",[1]!obMake("","int",M$26))),"")</f>
        <v>#VALUE!</v>
      </c>
      <c r="N448" s="42" t="e">
        <f>IF($C$24,[1]!obget([1]!obcall("",$C448,"getAverage")),"")</f>
        <v>#VALUE!</v>
      </c>
    </row>
    <row r="449" spans="1:14" x14ac:dyDescent="0.3">
      <c r="A449" s="28" t="str">
        <f t="shared" si="7"/>
        <v/>
      </c>
      <c r="B449" s="42"/>
      <c r="C449" s="45" t="e">
        <f>IF($C$24,[1]!obcall("IM_"&amp;B449,$B$24,"[]",[1]!obMake("","int",ROW(B449)-ROW($B$27))),"")</f>
        <v>#VALUE!</v>
      </c>
      <c r="D449" s="42" t="e">
        <f>IF($C$24,[1]!obget([1]!obcall("",$C449,"get",[1]!obMake("","int",D$26))),"")</f>
        <v>#VALUE!</v>
      </c>
      <c r="E449" s="42" t="e">
        <f>IF($C$24,[1]!obget([1]!obcall("",$C449,"get",[1]!obMake("","int",E$26))),"")</f>
        <v>#VALUE!</v>
      </c>
      <c r="F449" s="42" t="e">
        <f>IF($C$24,[1]!obget([1]!obcall("",$C449,"get",[1]!obMake("","int",F$26))),"")</f>
        <v>#VALUE!</v>
      </c>
      <c r="G449" s="42" t="e">
        <f>IF($C$24,[1]!obget([1]!obcall("",$C449,"get",[1]!obMake("","int",G$26))),"")</f>
        <v>#VALUE!</v>
      </c>
      <c r="H449" s="42" t="e">
        <f>IF($C$24,[1]!obget([1]!obcall("",$C449,"get",[1]!obMake("","int",H$26))),"")</f>
        <v>#VALUE!</v>
      </c>
      <c r="I449" s="42" t="e">
        <f>IF($C$24,[1]!obget([1]!obcall("",$C449,"get",[1]!obMake("","int",I$26))),"")</f>
        <v>#VALUE!</v>
      </c>
      <c r="J449" s="42" t="e">
        <f>IF($C$24,[1]!obget([1]!obcall("",$C449,"get",[1]!obMake("","int",J$26))),"")</f>
        <v>#VALUE!</v>
      </c>
      <c r="K449" s="42" t="e">
        <f>IF($C$24,[1]!obget([1]!obcall("",$C449,"get",[1]!obMake("","int",K$26))),"")</f>
        <v>#VALUE!</v>
      </c>
      <c r="L449" s="42" t="e">
        <f>IF($C$24,[1]!obget([1]!obcall("",$C449,"get",[1]!obMake("","int",L$26))),"")</f>
        <v>#VALUE!</v>
      </c>
      <c r="M449" s="42" t="e">
        <f>IF($C$24,[1]!obget([1]!obcall("",$C449,"get",[1]!obMake("","int",M$26))),"")</f>
        <v>#VALUE!</v>
      </c>
      <c r="N449" s="42" t="e">
        <f>IF($C$24,[1]!obget([1]!obcall("",$C449,"getAverage")),"")</f>
        <v>#VALUE!</v>
      </c>
    </row>
    <row r="450" spans="1:14" x14ac:dyDescent="0.3">
      <c r="A450" s="28" t="str">
        <f t="shared" si="7"/>
        <v/>
      </c>
      <c r="B450" s="42"/>
      <c r="C450" s="45" t="e">
        <f>IF($C$24,[1]!obcall("IM_"&amp;B450,$B$24,"[]",[1]!obMake("","int",ROW(B450)-ROW($B$27))),"")</f>
        <v>#VALUE!</v>
      </c>
      <c r="D450" s="42" t="e">
        <f>IF($C$24,[1]!obget([1]!obcall("",$C450,"get",[1]!obMake("","int",D$26))),"")</f>
        <v>#VALUE!</v>
      </c>
      <c r="E450" s="42" t="e">
        <f>IF($C$24,[1]!obget([1]!obcall("",$C450,"get",[1]!obMake("","int",E$26))),"")</f>
        <v>#VALUE!</v>
      </c>
      <c r="F450" s="42" t="e">
        <f>IF($C$24,[1]!obget([1]!obcall("",$C450,"get",[1]!obMake("","int",F$26))),"")</f>
        <v>#VALUE!</v>
      </c>
      <c r="G450" s="42" t="e">
        <f>IF($C$24,[1]!obget([1]!obcall("",$C450,"get",[1]!obMake("","int",G$26))),"")</f>
        <v>#VALUE!</v>
      </c>
      <c r="H450" s="42" t="e">
        <f>IF($C$24,[1]!obget([1]!obcall("",$C450,"get",[1]!obMake("","int",H$26))),"")</f>
        <v>#VALUE!</v>
      </c>
      <c r="I450" s="42" t="e">
        <f>IF($C$24,[1]!obget([1]!obcall("",$C450,"get",[1]!obMake("","int",I$26))),"")</f>
        <v>#VALUE!</v>
      </c>
      <c r="J450" s="42" t="e">
        <f>IF($C$24,[1]!obget([1]!obcall("",$C450,"get",[1]!obMake("","int",J$26))),"")</f>
        <v>#VALUE!</v>
      </c>
      <c r="K450" s="42" t="e">
        <f>IF($C$24,[1]!obget([1]!obcall("",$C450,"get",[1]!obMake("","int",K$26))),"")</f>
        <v>#VALUE!</v>
      </c>
      <c r="L450" s="42" t="e">
        <f>IF($C$24,[1]!obget([1]!obcall("",$C450,"get",[1]!obMake("","int",L$26))),"")</f>
        <v>#VALUE!</v>
      </c>
      <c r="M450" s="42" t="e">
        <f>IF($C$24,[1]!obget([1]!obcall("",$C450,"get",[1]!obMake("","int",M$26))),"")</f>
        <v>#VALUE!</v>
      </c>
      <c r="N450" s="42" t="e">
        <f>IF($C$24,[1]!obget([1]!obcall("",$C450,"getAverage")),"")</f>
        <v>#VALUE!</v>
      </c>
    </row>
    <row r="451" spans="1:14" x14ac:dyDescent="0.3">
      <c r="A451" s="28" t="str">
        <f t="shared" si="7"/>
        <v/>
      </c>
      <c r="B451" s="42"/>
      <c r="C451" s="45" t="e">
        <f>IF($C$24,[1]!obcall("IM_"&amp;B451,$B$24,"[]",[1]!obMake("","int",ROW(B451)-ROW($B$27))),"")</f>
        <v>#VALUE!</v>
      </c>
      <c r="D451" s="42" t="e">
        <f>IF($C$24,[1]!obget([1]!obcall("",$C451,"get",[1]!obMake("","int",D$26))),"")</f>
        <v>#VALUE!</v>
      </c>
      <c r="E451" s="42" t="e">
        <f>IF($C$24,[1]!obget([1]!obcall("",$C451,"get",[1]!obMake("","int",E$26))),"")</f>
        <v>#VALUE!</v>
      </c>
      <c r="F451" s="42" t="e">
        <f>IF($C$24,[1]!obget([1]!obcall("",$C451,"get",[1]!obMake("","int",F$26))),"")</f>
        <v>#VALUE!</v>
      </c>
      <c r="G451" s="42" t="e">
        <f>IF($C$24,[1]!obget([1]!obcall("",$C451,"get",[1]!obMake("","int",G$26))),"")</f>
        <v>#VALUE!</v>
      </c>
      <c r="H451" s="42" t="e">
        <f>IF($C$24,[1]!obget([1]!obcall("",$C451,"get",[1]!obMake("","int",H$26))),"")</f>
        <v>#VALUE!</v>
      </c>
      <c r="I451" s="42" t="e">
        <f>IF($C$24,[1]!obget([1]!obcall("",$C451,"get",[1]!obMake("","int",I$26))),"")</f>
        <v>#VALUE!</v>
      </c>
      <c r="J451" s="42" t="e">
        <f>IF($C$24,[1]!obget([1]!obcall("",$C451,"get",[1]!obMake("","int",J$26))),"")</f>
        <v>#VALUE!</v>
      </c>
      <c r="K451" s="42" t="e">
        <f>IF($C$24,[1]!obget([1]!obcall("",$C451,"get",[1]!obMake("","int",K$26))),"")</f>
        <v>#VALUE!</v>
      </c>
      <c r="L451" s="42" t="e">
        <f>IF($C$24,[1]!obget([1]!obcall("",$C451,"get",[1]!obMake("","int",L$26))),"")</f>
        <v>#VALUE!</v>
      </c>
      <c r="M451" s="42" t="e">
        <f>IF($C$24,[1]!obget([1]!obcall("",$C451,"get",[1]!obMake("","int",M$26))),"")</f>
        <v>#VALUE!</v>
      </c>
      <c r="N451" s="42" t="e">
        <f>IF($C$24,[1]!obget([1]!obcall("",$C451,"getAverage")),"")</f>
        <v>#VALUE!</v>
      </c>
    </row>
    <row r="452" spans="1:14" x14ac:dyDescent="0.3">
      <c r="A452" s="28">
        <f t="shared" si="7"/>
        <v>42.5</v>
      </c>
      <c r="B452" s="42"/>
      <c r="C452" s="45" t="e">
        <f>IF($C$24,[1]!obcall("IM_"&amp;B452,$B$24,"[]",[1]!obMake("","int",ROW(B452)-ROW($B$27))),"")</f>
        <v>#VALUE!</v>
      </c>
      <c r="D452" s="42" t="e">
        <f>IF($C$24,[1]!obget([1]!obcall("",$C452,"get",[1]!obMake("","int",D$26))),"")</f>
        <v>#VALUE!</v>
      </c>
      <c r="E452" s="42" t="e">
        <f>IF($C$24,[1]!obget([1]!obcall("",$C452,"get",[1]!obMake("","int",E$26))),"")</f>
        <v>#VALUE!</v>
      </c>
      <c r="F452" s="42" t="e">
        <f>IF($C$24,[1]!obget([1]!obcall("",$C452,"get",[1]!obMake("","int",F$26))),"")</f>
        <v>#VALUE!</v>
      </c>
      <c r="G452" s="42" t="e">
        <f>IF($C$24,[1]!obget([1]!obcall("",$C452,"get",[1]!obMake("","int",G$26))),"")</f>
        <v>#VALUE!</v>
      </c>
      <c r="H452" s="42" t="e">
        <f>IF($C$24,[1]!obget([1]!obcall("",$C452,"get",[1]!obMake("","int",H$26))),"")</f>
        <v>#VALUE!</v>
      </c>
      <c r="I452" s="42" t="e">
        <f>IF($C$24,[1]!obget([1]!obcall("",$C452,"get",[1]!obMake("","int",I$26))),"")</f>
        <v>#VALUE!</v>
      </c>
      <c r="J452" s="42" t="e">
        <f>IF($C$24,[1]!obget([1]!obcall("",$C452,"get",[1]!obMake("","int",J$26))),"")</f>
        <v>#VALUE!</v>
      </c>
      <c r="K452" s="42" t="e">
        <f>IF($C$24,[1]!obget([1]!obcall("",$C452,"get",[1]!obMake("","int",K$26))),"")</f>
        <v>#VALUE!</v>
      </c>
      <c r="L452" s="42" t="e">
        <f>IF($C$24,[1]!obget([1]!obcall("",$C452,"get",[1]!obMake("","int",L$26))),"")</f>
        <v>#VALUE!</v>
      </c>
      <c r="M452" s="42" t="e">
        <f>IF($C$24,[1]!obget([1]!obcall("",$C452,"get",[1]!obMake("","int",M$26))),"")</f>
        <v>#VALUE!</v>
      </c>
      <c r="N452" s="42" t="e">
        <f>IF($C$24,[1]!obget([1]!obcall("",$C452,"getAverage")),"")</f>
        <v>#VALUE!</v>
      </c>
    </row>
    <row r="453" spans="1:14" x14ac:dyDescent="0.3">
      <c r="A453" s="28" t="str">
        <f t="shared" si="7"/>
        <v/>
      </c>
      <c r="B453" s="42"/>
      <c r="C453" s="45" t="e">
        <f>IF($C$24,[1]!obcall("IM_"&amp;B453,$B$24,"[]",[1]!obMake("","int",ROW(B453)-ROW($B$27))),"")</f>
        <v>#VALUE!</v>
      </c>
      <c r="D453" s="42" t="e">
        <f>IF($C$24,[1]!obget([1]!obcall("",$C453,"get",[1]!obMake("","int",D$26))),"")</f>
        <v>#VALUE!</v>
      </c>
      <c r="E453" s="42" t="e">
        <f>IF($C$24,[1]!obget([1]!obcall("",$C453,"get",[1]!obMake("","int",E$26))),"")</f>
        <v>#VALUE!</v>
      </c>
      <c r="F453" s="42" t="e">
        <f>IF($C$24,[1]!obget([1]!obcall("",$C453,"get",[1]!obMake("","int",F$26))),"")</f>
        <v>#VALUE!</v>
      </c>
      <c r="G453" s="42" t="e">
        <f>IF($C$24,[1]!obget([1]!obcall("",$C453,"get",[1]!obMake("","int",G$26))),"")</f>
        <v>#VALUE!</v>
      </c>
      <c r="H453" s="42" t="e">
        <f>IF($C$24,[1]!obget([1]!obcall("",$C453,"get",[1]!obMake("","int",H$26))),"")</f>
        <v>#VALUE!</v>
      </c>
      <c r="I453" s="42" t="e">
        <f>IF($C$24,[1]!obget([1]!obcall("",$C453,"get",[1]!obMake("","int",I$26))),"")</f>
        <v>#VALUE!</v>
      </c>
      <c r="J453" s="42" t="e">
        <f>IF($C$24,[1]!obget([1]!obcall("",$C453,"get",[1]!obMake("","int",J$26))),"")</f>
        <v>#VALUE!</v>
      </c>
      <c r="K453" s="42" t="e">
        <f>IF($C$24,[1]!obget([1]!obcall("",$C453,"get",[1]!obMake("","int",K$26))),"")</f>
        <v>#VALUE!</v>
      </c>
      <c r="L453" s="42" t="e">
        <f>IF($C$24,[1]!obget([1]!obcall("",$C453,"get",[1]!obMake("","int",L$26))),"")</f>
        <v>#VALUE!</v>
      </c>
      <c r="M453" s="42" t="e">
        <f>IF($C$24,[1]!obget([1]!obcall("",$C453,"get",[1]!obMake("","int",M$26))),"")</f>
        <v>#VALUE!</v>
      </c>
      <c r="N453" s="42" t="e">
        <f>IF($C$24,[1]!obget([1]!obcall("",$C453,"getAverage")),"")</f>
        <v>#VALUE!</v>
      </c>
    </row>
    <row r="454" spans="1:14" x14ac:dyDescent="0.3">
      <c r="A454" s="28" t="str">
        <f t="shared" si="7"/>
        <v/>
      </c>
      <c r="B454" s="42"/>
      <c r="C454" s="45" t="e">
        <f>IF($C$24,[1]!obcall("IM_"&amp;B454,$B$24,"[]",[1]!obMake("","int",ROW(B454)-ROW($B$27))),"")</f>
        <v>#VALUE!</v>
      </c>
      <c r="D454" s="42" t="e">
        <f>IF($C$24,[1]!obget([1]!obcall("",$C454,"get",[1]!obMake("","int",D$26))),"")</f>
        <v>#VALUE!</v>
      </c>
      <c r="E454" s="42" t="e">
        <f>IF($C$24,[1]!obget([1]!obcall("",$C454,"get",[1]!obMake("","int",E$26))),"")</f>
        <v>#VALUE!</v>
      </c>
      <c r="F454" s="42" t="e">
        <f>IF($C$24,[1]!obget([1]!obcall("",$C454,"get",[1]!obMake("","int",F$26))),"")</f>
        <v>#VALUE!</v>
      </c>
      <c r="G454" s="42" t="e">
        <f>IF($C$24,[1]!obget([1]!obcall("",$C454,"get",[1]!obMake("","int",G$26))),"")</f>
        <v>#VALUE!</v>
      </c>
      <c r="H454" s="42" t="e">
        <f>IF($C$24,[1]!obget([1]!obcall("",$C454,"get",[1]!obMake("","int",H$26))),"")</f>
        <v>#VALUE!</v>
      </c>
      <c r="I454" s="42" t="e">
        <f>IF($C$24,[1]!obget([1]!obcall("",$C454,"get",[1]!obMake("","int",I$26))),"")</f>
        <v>#VALUE!</v>
      </c>
      <c r="J454" s="42" t="e">
        <f>IF($C$24,[1]!obget([1]!obcall("",$C454,"get",[1]!obMake("","int",J$26))),"")</f>
        <v>#VALUE!</v>
      </c>
      <c r="K454" s="42" t="e">
        <f>IF($C$24,[1]!obget([1]!obcall("",$C454,"get",[1]!obMake("","int",K$26))),"")</f>
        <v>#VALUE!</v>
      </c>
      <c r="L454" s="42" t="e">
        <f>IF($C$24,[1]!obget([1]!obcall("",$C454,"get",[1]!obMake("","int",L$26))),"")</f>
        <v>#VALUE!</v>
      </c>
      <c r="M454" s="42" t="e">
        <f>IF($C$24,[1]!obget([1]!obcall("",$C454,"get",[1]!obMake("","int",M$26))),"")</f>
        <v>#VALUE!</v>
      </c>
      <c r="N454" s="42" t="e">
        <f>IF($C$24,[1]!obget([1]!obcall("",$C454,"getAverage")),"")</f>
        <v>#VALUE!</v>
      </c>
    </row>
    <row r="455" spans="1:14" x14ac:dyDescent="0.3">
      <c r="A455" s="28" t="str">
        <f t="shared" si="7"/>
        <v/>
      </c>
      <c r="B455" s="42"/>
      <c r="C455" s="45" t="e">
        <f>IF($C$24,[1]!obcall("IM_"&amp;B455,$B$24,"[]",[1]!obMake("","int",ROW(B455)-ROW($B$27))),"")</f>
        <v>#VALUE!</v>
      </c>
      <c r="D455" s="42" t="e">
        <f>IF($C$24,[1]!obget([1]!obcall("",$C455,"get",[1]!obMake("","int",D$26))),"")</f>
        <v>#VALUE!</v>
      </c>
      <c r="E455" s="42" t="e">
        <f>IF($C$24,[1]!obget([1]!obcall("",$C455,"get",[1]!obMake("","int",E$26))),"")</f>
        <v>#VALUE!</v>
      </c>
      <c r="F455" s="42" t="e">
        <f>IF($C$24,[1]!obget([1]!obcall("",$C455,"get",[1]!obMake("","int",F$26))),"")</f>
        <v>#VALUE!</v>
      </c>
      <c r="G455" s="42" t="e">
        <f>IF($C$24,[1]!obget([1]!obcall("",$C455,"get",[1]!obMake("","int",G$26))),"")</f>
        <v>#VALUE!</v>
      </c>
      <c r="H455" s="42" t="e">
        <f>IF($C$24,[1]!obget([1]!obcall("",$C455,"get",[1]!obMake("","int",H$26))),"")</f>
        <v>#VALUE!</v>
      </c>
      <c r="I455" s="42" t="e">
        <f>IF($C$24,[1]!obget([1]!obcall("",$C455,"get",[1]!obMake("","int",I$26))),"")</f>
        <v>#VALUE!</v>
      </c>
      <c r="J455" s="42" t="e">
        <f>IF($C$24,[1]!obget([1]!obcall("",$C455,"get",[1]!obMake("","int",J$26))),"")</f>
        <v>#VALUE!</v>
      </c>
      <c r="K455" s="42" t="e">
        <f>IF($C$24,[1]!obget([1]!obcall("",$C455,"get",[1]!obMake("","int",K$26))),"")</f>
        <v>#VALUE!</v>
      </c>
      <c r="L455" s="42" t="e">
        <f>IF($C$24,[1]!obget([1]!obcall("",$C455,"get",[1]!obMake("","int",L$26))),"")</f>
        <v>#VALUE!</v>
      </c>
      <c r="M455" s="42" t="e">
        <f>IF($C$24,[1]!obget([1]!obcall("",$C455,"get",[1]!obMake("","int",M$26))),"")</f>
        <v>#VALUE!</v>
      </c>
      <c r="N455" s="42" t="e">
        <f>IF($C$24,[1]!obget([1]!obcall("",$C455,"getAverage")),"")</f>
        <v>#VALUE!</v>
      </c>
    </row>
    <row r="456" spans="1:14" x14ac:dyDescent="0.3">
      <c r="A456" s="28" t="str">
        <f t="shared" si="7"/>
        <v/>
      </c>
      <c r="B456" s="42"/>
      <c r="C456" s="45" t="e">
        <f>IF($C$24,[1]!obcall("IM_"&amp;B456,$B$24,"[]",[1]!obMake("","int",ROW(B456)-ROW($B$27))),"")</f>
        <v>#VALUE!</v>
      </c>
      <c r="D456" s="42" t="e">
        <f>IF($C$24,[1]!obget([1]!obcall("",$C456,"get",[1]!obMake("","int",D$26))),"")</f>
        <v>#VALUE!</v>
      </c>
      <c r="E456" s="42" t="e">
        <f>IF($C$24,[1]!obget([1]!obcall("",$C456,"get",[1]!obMake("","int",E$26))),"")</f>
        <v>#VALUE!</v>
      </c>
      <c r="F456" s="42" t="e">
        <f>IF($C$24,[1]!obget([1]!obcall("",$C456,"get",[1]!obMake("","int",F$26))),"")</f>
        <v>#VALUE!</v>
      </c>
      <c r="G456" s="42" t="e">
        <f>IF($C$24,[1]!obget([1]!obcall("",$C456,"get",[1]!obMake("","int",G$26))),"")</f>
        <v>#VALUE!</v>
      </c>
      <c r="H456" s="42" t="e">
        <f>IF($C$24,[1]!obget([1]!obcall("",$C456,"get",[1]!obMake("","int",H$26))),"")</f>
        <v>#VALUE!</v>
      </c>
      <c r="I456" s="42" t="e">
        <f>IF($C$24,[1]!obget([1]!obcall("",$C456,"get",[1]!obMake("","int",I$26))),"")</f>
        <v>#VALUE!</v>
      </c>
      <c r="J456" s="42" t="e">
        <f>IF($C$24,[1]!obget([1]!obcall("",$C456,"get",[1]!obMake("","int",J$26))),"")</f>
        <v>#VALUE!</v>
      </c>
      <c r="K456" s="42" t="e">
        <f>IF($C$24,[1]!obget([1]!obcall("",$C456,"get",[1]!obMake("","int",K$26))),"")</f>
        <v>#VALUE!</v>
      </c>
      <c r="L456" s="42" t="e">
        <f>IF($C$24,[1]!obget([1]!obcall("",$C456,"get",[1]!obMake("","int",L$26))),"")</f>
        <v>#VALUE!</v>
      </c>
      <c r="M456" s="42" t="e">
        <f>IF($C$24,[1]!obget([1]!obcall("",$C456,"get",[1]!obMake("","int",M$26))),"")</f>
        <v>#VALUE!</v>
      </c>
      <c r="N456" s="42" t="e">
        <f>IF($C$24,[1]!obget([1]!obcall("",$C456,"getAverage")),"")</f>
        <v>#VALUE!</v>
      </c>
    </row>
    <row r="457" spans="1:14" x14ac:dyDescent="0.3">
      <c r="A457" s="28">
        <f t="shared" si="7"/>
        <v>43</v>
      </c>
      <c r="B457" s="42"/>
      <c r="C457" s="45" t="e">
        <f>IF($C$24,[1]!obcall("IM_"&amp;B457,$B$24,"[]",[1]!obMake("","int",ROW(B457)-ROW($B$27))),"")</f>
        <v>#VALUE!</v>
      </c>
      <c r="D457" s="42" t="e">
        <f>IF($C$24,[1]!obget([1]!obcall("",$C457,"get",[1]!obMake("","int",D$26))),"")</f>
        <v>#VALUE!</v>
      </c>
      <c r="E457" s="42" t="e">
        <f>IF($C$24,[1]!obget([1]!obcall("",$C457,"get",[1]!obMake("","int",E$26))),"")</f>
        <v>#VALUE!</v>
      </c>
      <c r="F457" s="42" t="e">
        <f>IF($C$24,[1]!obget([1]!obcall("",$C457,"get",[1]!obMake("","int",F$26))),"")</f>
        <v>#VALUE!</v>
      </c>
      <c r="G457" s="42" t="e">
        <f>IF($C$24,[1]!obget([1]!obcall("",$C457,"get",[1]!obMake("","int",G$26))),"")</f>
        <v>#VALUE!</v>
      </c>
      <c r="H457" s="42" t="e">
        <f>IF($C$24,[1]!obget([1]!obcall("",$C457,"get",[1]!obMake("","int",H$26))),"")</f>
        <v>#VALUE!</v>
      </c>
      <c r="I457" s="42" t="e">
        <f>IF($C$24,[1]!obget([1]!obcall("",$C457,"get",[1]!obMake("","int",I$26))),"")</f>
        <v>#VALUE!</v>
      </c>
      <c r="J457" s="42" t="e">
        <f>IF($C$24,[1]!obget([1]!obcall("",$C457,"get",[1]!obMake("","int",J$26))),"")</f>
        <v>#VALUE!</v>
      </c>
      <c r="K457" s="42" t="e">
        <f>IF($C$24,[1]!obget([1]!obcall("",$C457,"get",[1]!obMake("","int",K$26))),"")</f>
        <v>#VALUE!</v>
      </c>
      <c r="L457" s="42" t="e">
        <f>IF($C$24,[1]!obget([1]!obcall("",$C457,"get",[1]!obMake("","int",L$26))),"")</f>
        <v>#VALUE!</v>
      </c>
      <c r="M457" s="42" t="e">
        <f>IF($C$24,[1]!obget([1]!obcall("",$C457,"get",[1]!obMake("","int",M$26))),"")</f>
        <v>#VALUE!</v>
      </c>
      <c r="N457" s="42" t="e">
        <f>IF($C$24,[1]!obget([1]!obcall("",$C457,"getAverage")),"")</f>
        <v>#VALUE!</v>
      </c>
    </row>
    <row r="458" spans="1:14" x14ac:dyDescent="0.3">
      <c r="A458" s="28" t="str">
        <f t="shared" si="7"/>
        <v/>
      </c>
      <c r="B458" s="42"/>
      <c r="C458" s="45" t="e">
        <f>IF($C$24,[1]!obcall("IM_"&amp;B458,$B$24,"[]",[1]!obMake("","int",ROW(B458)-ROW($B$27))),"")</f>
        <v>#VALUE!</v>
      </c>
      <c r="D458" s="42" t="e">
        <f>IF($C$24,[1]!obget([1]!obcall("",$C458,"get",[1]!obMake("","int",D$26))),"")</f>
        <v>#VALUE!</v>
      </c>
      <c r="E458" s="42" t="e">
        <f>IF($C$24,[1]!obget([1]!obcall("",$C458,"get",[1]!obMake("","int",E$26))),"")</f>
        <v>#VALUE!</v>
      </c>
      <c r="F458" s="42" t="e">
        <f>IF($C$24,[1]!obget([1]!obcall("",$C458,"get",[1]!obMake("","int",F$26))),"")</f>
        <v>#VALUE!</v>
      </c>
      <c r="G458" s="42" t="e">
        <f>IF($C$24,[1]!obget([1]!obcall("",$C458,"get",[1]!obMake("","int",G$26))),"")</f>
        <v>#VALUE!</v>
      </c>
      <c r="H458" s="42" t="e">
        <f>IF($C$24,[1]!obget([1]!obcall("",$C458,"get",[1]!obMake("","int",H$26))),"")</f>
        <v>#VALUE!</v>
      </c>
      <c r="I458" s="42" t="e">
        <f>IF($C$24,[1]!obget([1]!obcall("",$C458,"get",[1]!obMake("","int",I$26))),"")</f>
        <v>#VALUE!</v>
      </c>
      <c r="J458" s="42" t="e">
        <f>IF($C$24,[1]!obget([1]!obcall("",$C458,"get",[1]!obMake("","int",J$26))),"")</f>
        <v>#VALUE!</v>
      </c>
      <c r="K458" s="42" t="e">
        <f>IF($C$24,[1]!obget([1]!obcall("",$C458,"get",[1]!obMake("","int",K$26))),"")</f>
        <v>#VALUE!</v>
      </c>
      <c r="L458" s="42" t="e">
        <f>IF($C$24,[1]!obget([1]!obcall("",$C458,"get",[1]!obMake("","int",L$26))),"")</f>
        <v>#VALUE!</v>
      </c>
      <c r="M458" s="42" t="e">
        <f>IF($C$24,[1]!obget([1]!obcall("",$C458,"get",[1]!obMake("","int",M$26))),"")</f>
        <v>#VALUE!</v>
      </c>
      <c r="N458" s="42" t="e">
        <f>IF($C$24,[1]!obget([1]!obcall("",$C458,"getAverage")),"")</f>
        <v>#VALUE!</v>
      </c>
    </row>
    <row r="459" spans="1:14" x14ac:dyDescent="0.3">
      <c r="A459" s="28" t="str">
        <f t="shared" si="7"/>
        <v/>
      </c>
      <c r="B459" s="42"/>
      <c r="C459" s="45" t="e">
        <f>IF($C$24,[1]!obcall("IM_"&amp;B459,$B$24,"[]",[1]!obMake("","int",ROW(B459)-ROW($B$27))),"")</f>
        <v>#VALUE!</v>
      </c>
      <c r="D459" s="42" t="e">
        <f>IF($C$24,[1]!obget([1]!obcall("",$C459,"get",[1]!obMake("","int",D$26))),"")</f>
        <v>#VALUE!</v>
      </c>
      <c r="E459" s="42" t="e">
        <f>IF($C$24,[1]!obget([1]!obcall("",$C459,"get",[1]!obMake("","int",E$26))),"")</f>
        <v>#VALUE!</v>
      </c>
      <c r="F459" s="42" t="e">
        <f>IF($C$24,[1]!obget([1]!obcall("",$C459,"get",[1]!obMake("","int",F$26))),"")</f>
        <v>#VALUE!</v>
      </c>
      <c r="G459" s="42" t="e">
        <f>IF($C$24,[1]!obget([1]!obcall("",$C459,"get",[1]!obMake("","int",G$26))),"")</f>
        <v>#VALUE!</v>
      </c>
      <c r="H459" s="42" t="e">
        <f>IF($C$24,[1]!obget([1]!obcall("",$C459,"get",[1]!obMake("","int",H$26))),"")</f>
        <v>#VALUE!</v>
      </c>
      <c r="I459" s="42" t="e">
        <f>IF($C$24,[1]!obget([1]!obcall("",$C459,"get",[1]!obMake("","int",I$26))),"")</f>
        <v>#VALUE!</v>
      </c>
      <c r="J459" s="42" t="e">
        <f>IF($C$24,[1]!obget([1]!obcall("",$C459,"get",[1]!obMake("","int",J$26))),"")</f>
        <v>#VALUE!</v>
      </c>
      <c r="K459" s="42" t="e">
        <f>IF($C$24,[1]!obget([1]!obcall("",$C459,"get",[1]!obMake("","int",K$26))),"")</f>
        <v>#VALUE!</v>
      </c>
      <c r="L459" s="42" t="e">
        <f>IF($C$24,[1]!obget([1]!obcall("",$C459,"get",[1]!obMake("","int",L$26))),"")</f>
        <v>#VALUE!</v>
      </c>
      <c r="M459" s="42" t="e">
        <f>IF($C$24,[1]!obget([1]!obcall("",$C459,"get",[1]!obMake("","int",M$26))),"")</f>
        <v>#VALUE!</v>
      </c>
      <c r="N459" s="42" t="e">
        <f>IF($C$24,[1]!obget([1]!obcall("",$C459,"getAverage")),"")</f>
        <v>#VALUE!</v>
      </c>
    </row>
    <row r="460" spans="1:14" x14ac:dyDescent="0.3">
      <c r="A460" s="28" t="str">
        <f t="shared" si="7"/>
        <v/>
      </c>
      <c r="B460" s="42"/>
      <c r="C460" s="45" t="e">
        <f>IF($C$24,[1]!obcall("IM_"&amp;B460,$B$24,"[]",[1]!obMake("","int",ROW(B460)-ROW($B$27))),"")</f>
        <v>#VALUE!</v>
      </c>
      <c r="D460" s="42" t="e">
        <f>IF($C$24,[1]!obget([1]!obcall("",$C460,"get",[1]!obMake("","int",D$26))),"")</f>
        <v>#VALUE!</v>
      </c>
      <c r="E460" s="42" t="e">
        <f>IF($C$24,[1]!obget([1]!obcall("",$C460,"get",[1]!obMake("","int",E$26))),"")</f>
        <v>#VALUE!</v>
      </c>
      <c r="F460" s="42" t="e">
        <f>IF($C$24,[1]!obget([1]!obcall("",$C460,"get",[1]!obMake("","int",F$26))),"")</f>
        <v>#VALUE!</v>
      </c>
      <c r="G460" s="42" t="e">
        <f>IF($C$24,[1]!obget([1]!obcall("",$C460,"get",[1]!obMake("","int",G$26))),"")</f>
        <v>#VALUE!</v>
      </c>
      <c r="H460" s="42" t="e">
        <f>IF($C$24,[1]!obget([1]!obcall("",$C460,"get",[1]!obMake("","int",H$26))),"")</f>
        <v>#VALUE!</v>
      </c>
      <c r="I460" s="42" t="e">
        <f>IF($C$24,[1]!obget([1]!obcall("",$C460,"get",[1]!obMake("","int",I$26))),"")</f>
        <v>#VALUE!</v>
      </c>
      <c r="J460" s="42" t="e">
        <f>IF($C$24,[1]!obget([1]!obcall("",$C460,"get",[1]!obMake("","int",J$26))),"")</f>
        <v>#VALUE!</v>
      </c>
      <c r="K460" s="42" t="e">
        <f>IF($C$24,[1]!obget([1]!obcall("",$C460,"get",[1]!obMake("","int",K$26))),"")</f>
        <v>#VALUE!</v>
      </c>
      <c r="L460" s="42" t="e">
        <f>IF($C$24,[1]!obget([1]!obcall("",$C460,"get",[1]!obMake("","int",L$26))),"")</f>
        <v>#VALUE!</v>
      </c>
      <c r="M460" s="42" t="e">
        <f>IF($C$24,[1]!obget([1]!obcall("",$C460,"get",[1]!obMake("","int",M$26))),"")</f>
        <v>#VALUE!</v>
      </c>
      <c r="N460" s="42" t="e">
        <f>IF($C$24,[1]!obget([1]!obcall("",$C460,"getAverage")),"")</f>
        <v>#VALUE!</v>
      </c>
    </row>
    <row r="461" spans="1:14" x14ac:dyDescent="0.3">
      <c r="A461" s="28" t="str">
        <f t="shared" si="7"/>
        <v/>
      </c>
      <c r="B461" s="42"/>
      <c r="C461" s="45" t="e">
        <f>IF($C$24,[1]!obcall("IM_"&amp;B461,$B$24,"[]",[1]!obMake("","int",ROW(B461)-ROW($B$27))),"")</f>
        <v>#VALUE!</v>
      </c>
      <c r="D461" s="42" t="e">
        <f>IF($C$24,[1]!obget([1]!obcall("",$C461,"get",[1]!obMake("","int",D$26))),"")</f>
        <v>#VALUE!</v>
      </c>
      <c r="E461" s="42" t="e">
        <f>IF($C$24,[1]!obget([1]!obcall("",$C461,"get",[1]!obMake("","int",E$26))),"")</f>
        <v>#VALUE!</v>
      </c>
      <c r="F461" s="42" t="e">
        <f>IF($C$24,[1]!obget([1]!obcall("",$C461,"get",[1]!obMake("","int",F$26))),"")</f>
        <v>#VALUE!</v>
      </c>
      <c r="G461" s="42" t="e">
        <f>IF($C$24,[1]!obget([1]!obcall("",$C461,"get",[1]!obMake("","int",G$26))),"")</f>
        <v>#VALUE!</v>
      </c>
      <c r="H461" s="42" t="e">
        <f>IF($C$24,[1]!obget([1]!obcall("",$C461,"get",[1]!obMake("","int",H$26))),"")</f>
        <v>#VALUE!</v>
      </c>
      <c r="I461" s="42" t="e">
        <f>IF($C$24,[1]!obget([1]!obcall("",$C461,"get",[1]!obMake("","int",I$26))),"")</f>
        <v>#VALUE!</v>
      </c>
      <c r="J461" s="42" t="e">
        <f>IF($C$24,[1]!obget([1]!obcall("",$C461,"get",[1]!obMake("","int",J$26))),"")</f>
        <v>#VALUE!</v>
      </c>
      <c r="K461" s="42" t="e">
        <f>IF($C$24,[1]!obget([1]!obcall("",$C461,"get",[1]!obMake("","int",K$26))),"")</f>
        <v>#VALUE!</v>
      </c>
      <c r="L461" s="42" t="e">
        <f>IF($C$24,[1]!obget([1]!obcall("",$C461,"get",[1]!obMake("","int",L$26))),"")</f>
        <v>#VALUE!</v>
      </c>
      <c r="M461" s="42" t="e">
        <f>IF($C$24,[1]!obget([1]!obcall("",$C461,"get",[1]!obMake("","int",M$26))),"")</f>
        <v>#VALUE!</v>
      </c>
      <c r="N461" s="42" t="e">
        <f>IF($C$24,[1]!obget([1]!obcall("",$C461,"getAverage")),"")</f>
        <v>#VALUE!</v>
      </c>
    </row>
    <row r="462" spans="1:14" x14ac:dyDescent="0.3">
      <c r="A462" s="28">
        <f t="shared" si="7"/>
        <v>43.5</v>
      </c>
      <c r="B462" s="42"/>
      <c r="C462" s="45" t="e">
        <f>IF($C$24,[1]!obcall("IM_"&amp;B462,$B$24,"[]",[1]!obMake("","int",ROW(B462)-ROW($B$27))),"")</f>
        <v>#VALUE!</v>
      </c>
      <c r="D462" s="42" t="e">
        <f>IF($C$24,[1]!obget([1]!obcall("",$C462,"get",[1]!obMake("","int",D$26))),"")</f>
        <v>#VALUE!</v>
      </c>
      <c r="E462" s="42" t="e">
        <f>IF($C$24,[1]!obget([1]!obcall("",$C462,"get",[1]!obMake("","int",E$26))),"")</f>
        <v>#VALUE!</v>
      </c>
      <c r="F462" s="42" t="e">
        <f>IF($C$24,[1]!obget([1]!obcall("",$C462,"get",[1]!obMake("","int",F$26))),"")</f>
        <v>#VALUE!</v>
      </c>
      <c r="G462" s="42" t="e">
        <f>IF($C$24,[1]!obget([1]!obcall("",$C462,"get",[1]!obMake("","int",G$26))),"")</f>
        <v>#VALUE!</v>
      </c>
      <c r="H462" s="42" t="e">
        <f>IF($C$24,[1]!obget([1]!obcall("",$C462,"get",[1]!obMake("","int",H$26))),"")</f>
        <v>#VALUE!</v>
      </c>
      <c r="I462" s="42" t="e">
        <f>IF($C$24,[1]!obget([1]!obcall("",$C462,"get",[1]!obMake("","int",I$26))),"")</f>
        <v>#VALUE!</v>
      </c>
      <c r="J462" s="42" t="e">
        <f>IF($C$24,[1]!obget([1]!obcall("",$C462,"get",[1]!obMake("","int",J$26))),"")</f>
        <v>#VALUE!</v>
      </c>
      <c r="K462" s="42" t="e">
        <f>IF($C$24,[1]!obget([1]!obcall("",$C462,"get",[1]!obMake("","int",K$26))),"")</f>
        <v>#VALUE!</v>
      </c>
      <c r="L462" s="42" t="e">
        <f>IF($C$24,[1]!obget([1]!obcall("",$C462,"get",[1]!obMake("","int",L$26))),"")</f>
        <v>#VALUE!</v>
      </c>
      <c r="M462" s="42" t="e">
        <f>IF($C$24,[1]!obget([1]!obcall("",$C462,"get",[1]!obMake("","int",M$26))),"")</f>
        <v>#VALUE!</v>
      </c>
      <c r="N462" s="42" t="e">
        <f>IF($C$24,[1]!obget([1]!obcall("",$C462,"getAverage")),"")</f>
        <v>#VALUE!</v>
      </c>
    </row>
    <row r="463" spans="1:14" x14ac:dyDescent="0.3">
      <c r="A463" s="28" t="str">
        <f t="shared" si="7"/>
        <v/>
      </c>
      <c r="B463" s="42"/>
      <c r="C463" s="45" t="e">
        <f>IF($C$24,[1]!obcall("IM_"&amp;B463,$B$24,"[]",[1]!obMake("","int",ROW(B463)-ROW($B$27))),"")</f>
        <v>#VALUE!</v>
      </c>
      <c r="D463" s="42" t="e">
        <f>IF($C$24,[1]!obget([1]!obcall("",$C463,"get",[1]!obMake("","int",D$26))),"")</f>
        <v>#VALUE!</v>
      </c>
      <c r="E463" s="42" t="e">
        <f>IF($C$24,[1]!obget([1]!obcall("",$C463,"get",[1]!obMake("","int",E$26))),"")</f>
        <v>#VALUE!</v>
      </c>
      <c r="F463" s="42" t="e">
        <f>IF($C$24,[1]!obget([1]!obcall("",$C463,"get",[1]!obMake("","int",F$26))),"")</f>
        <v>#VALUE!</v>
      </c>
      <c r="G463" s="42" t="e">
        <f>IF($C$24,[1]!obget([1]!obcall("",$C463,"get",[1]!obMake("","int",G$26))),"")</f>
        <v>#VALUE!</v>
      </c>
      <c r="H463" s="42" t="e">
        <f>IF($C$24,[1]!obget([1]!obcall("",$C463,"get",[1]!obMake("","int",H$26))),"")</f>
        <v>#VALUE!</v>
      </c>
      <c r="I463" s="42" t="e">
        <f>IF($C$24,[1]!obget([1]!obcall("",$C463,"get",[1]!obMake("","int",I$26))),"")</f>
        <v>#VALUE!</v>
      </c>
      <c r="J463" s="42" t="e">
        <f>IF($C$24,[1]!obget([1]!obcall("",$C463,"get",[1]!obMake("","int",J$26))),"")</f>
        <v>#VALUE!</v>
      </c>
      <c r="K463" s="42" t="e">
        <f>IF($C$24,[1]!obget([1]!obcall("",$C463,"get",[1]!obMake("","int",K$26))),"")</f>
        <v>#VALUE!</v>
      </c>
      <c r="L463" s="42" t="e">
        <f>IF($C$24,[1]!obget([1]!obcall("",$C463,"get",[1]!obMake("","int",L$26))),"")</f>
        <v>#VALUE!</v>
      </c>
      <c r="M463" s="42" t="e">
        <f>IF($C$24,[1]!obget([1]!obcall("",$C463,"get",[1]!obMake("","int",M$26))),"")</f>
        <v>#VALUE!</v>
      </c>
      <c r="N463" s="42" t="e">
        <f>IF($C$24,[1]!obget([1]!obcall("",$C463,"getAverage")),"")</f>
        <v>#VALUE!</v>
      </c>
    </row>
    <row r="464" spans="1:14" x14ac:dyDescent="0.3">
      <c r="A464" s="28" t="str">
        <f t="shared" si="7"/>
        <v/>
      </c>
      <c r="B464" s="42"/>
      <c r="C464" s="45" t="e">
        <f>IF($C$24,[1]!obcall("IM_"&amp;B464,$B$24,"[]",[1]!obMake("","int",ROW(B464)-ROW($B$27))),"")</f>
        <v>#VALUE!</v>
      </c>
      <c r="D464" s="42" t="e">
        <f>IF($C$24,[1]!obget([1]!obcall("",$C464,"get",[1]!obMake("","int",D$26))),"")</f>
        <v>#VALUE!</v>
      </c>
      <c r="E464" s="42" t="e">
        <f>IF($C$24,[1]!obget([1]!obcall("",$C464,"get",[1]!obMake("","int",E$26))),"")</f>
        <v>#VALUE!</v>
      </c>
      <c r="F464" s="42" t="e">
        <f>IF($C$24,[1]!obget([1]!obcall("",$C464,"get",[1]!obMake("","int",F$26))),"")</f>
        <v>#VALUE!</v>
      </c>
      <c r="G464" s="42" t="e">
        <f>IF($C$24,[1]!obget([1]!obcall("",$C464,"get",[1]!obMake("","int",G$26))),"")</f>
        <v>#VALUE!</v>
      </c>
      <c r="H464" s="42" t="e">
        <f>IF($C$24,[1]!obget([1]!obcall("",$C464,"get",[1]!obMake("","int",H$26))),"")</f>
        <v>#VALUE!</v>
      </c>
      <c r="I464" s="42" t="e">
        <f>IF($C$24,[1]!obget([1]!obcall("",$C464,"get",[1]!obMake("","int",I$26))),"")</f>
        <v>#VALUE!</v>
      </c>
      <c r="J464" s="42" t="e">
        <f>IF($C$24,[1]!obget([1]!obcall("",$C464,"get",[1]!obMake("","int",J$26))),"")</f>
        <v>#VALUE!</v>
      </c>
      <c r="K464" s="42" t="e">
        <f>IF($C$24,[1]!obget([1]!obcall("",$C464,"get",[1]!obMake("","int",K$26))),"")</f>
        <v>#VALUE!</v>
      </c>
      <c r="L464" s="42" t="e">
        <f>IF($C$24,[1]!obget([1]!obcall("",$C464,"get",[1]!obMake("","int",L$26))),"")</f>
        <v>#VALUE!</v>
      </c>
      <c r="M464" s="42" t="e">
        <f>IF($C$24,[1]!obget([1]!obcall("",$C464,"get",[1]!obMake("","int",M$26))),"")</f>
        <v>#VALUE!</v>
      </c>
      <c r="N464" s="42" t="e">
        <f>IF($C$24,[1]!obget([1]!obcall("",$C464,"getAverage")),"")</f>
        <v>#VALUE!</v>
      </c>
    </row>
    <row r="465" spans="1:14" x14ac:dyDescent="0.3">
      <c r="A465" s="28" t="str">
        <f t="shared" si="7"/>
        <v/>
      </c>
      <c r="B465" s="42"/>
      <c r="C465" s="45" t="e">
        <f>IF($C$24,[1]!obcall("IM_"&amp;B465,$B$24,"[]",[1]!obMake("","int",ROW(B465)-ROW($B$27))),"")</f>
        <v>#VALUE!</v>
      </c>
      <c r="D465" s="42" t="e">
        <f>IF($C$24,[1]!obget([1]!obcall("",$C465,"get",[1]!obMake("","int",D$26))),"")</f>
        <v>#VALUE!</v>
      </c>
      <c r="E465" s="42" t="e">
        <f>IF($C$24,[1]!obget([1]!obcall("",$C465,"get",[1]!obMake("","int",E$26))),"")</f>
        <v>#VALUE!</v>
      </c>
      <c r="F465" s="42" t="e">
        <f>IF($C$24,[1]!obget([1]!obcall("",$C465,"get",[1]!obMake("","int",F$26))),"")</f>
        <v>#VALUE!</v>
      </c>
      <c r="G465" s="42" t="e">
        <f>IF($C$24,[1]!obget([1]!obcall("",$C465,"get",[1]!obMake("","int",G$26))),"")</f>
        <v>#VALUE!</v>
      </c>
      <c r="H465" s="42" t="e">
        <f>IF($C$24,[1]!obget([1]!obcall("",$C465,"get",[1]!obMake("","int",H$26))),"")</f>
        <v>#VALUE!</v>
      </c>
      <c r="I465" s="42" t="e">
        <f>IF($C$24,[1]!obget([1]!obcall("",$C465,"get",[1]!obMake("","int",I$26))),"")</f>
        <v>#VALUE!</v>
      </c>
      <c r="J465" s="42" t="e">
        <f>IF($C$24,[1]!obget([1]!obcall("",$C465,"get",[1]!obMake("","int",J$26))),"")</f>
        <v>#VALUE!</v>
      </c>
      <c r="K465" s="42" t="e">
        <f>IF($C$24,[1]!obget([1]!obcall("",$C465,"get",[1]!obMake("","int",K$26))),"")</f>
        <v>#VALUE!</v>
      </c>
      <c r="L465" s="42" t="e">
        <f>IF($C$24,[1]!obget([1]!obcall("",$C465,"get",[1]!obMake("","int",L$26))),"")</f>
        <v>#VALUE!</v>
      </c>
      <c r="M465" s="42" t="e">
        <f>IF($C$24,[1]!obget([1]!obcall("",$C465,"get",[1]!obMake("","int",M$26))),"")</f>
        <v>#VALUE!</v>
      </c>
      <c r="N465" s="42" t="e">
        <f>IF($C$24,[1]!obget([1]!obcall("",$C465,"getAverage")),"")</f>
        <v>#VALUE!</v>
      </c>
    </row>
    <row r="466" spans="1:14" x14ac:dyDescent="0.3">
      <c r="A466" s="28" t="str">
        <f t="shared" si="7"/>
        <v/>
      </c>
      <c r="B466" s="42"/>
      <c r="C466" s="45" t="e">
        <f>IF($C$24,[1]!obcall("IM_"&amp;B466,$B$24,"[]",[1]!obMake("","int",ROW(B466)-ROW($B$27))),"")</f>
        <v>#VALUE!</v>
      </c>
      <c r="D466" s="42" t="e">
        <f>IF($C$24,[1]!obget([1]!obcall("",$C466,"get",[1]!obMake("","int",D$26))),"")</f>
        <v>#VALUE!</v>
      </c>
      <c r="E466" s="42" t="e">
        <f>IF($C$24,[1]!obget([1]!obcall("",$C466,"get",[1]!obMake("","int",E$26))),"")</f>
        <v>#VALUE!</v>
      </c>
      <c r="F466" s="42" t="e">
        <f>IF($C$24,[1]!obget([1]!obcall("",$C466,"get",[1]!obMake("","int",F$26))),"")</f>
        <v>#VALUE!</v>
      </c>
      <c r="G466" s="42" t="e">
        <f>IF($C$24,[1]!obget([1]!obcall("",$C466,"get",[1]!obMake("","int",G$26))),"")</f>
        <v>#VALUE!</v>
      </c>
      <c r="H466" s="42" t="e">
        <f>IF($C$24,[1]!obget([1]!obcall("",$C466,"get",[1]!obMake("","int",H$26))),"")</f>
        <v>#VALUE!</v>
      </c>
      <c r="I466" s="42" t="e">
        <f>IF($C$24,[1]!obget([1]!obcall("",$C466,"get",[1]!obMake("","int",I$26))),"")</f>
        <v>#VALUE!</v>
      </c>
      <c r="J466" s="42" t="e">
        <f>IF($C$24,[1]!obget([1]!obcall("",$C466,"get",[1]!obMake("","int",J$26))),"")</f>
        <v>#VALUE!</v>
      </c>
      <c r="K466" s="42" t="e">
        <f>IF($C$24,[1]!obget([1]!obcall("",$C466,"get",[1]!obMake("","int",K$26))),"")</f>
        <v>#VALUE!</v>
      </c>
      <c r="L466" s="42" t="e">
        <f>IF($C$24,[1]!obget([1]!obcall("",$C466,"get",[1]!obMake("","int",L$26))),"")</f>
        <v>#VALUE!</v>
      </c>
      <c r="M466" s="42" t="e">
        <f>IF($C$24,[1]!obget([1]!obcall("",$C466,"get",[1]!obMake("","int",M$26))),"")</f>
        <v>#VALUE!</v>
      </c>
      <c r="N466" s="42" t="e">
        <f>IF($C$24,[1]!obget([1]!obcall("",$C466,"getAverage")),"")</f>
        <v>#VALUE!</v>
      </c>
    </row>
    <row r="467" spans="1:14" x14ac:dyDescent="0.3">
      <c r="A467" s="28">
        <f t="shared" si="7"/>
        <v>44</v>
      </c>
      <c r="B467" s="42"/>
      <c r="C467" s="45" t="e">
        <f>IF($C$24,[1]!obcall("IM_"&amp;B467,$B$24,"[]",[1]!obMake("","int",ROW(B467)-ROW($B$27))),"")</f>
        <v>#VALUE!</v>
      </c>
      <c r="D467" s="42" t="e">
        <f>IF($C$24,[1]!obget([1]!obcall("",$C467,"get",[1]!obMake("","int",D$26))),"")</f>
        <v>#VALUE!</v>
      </c>
      <c r="E467" s="42" t="e">
        <f>IF($C$24,[1]!obget([1]!obcall("",$C467,"get",[1]!obMake("","int",E$26))),"")</f>
        <v>#VALUE!</v>
      </c>
      <c r="F467" s="42" t="e">
        <f>IF($C$24,[1]!obget([1]!obcall("",$C467,"get",[1]!obMake("","int",F$26))),"")</f>
        <v>#VALUE!</v>
      </c>
      <c r="G467" s="42" t="e">
        <f>IF($C$24,[1]!obget([1]!obcall("",$C467,"get",[1]!obMake("","int",G$26))),"")</f>
        <v>#VALUE!</v>
      </c>
      <c r="H467" s="42" t="e">
        <f>IF($C$24,[1]!obget([1]!obcall("",$C467,"get",[1]!obMake("","int",H$26))),"")</f>
        <v>#VALUE!</v>
      </c>
      <c r="I467" s="42" t="e">
        <f>IF($C$24,[1]!obget([1]!obcall("",$C467,"get",[1]!obMake("","int",I$26))),"")</f>
        <v>#VALUE!</v>
      </c>
      <c r="J467" s="42" t="e">
        <f>IF($C$24,[1]!obget([1]!obcall("",$C467,"get",[1]!obMake("","int",J$26))),"")</f>
        <v>#VALUE!</v>
      </c>
      <c r="K467" s="42" t="e">
        <f>IF($C$24,[1]!obget([1]!obcall("",$C467,"get",[1]!obMake("","int",K$26))),"")</f>
        <v>#VALUE!</v>
      </c>
      <c r="L467" s="42" t="e">
        <f>IF($C$24,[1]!obget([1]!obcall("",$C467,"get",[1]!obMake("","int",L$26))),"")</f>
        <v>#VALUE!</v>
      </c>
      <c r="M467" s="42" t="e">
        <f>IF($C$24,[1]!obget([1]!obcall("",$C467,"get",[1]!obMake("","int",M$26))),"")</f>
        <v>#VALUE!</v>
      </c>
      <c r="N467" s="42" t="e">
        <f>IF($C$24,[1]!obget([1]!obcall("",$C467,"getAverage")),"")</f>
        <v>#VALUE!</v>
      </c>
    </row>
    <row r="468" spans="1:14" x14ac:dyDescent="0.3">
      <c r="A468" s="28" t="str">
        <f t="shared" si="7"/>
        <v/>
      </c>
      <c r="B468" s="42"/>
      <c r="C468" s="45" t="e">
        <f>IF($C$24,[1]!obcall("IM_"&amp;B468,$B$24,"[]",[1]!obMake("","int",ROW(B468)-ROW($B$27))),"")</f>
        <v>#VALUE!</v>
      </c>
      <c r="D468" s="42" t="e">
        <f>IF($C$24,[1]!obget([1]!obcall("",$C468,"get",[1]!obMake("","int",D$26))),"")</f>
        <v>#VALUE!</v>
      </c>
      <c r="E468" s="42" t="e">
        <f>IF($C$24,[1]!obget([1]!obcall("",$C468,"get",[1]!obMake("","int",E$26))),"")</f>
        <v>#VALUE!</v>
      </c>
      <c r="F468" s="42" t="e">
        <f>IF($C$24,[1]!obget([1]!obcall("",$C468,"get",[1]!obMake("","int",F$26))),"")</f>
        <v>#VALUE!</v>
      </c>
      <c r="G468" s="42" t="e">
        <f>IF($C$24,[1]!obget([1]!obcall("",$C468,"get",[1]!obMake("","int",G$26))),"")</f>
        <v>#VALUE!</v>
      </c>
      <c r="H468" s="42" t="e">
        <f>IF($C$24,[1]!obget([1]!obcall("",$C468,"get",[1]!obMake("","int",H$26))),"")</f>
        <v>#VALUE!</v>
      </c>
      <c r="I468" s="42" t="e">
        <f>IF($C$24,[1]!obget([1]!obcall("",$C468,"get",[1]!obMake("","int",I$26))),"")</f>
        <v>#VALUE!</v>
      </c>
      <c r="J468" s="42" t="e">
        <f>IF($C$24,[1]!obget([1]!obcall("",$C468,"get",[1]!obMake("","int",J$26))),"")</f>
        <v>#VALUE!</v>
      </c>
      <c r="K468" s="42" t="e">
        <f>IF($C$24,[1]!obget([1]!obcall("",$C468,"get",[1]!obMake("","int",K$26))),"")</f>
        <v>#VALUE!</v>
      </c>
      <c r="L468" s="42" t="e">
        <f>IF($C$24,[1]!obget([1]!obcall("",$C468,"get",[1]!obMake("","int",L$26))),"")</f>
        <v>#VALUE!</v>
      </c>
      <c r="M468" s="42" t="e">
        <f>IF($C$24,[1]!obget([1]!obcall("",$C468,"get",[1]!obMake("","int",M$26))),"")</f>
        <v>#VALUE!</v>
      </c>
      <c r="N468" s="42" t="e">
        <f>IF($C$24,[1]!obget([1]!obcall("",$C468,"getAverage")),"")</f>
        <v>#VALUE!</v>
      </c>
    </row>
    <row r="469" spans="1:14" x14ac:dyDescent="0.3">
      <c r="A469" s="28" t="str">
        <f t="shared" si="7"/>
        <v/>
      </c>
      <c r="B469" s="42"/>
      <c r="C469" s="45" t="e">
        <f>IF($C$24,[1]!obcall("IM_"&amp;B469,$B$24,"[]",[1]!obMake("","int",ROW(B469)-ROW($B$27))),"")</f>
        <v>#VALUE!</v>
      </c>
      <c r="D469" s="42" t="e">
        <f>IF($C$24,[1]!obget([1]!obcall("",$C469,"get",[1]!obMake("","int",D$26))),"")</f>
        <v>#VALUE!</v>
      </c>
      <c r="E469" s="42" t="e">
        <f>IF($C$24,[1]!obget([1]!obcall("",$C469,"get",[1]!obMake("","int",E$26))),"")</f>
        <v>#VALUE!</v>
      </c>
      <c r="F469" s="42" t="e">
        <f>IF($C$24,[1]!obget([1]!obcall("",$C469,"get",[1]!obMake("","int",F$26))),"")</f>
        <v>#VALUE!</v>
      </c>
      <c r="G469" s="42" t="e">
        <f>IF($C$24,[1]!obget([1]!obcall("",$C469,"get",[1]!obMake("","int",G$26))),"")</f>
        <v>#VALUE!</v>
      </c>
      <c r="H469" s="42" t="e">
        <f>IF($C$24,[1]!obget([1]!obcall("",$C469,"get",[1]!obMake("","int",H$26))),"")</f>
        <v>#VALUE!</v>
      </c>
      <c r="I469" s="42" t="e">
        <f>IF($C$24,[1]!obget([1]!obcall("",$C469,"get",[1]!obMake("","int",I$26))),"")</f>
        <v>#VALUE!</v>
      </c>
      <c r="J469" s="42" t="e">
        <f>IF($C$24,[1]!obget([1]!obcall("",$C469,"get",[1]!obMake("","int",J$26))),"")</f>
        <v>#VALUE!</v>
      </c>
      <c r="K469" s="42" t="e">
        <f>IF($C$24,[1]!obget([1]!obcall("",$C469,"get",[1]!obMake("","int",K$26))),"")</f>
        <v>#VALUE!</v>
      </c>
      <c r="L469" s="42" t="e">
        <f>IF($C$24,[1]!obget([1]!obcall("",$C469,"get",[1]!obMake("","int",L$26))),"")</f>
        <v>#VALUE!</v>
      </c>
      <c r="M469" s="42" t="e">
        <f>IF($C$24,[1]!obget([1]!obcall("",$C469,"get",[1]!obMake("","int",M$26))),"")</f>
        <v>#VALUE!</v>
      </c>
      <c r="N469" s="42" t="e">
        <f>IF($C$24,[1]!obget([1]!obcall("",$C469,"getAverage")),"")</f>
        <v>#VALUE!</v>
      </c>
    </row>
    <row r="470" spans="1:14" x14ac:dyDescent="0.3">
      <c r="A470" s="28" t="str">
        <f t="shared" si="7"/>
        <v/>
      </c>
      <c r="B470" s="42"/>
      <c r="C470" s="45" t="e">
        <f>IF($C$24,[1]!obcall("IM_"&amp;B470,$B$24,"[]",[1]!obMake("","int",ROW(B470)-ROW($B$27))),"")</f>
        <v>#VALUE!</v>
      </c>
      <c r="D470" s="42" t="e">
        <f>IF($C$24,[1]!obget([1]!obcall("",$C470,"get",[1]!obMake("","int",D$26))),"")</f>
        <v>#VALUE!</v>
      </c>
      <c r="E470" s="42" t="e">
        <f>IF($C$24,[1]!obget([1]!obcall("",$C470,"get",[1]!obMake("","int",E$26))),"")</f>
        <v>#VALUE!</v>
      </c>
      <c r="F470" s="42" t="e">
        <f>IF($C$24,[1]!obget([1]!obcall("",$C470,"get",[1]!obMake("","int",F$26))),"")</f>
        <v>#VALUE!</v>
      </c>
      <c r="G470" s="42" t="e">
        <f>IF($C$24,[1]!obget([1]!obcall("",$C470,"get",[1]!obMake("","int",G$26))),"")</f>
        <v>#VALUE!</v>
      </c>
      <c r="H470" s="42" t="e">
        <f>IF($C$24,[1]!obget([1]!obcall("",$C470,"get",[1]!obMake("","int",H$26))),"")</f>
        <v>#VALUE!</v>
      </c>
      <c r="I470" s="42" t="e">
        <f>IF($C$24,[1]!obget([1]!obcall("",$C470,"get",[1]!obMake("","int",I$26))),"")</f>
        <v>#VALUE!</v>
      </c>
      <c r="J470" s="42" t="e">
        <f>IF($C$24,[1]!obget([1]!obcall("",$C470,"get",[1]!obMake("","int",J$26))),"")</f>
        <v>#VALUE!</v>
      </c>
      <c r="K470" s="42" t="e">
        <f>IF($C$24,[1]!obget([1]!obcall("",$C470,"get",[1]!obMake("","int",K$26))),"")</f>
        <v>#VALUE!</v>
      </c>
      <c r="L470" s="42" t="e">
        <f>IF($C$24,[1]!obget([1]!obcall("",$C470,"get",[1]!obMake("","int",L$26))),"")</f>
        <v>#VALUE!</v>
      </c>
      <c r="M470" s="42" t="e">
        <f>IF($C$24,[1]!obget([1]!obcall("",$C470,"get",[1]!obMake("","int",M$26))),"")</f>
        <v>#VALUE!</v>
      </c>
      <c r="N470" s="42" t="e">
        <f>IF($C$24,[1]!obget([1]!obcall("",$C470,"getAverage")),"")</f>
        <v>#VALUE!</v>
      </c>
    </row>
    <row r="471" spans="1:14" x14ac:dyDescent="0.3">
      <c r="A471" s="28" t="str">
        <f t="shared" si="7"/>
        <v/>
      </c>
      <c r="B471" s="42"/>
      <c r="C471" s="45" t="e">
        <f>IF($C$24,[1]!obcall("IM_"&amp;B471,$B$24,"[]",[1]!obMake("","int",ROW(B471)-ROW($B$27))),"")</f>
        <v>#VALUE!</v>
      </c>
      <c r="D471" s="42" t="e">
        <f>IF($C$24,[1]!obget([1]!obcall("",$C471,"get",[1]!obMake("","int",D$26))),"")</f>
        <v>#VALUE!</v>
      </c>
      <c r="E471" s="42" t="e">
        <f>IF($C$24,[1]!obget([1]!obcall("",$C471,"get",[1]!obMake("","int",E$26))),"")</f>
        <v>#VALUE!</v>
      </c>
      <c r="F471" s="42" t="e">
        <f>IF($C$24,[1]!obget([1]!obcall("",$C471,"get",[1]!obMake("","int",F$26))),"")</f>
        <v>#VALUE!</v>
      </c>
      <c r="G471" s="42" t="e">
        <f>IF($C$24,[1]!obget([1]!obcall("",$C471,"get",[1]!obMake("","int",G$26))),"")</f>
        <v>#VALUE!</v>
      </c>
      <c r="H471" s="42" t="e">
        <f>IF($C$24,[1]!obget([1]!obcall("",$C471,"get",[1]!obMake("","int",H$26))),"")</f>
        <v>#VALUE!</v>
      </c>
      <c r="I471" s="42" t="e">
        <f>IF($C$24,[1]!obget([1]!obcall("",$C471,"get",[1]!obMake("","int",I$26))),"")</f>
        <v>#VALUE!</v>
      </c>
      <c r="J471" s="42" t="e">
        <f>IF($C$24,[1]!obget([1]!obcall("",$C471,"get",[1]!obMake("","int",J$26))),"")</f>
        <v>#VALUE!</v>
      </c>
      <c r="K471" s="42" t="e">
        <f>IF($C$24,[1]!obget([1]!obcall("",$C471,"get",[1]!obMake("","int",K$26))),"")</f>
        <v>#VALUE!</v>
      </c>
      <c r="L471" s="42" t="e">
        <f>IF($C$24,[1]!obget([1]!obcall("",$C471,"get",[1]!obMake("","int",L$26))),"")</f>
        <v>#VALUE!</v>
      </c>
      <c r="M471" s="42" t="e">
        <f>IF($C$24,[1]!obget([1]!obcall("",$C471,"get",[1]!obMake("","int",M$26))),"")</f>
        <v>#VALUE!</v>
      </c>
      <c r="N471" s="42" t="e">
        <f>IF($C$24,[1]!obget([1]!obcall("",$C471,"getAverage")),"")</f>
        <v>#VALUE!</v>
      </c>
    </row>
    <row r="472" spans="1:14" x14ac:dyDescent="0.3">
      <c r="A472" s="28">
        <f t="shared" si="7"/>
        <v>44.5</v>
      </c>
      <c r="B472" s="42"/>
      <c r="C472" s="45" t="e">
        <f>IF($C$24,[1]!obcall("IM_"&amp;B472,$B$24,"[]",[1]!obMake("","int",ROW(B472)-ROW($B$27))),"")</f>
        <v>#VALUE!</v>
      </c>
      <c r="D472" s="42" t="e">
        <f>IF($C$24,[1]!obget([1]!obcall("",$C472,"get",[1]!obMake("","int",D$26))),"")</f>
        <v>#VALUE!</v>
      </c>
      <c r="E472" s="42" t="e">
        <f>IF($C$24,[1]!obget([1]!obcall("",$C472,"get",[1]!obMake("","int",E$26))),"")</f>
        <v>#VALUE!</v>
      </c>
      <c r="F472" s="42" t="e">
        <f>IF($C$24,[1]!obget([1]!obcall("",$C472,"get",[1]!obMake("","int",F$26))),"")</f>
        <v>#VALUE!</v>
      </c>
      <c r="G472" s="42" t="e">
        <f>IF($C$24,[1]!obget([1]!obcall("",$C472,"get",[1]!obMake("","int",G$26))),"")</f>
        <v>#VALUE!</v>
      </c>
      <c r="H472" s="42" t="e">
        <f>IF($C$24,[1]!obget([1]!obcall("",$C472,"get",[1]!obMake("","int",H$26))),"")</f>
        <v>#VALUE!</v>
      </c>
      <c r="I472" s="42" t="e">
        <f>IF($C$24,[1]!obget([1]!obcall("",$C472,"get",[1]!obMake("","int",I$26))),"")</f>
        <v>#VALUE!</v>
      </c>
      <c r="J472" s="42" t="e">
        <f>IF($C$24,[1]!obget([1]!obcall("",$C472,"get",[1]!obMake("","int",J$26))),"")</f>
        <v>#VALUE!</v>
      </c>
      <c r="K472" s="42" t="e">
        <f>IF($C$24,[1]!obget([1]!obcall("",$C472,"get",[1]!obMake("","int",K$26))),"")</f>
        <v>#VALUE!</v>
      </c>
      <c r="L472" s="42" t="e">
        <f>IF($C$24,[1]!obget([1]!obcall("",$C472,"get",[1]!obMake("","int",L$26))),"")</f>
        <v>#VALUE!</v>
      </c>
      <c r="M472" s="42" t="e">
        <f>IF($C$24,[1]!obget([1]!obcall("",$C472,"get",[1]!obMake("","int",M$26))),"")</f>
        <v>#VALUE!</v>
      </c>
      <c r="N472" s="42" t="e">
        <f>IF($C$24,[1]!obget([1]!obcall("",$C472,"getAverage")),"")</f>
        <v>#VALUE!</v>
      </c>
    </row>
    <row r="473" spans="1:14" x14ac:dyDescent="0.3">
      <c r="A473" s="28" t="str">
        <f t="shared" si="7"/>
        <v/>
      </c>
      <c r="B473" s="42"/>
      <c r="C473" s="45" t="e">
        <f>IF($C$24,[1]!obcall("IM_"&amp;B473,$B$24,"[]",[1]!obMake("","int",ROW(B473)-ROW($B$27))),"")</f>
        <v>#VALUE!</v>
      </c>
      <c r="D473" s="42" t="e">
        <f>IF($C$24,[1]!obget([1]!obcall("",$C473,"get",[1]!obMake("","int",D$26))),"")</f>
        <v>#VALUE!</v>
      </c>
      <c r="E473" s="42" t="e">
        <f>IF($C$24,[1]!obget([1]!obcall("",$C473,"get",[1]!obMake("","int",E$26))),"")</f>
        <v>#VALUE!</v>
      </c>
      <c r="F473" s="42" t="e">
        <f>IF($C$24,[1]!obget([1]!obcall("",$C473,"get",[1]!obMake("","int",F$26))),"")</f>
        <v>#VALUE!</v>
      </c>
      <c r="G473" s="42" t="e">
        <f>IF($C$24,[1]!obget([1]!obcall("",$C473,"get",[1]!obMake("","int",G$26))),"")</f>
        <v>#VALUE!</v>
      </c>
      <c r="H473" s="42" t="e">
        <f>IF($C$24,[1]!obget([1]!obcall("",$C473,"get",[1]!obMake("","int",H$26))),"")</f>
        <v>#VALUE!</v>
      </c>
      <c r="I473" s="42" t="e">
        <f>IF($C$24,[1]!obget([1]!obcall("",$C473,"get",[1]!obMake("","int",I$26))),"")</f>
        <v>#VALUE!</v>
      </c>
      <c r="J473" s="42" t="e">
        <f>IF($C$24,[1]!obget([1]!obcall("",$C473,"get",[1]!obMake("","int",J$26))),"")</f>
        <v>#VALUE!</v>
      </c>
      <c r="K473" s="42" t="e">
        <f>IF($C$24,[1]!obget([1]!obcall("",$C473,"get",[1]!obMake("","int",K$26))),"")</f>
        <v>#VALUE!</v>
      </c>
      <c r="L473" s="42" t="e">
        <f>IF($C$24,[1]!obget([1]!obcall("",$C473,"get",[1]!obMake("","int",L$26))),"")</f>
        <v>#VALUE!</v>
      </c>
      <c r="M473" s="42" t="e">
        <f>IF($C$24,[1]!obget([1]!obcall("",$C473,"get",[1]!obMake("","int",M$26))),"")</f>
        <v>#VALUE!</v>
      </c>
      <c r="N473" s="42" t="e">
        <f>IF($C$24,[1]!obget([1]!obcall("",$C473,"getAverage")),"")</f>
        <v>#VALUE!</v>
      </c>
    </row>
    <row r="474" spans="1:14" x14ac:dyDescent="0.3">
      <c r="A474" s="28" t="str">
        <f t="shared" si="7"/>
        <v/>
      </c>
      <c r="B474" s="42"/>
      <c r="C474" s="45" t="e">
        <f>IF($C$24,[1]!obcall("IM_"&amp;B474,$B$24,"[]",[1]!obMake("","int",ROW(B474)-ROW($B$27))),"")</f>
        <v>#VALUE!</v>
      </c>
      <c r="D474" s="42" t="e">
        <f>IF($C$24,[1]!obget([1]!obcall("",$C474,"get",[1]!obMake("","int",D$26))),"")</f>
        <v>#VALUE!</v>
      </c>
      <c r="E474" s="42" t="e">
        <f>IF($C$24,[1]!obget([1]!obcall("",$C474,"get",[1]!obMake("","int",E$26))),"")</f>
        <v>#VALUE!</v>
      </c>
      <c r="F474" s="42" t="e">
        <f>IF($C$24,[1]!obget([1]!obcall("",$C474,"get",[1]!obMake("","int",F$26))),"")</f>
        <v>#VALUE!</v>
      </c>
      <c r="G474" s="42" t="e">
        <f>IF($C$24,[1]!obget([1]!obcall("",$C474,"get",[1]!obMake("","int",G$26))),"")</f>
        <v>#VALUE!</v>
      </c>
      <c r="H474" s="42" t="e">
        <f>IF($C$24,[1]!obget([1]!obcall("",$C474,"get",[1]!obMake("","int",H$26))),"")</f>
        <v>#VALUE!</v>
      </c>
      <c r="I474" s="42" t="e">
        <f>IF($C$24,[1]!obget([1]!obcall("",$C474,"get",[1]!obMake("","int",I$26))),"")</f>
        <v>#VALUE!</v>
      </c>
      <c r="J474" s="42" t="e">
        <f>IF($C$24,[1]!obget([1]!obcall("",$C474,"get",[1]!obMake("","int",J$26))),"")</f>
        <v>#VALUE!</v>
      </c>
      <c r="K474" s="42" t="e">
        <f>IF($C$24,[1]!obget([1]!obcall("",$C474,"get",[1]!obMake("","int",K$26))),"")</f>
        <v>#VALUE!</v>
      </c>
      <c r="L474" s="42" t="e">
        <f>IF($C$24,[1]!obget([1]!obcall("",$C474,"get",[1]!obMake("","int",L$26))),"")</f>
        <v>#VALUE!</v>
      </c>
      <c r="M474" s="42" t="e">
        <f>IF($C$24,[1]!obget([1]!obcall("",$C474,"get",[1]!obMake("","int",M$26))),"")</f>
        <v>#VALUE!</v>
      </c>
      <c r="N474" s="42" t="e">
        <f>IF($C$24,[1]!obget([1]!obcall("",$C474,"getAverage")),"")</f>
        <v>#VALUE!</v>
      </c>
    </row>
    <row r="475" spans="1:14" x14ac:dyDescent="0.3">
      <c r="A475" s="28" t="str">
        <f t="shared" si="7"/>
        <v/>
      </c>
      <c r="B475" s="42"/>
      <c r="C475" s="45" t="e">
        <f>IF($C$24,[1]!obcall("IM_"&amp;B475,$B$24,"[]",[1]!obMake("","int",ROW(B475)-ROW($B$27))),"")</f>
        <v>#VALUE!</v>
      </c>
      <c r="D475" s="42" t="e">
        <f>IF($C$24,[1]!obget([1]!obcall("",$C475,"get",[1]!obMake("","int",D$26))),"")</f>
        <v>#VALUE!</v>
      </c>
      <c r="E475" s="42" t="e">
        <f>IF($C$24,[1]!obget([1]!obcall("",$C475,"get",[1]!obMake("","int",E$26))),"")</f>
        <v>#VALUE!</v>
      </c>
      <c r="F475" s="42" t="e">
        <f>IF($C$24,[1]!obget([1]!obcall("",$C475,"get",[1]!obMake("","int",F$26))),"")</f>
        <v>#VALUE!</v>
      </c>
      <c r="G475" s="42" t="e">
        <f>IF($C$24,[1]!obget([1]!obcall("",$C475,"get",[1]!obMake("","int",G$26))),"")</f>
        <v>#VALUE!</v>
      </c>
      <c r="H475" s="42" t="e">
        <f>IF($C$24,[1]!obget([1]!obcall("",$C475,"get",[1]!obMake("","int",H$26))),"")</f>
        <v>#VALUE!</v>
      </c>
      <c r="I475" s="42" t="e">
        <f>IF($C$24,[1]!obget([1]!obcall("",$C475,"get",[1]!obMake("","int",I$26))),"")</f>
        <v>#VALUE!</v>
      </c>
      <c r="J475" s="42" t="e">
        <f>IF($C$24,[1]!obget([1]!obcall("",$C475,"get",[1]!obMake("","int",J$26))),"")</f>
        <v>#VALUE!</v>
      </c>
      <c r="K475" s="42" t="e">
        <f>IF($C$24,[1]!obget([1]!obcall("",$C475,"get",[1]!obMake("","int",K$26))),"")</f>
        <v>#VALUE!</v>
      </c>
      <c r="L475" s="42" t="e">
        <f>IF($C$24,[1]!obget([1]!obcall("",$C475,"get",[1]!obMake("","int",L$26))),"")</f>
        <v>#VALUE!</v>
      </c>
      <c r="M475" s="42" t="e">
        <f>IF($C$24,[1]!obget([1]!obcall("",$C475,"get",[1]!obMake("","int",M$26))),"")</f>
        <v>#VALUE!</v>
      </c>
      <c r="N475" s="42" t="e">
        <f>IF($C$24,[1]!obget([1]!obcall("",$C475,"getAverage")),"")</f>
        <v>#VALUE!</v>
      </c>
    </row>
    <row r="476" spans="1:14" x14ac:dyDescent="0.3">
      <c r="A476" s="28" t="str">
        <f t="shared" si="7"/>
        <v/>
      </c>
      <c r="B476" s="42"/>
      <c r="C476" s="45" t="e">
        <f>IF($C$24,[1]!obcall("IM_"&amp;B476,$B$24,"[]",[1]!obMake("","int",ROW(B476)-ROW($B$27))),"")</f>
        <v>#VALUE!</v>
      </c>
      <c r="D476" s="42" t="e">
        <f>IF($C$24,[1]!obget([1]!obcall("",$C476,"get",[1]!obMake("","int",D$26))),"")</f>
        <v>#VALUE!</v>
      </c>
      <c r="E476" s="42" t="e">
        <f>IF($C$24,[1]!obget([1]!obcall("",$C476,"get",[1]!obMake("","int",E$26))),"")</f>
        <v>#VALUE!</v>
      </c>
      <c r="F476" s="42" t="e">
        <f>IF($C$24,[1]!obget([1]!obcall("",$C476,"get",[1]!obMake("","int",F$26))),"")</f>
        <v>#VALUE!</v>
      </c>
      <c r="G476" s="42" t="e">
        <f>IF($C$24,[1]!obget([1]!obcall("",$C476,"get",[1]!obMake("","int",G$26))),"")</f>
        <v>#VALUE!</v>
      </c>
      <c r="H476" s="42" t="e">
        <f>IF($C$24,[1]!obget([1]!obcall("",$C476,"get",[1]!obMake("","int",H$26))),"")</f>
        <v>#VALUE!</v>
      </c>
      <c r="I476" s="42" t="e">
        <f>IF($C$24,[1]!obget([1]!obcall("",$C476,"get",[1]!obMake("","int",I$26))),"")</f>
        <v>#VALUE!</v>
      </c>
      <c r="J476" s="42" t="e">
        <f>IF($C$24,[1]!obget([1]!obcall("",$C476,"get",[1]!obMake("","int",J$26))),"")</f>
        <v>#VALUE!</v>
      </c>
      <c r="K476" s="42" t="e">
        <f>IF($C$24,[1]!obget([1]!obcall("",$C476,"get",[1]!obMake("","int",K$26))),"")</f>
        <v>#VALUE!</v>
      </c>
      <c r="L476" s="42" t="e">
        <f>IF($C$24,[1]!obget([1]!obcall("",$C476,"get",[1]!obMake("","int",L$26))),"")</f>
        <v>#VALUE!</v>
      </c>
      <c r="M476" s="42" t="e">
        <f>IF($C$24,[1]!obget([1]!obcall("",$C476,"get",[1]!obMake("","int",M$26))),"")</f>
        <v>#VALUE!</v>
      </c>
      <c r="N476" s="42" t="e">
        <f>IF($C$24,[1]!obget([1]!obcall("",$C476,"getAverage")),"")</f>
        <v>#VALUE!</v>
      </c>
    </row>
    <row r="477" spans="1:14" x14ac:dyDescent="0.3">
      <c r="A477" s="28">
        <f t="shared" ref="A477:A540" si="8">IF($C$24,IF(MOD((ROW(A477)-ROW($A$27))*$C$20,$C$21/10)&lt;0.0001,(ROW(A477)-ROW($A$27))*$C$20,""),"")</f>
        <v>45</v>
      </c>
      <c r="B477" s="42"/>
      <c r="C477" s="45" t="e">
        <f>IF($C$24,[1]!obcall("IM_"&amp;B477,$B$24,"[]",[1]!obMake("","int",ROW(B477)-ROW($B$27))),"")</f>
        <v>#VALUE!</v>
      </c>
      <c r="D477" s="42" t="e">
        <f>IF($C$24,[1]!obget([1]!obcall("",$C477,"get",[1]!obMake("","int",D$26))),"")</f>
        <v>#VALUE!</v>
      </c>
      <c r="E477" s="42" t="e">
        <f>IF($C$24,[1]!obget([1]!obcall("",$C477,"get",[1]!obMake("","int",E$26))),"")</f>
        <v>#VALUE!</v>
      </c>
      <c r="F477" s="42" t="e">
        <f>IF($C$24,[1]!obget([1]!obcall("",$C477,"get",[1]!obMake("","int",F$26))),"")</f>
        <v>#VALUE!</v>
      </c>
      <c r="G477" s="42" t="e">
        <f>IF($C$24,[1]!obget([1]!obcall("",$C477,"get",[1]!obMake("","int",G$26))),"")</f>
        <v>#VALUE!</v>
      </c>
      <c r="H477" s="42" t="e">
        <f>IF($C$24,[1]!obget([1]!obcall("",$C477,"get",[1]!obMake("","int",H$26))),"")</f>
        <v>#VALUE!</v>
      </c>
      <c r="I477" s="42" t="e">
        <f>IF($C$24,[1]!obget([1]!obcall("",$C477,"get",[1]!obMake("","int",I$26))),"")</f>
        <v>#VALUE!</v>
      </c>
      <c r="J477" s="42" t="e">
        <f>IF($C$24,[1]!obget([1]!obcall("",$C477,"get",[1]!obMake("","int",J$26))),"")</f>
        <v>#VALUE!</v>
      </c>
      <c r="K477" s="42" t="e">
        <f>IF($C$24,[1]!obget([1]!obcall("",$C477,"get",[1]!obMake("","int",K$26))),"")</f>
        <v>#VALUE!</v>
      </c>
      <c r="L477" s="42" t="e">
        <f>IF($C$24,[1]!obget([1]!obcall("",$C477,"get",[1]!obMake("","int",L$26))),"")</f>
        <v>#VALUE!</v>
      </c>
      <c r="M477" s="42" t="e">
        <f>IF($C$24,[1]!obget([1]!obcall("",$C477,"get",[1]!obMake("","int",M$26))),"")</f>
        <v>#VALUE!</v>
      </c>
      <c r="N477" s="42" t="e">
        <f>IF($C$24,[1]!obget([1]!obcall("",$C477,"getAverage")),"")</f>
        <v>#VALUE!</v>
      </c>
    </row>
    <row r="478" spans="1:14" x14ac:dyDescent="0.3">
      <c r="A478" s="28" t="str">
        <f t="shared" si="8"/>
        <v/>
      </c>
      <c r="B478" s="42"/>
      <c r="C478" s="45" t="e">
        <f>IF($C$24,[1]!obcall("IM_"&amp;B478,$B$24,"[]",[1]!obMake("","int",ROW(B478)-ROW($B$27))),"")</f>
        <v>#VALUE!</v>
      </c>
      <c r="D478" s="42" t="e">
        <f>IF($C$24,[1]!obget([1]!obcall("",$C478,"get",[1]!obMake("","int",D$26))),"")</f>
        <v>#VALUE!</v>
      </c>
      <c r="E478" s="42" t="e">
        <f>IF($C$24,[1]!obget([1]!obcall("",$C478,"get",[1]!obMake("","int",E$26))),"")</f>
        <v>#VALUE!</v>
      </c>
      <c r="F478" s="42" t="e">
        <f>IF($C$24,[1]!obget([1]!obcall("",$C478,"get",[1]!obMake("","int",F$26))),"")</f>
        <v>#VALUE!</v>
      </c>
      <c r="G478" s="42" t="e">
        <f>IF($C$24,[1]!obget([1]!obcall("",$C478,"get",[1]!obMake("","int",G$26))),"")</f>
        <v>#VALUE!</v>
      </c>
      <c r="H478" s="42" t="e">
        <f>IF($C$24,[1]!obget([1]!obcall("",$C478,"get",[1]!obMake("","int",H$26))),"")</f>
        <v>#VALUE!</v>
      </c>
      <c r="I478" s="42" t="e">
        <f>IF($C$24,[1]!obget([1]!obcall("",$C478,"get",[1]!obMake("","int",I$26))),"")</f>
        <v>#VALUE!</v>
      </c>
      <c r="J478" s="42" t="e">
        <f>IF($C$24,[1]!obget([1]!obcall("",$C478,"get",[1]!obMake("","int",J$26))),"")</f>
        <v>#VALUE!</v>
      </c>
      <c r="K478" s="42" t="e">
        <f>IF($C$24,[1]!obget([1]!obcall("",$C478,"get",[1]!obMake("","int",K$26))),"")</f>
        <v>#VALUE!</v>
      </c>
      <c r="L478" s="42" t="e">
        <f>IF($C$24,[1]!obget([1]!obcall("",$C478,"get",[1]!obMake("","int",L$26))),"")</f>
        <v>#VALUE!</v>
      </c>
      <c r="M478" s="42" t="e">
        <f>IF($C$24,[1]!obget([1]!obcall("",$C478,"get",[1]!obMake("","int",M$26))),"")</f>
        <v>#VALUE!</v>
      </c>
      <c r="N478" s="42" t="e">
        <f>IF($C$24,[1]!obget([1]!obcall("",$C478,"getAverage")),"")</f>
        <v>#VALUE!</v>
      </c>
    </row>
    <row r="479" spans="1:14" x14ac:dyDescent="0.3">
      <c r="A479" s="28" t="str">
        <f t="shared" si="8"/>
        <v/>
      </c>
      <c r="B479" s="42"/>
      <c r="C479" s="45" t="e">
        <f>IF($C$24,[1]!obcall("IM_"&amp;B479,$B$24,"[]",[1]!obMake("","int",ROW(B479)-ROW($B$27))),"")</f>
        <v>#VALUE!</v>
      </c>
      <c r="D479" s="42" t="e">
        <f>IF($C$24,[1]!obget([1]!obcall("",$C479,"get",[1]!obMake("","int",D$26))),"")</f>
        <v>#VALUE!</v>
      </c>
      <c r="E479" s="42" t="e">
        <f>IF($C$24,[1]!obget([1]!obcall("",$C479,"get",[1]!obMake("","int",E$26))),"")</f>
        <v>#VALUE!</v>
      </c>
      <c r="F479" s="42" t="e">
        <f>IF($C$24,[1]!obget([1]!obcall("",$C479,"get",[1]!obMake("","int",F$26))),"")</f>
        <v>#VALUE!</v>
      </c>
      <c r="G479" s="42" t="e">
        <f>IF($C$24,[1]!obget([1]!obcall("",$C479,"get",[1]!obMake("","int",G$26))),"")</f>
        <v>#VALUE!</v>
      </c>
      <c r="H479" s="42" t="e">
        <f>IF($C$24,[1]!obget([1]!obcall("",$C479,"get",[1]!obMake("","int",H$26))),"")</f>
        <v>#VALUE!</v>
      </c>
      <c r="I479" s="42" t="e">
        <f>IF($C$24,[1]!obget([1]!obcall("",$C479,"get",[1]!obMake("","int",I$26))),"")</f>
        <v>#VALUE!</v>
      </c>
      <c r="J479" s="42" t="e">
        <f>IF($C$24,[1]!obget([1]!obcall("",$C479,"get",[1]!obMake("","int",J$26))),"")</f>
        <v>#VALUE!</v>
      </c>
      <c r="K479" s="42" t="e">
        <f>IF($C$24,[1]!obget([1]!obcall("",$C479,"get",[1]!obMake("","int",K$26))),"")</f>
        <v>#VALUE!</v>
      </c>
      <c r="L479" s="42" t="e">
        <f>IF($C$24,[1]!obget([1]!obcall("",$C479,"get",[1]!obMake("","int",L$26))),"")</f>
        <v>#VALUE!</v>
      </c>
      <c r="M479" s="42" t="e">
        <f>IF($C$24,[1]!obget([1]!obcall("",$C479,"get",[1]!obMake("","int",M$26))),"")</f>
        <v>#VALUE!</v>
      </c>
      <c r="N479" s="42" t="e">
        <f>IF($C$24,[1]!obget([1]!obcall("",$C479,"getAverage")),"")</f>
        <v>#VALUE!</v>
      </c>
    </row>
    <row r="480" spans="1:14" x14ac:dyDescent="0.3">
      <c r="A480" s="28" t="str">
        <f t="shared" si="8"/>
        <v/>
      </c>
      <c r="B480" s="42"/>
      <c r="C480" s="45" t="e">
        <f>IF($C$24,[1]!obcall("IM_"&amp;B480,$B$24,"[]",[1]!obMake("","int",ROW(B480)-ROW($B$27))),"")</f>
        <v>#VALUE!</v>
      </c>
      <c r="D480" s="42" t="e">
        <f>IF($C$24,[1]!obget([1]!obcall("",$C480,"get",[1]!obMake("","int",D$26))),"")</f>
        <v>#VALUE!</v>
      </c>
      <c r="E480" s="42" t="e">
        <f>IF($C$24,[1]!obget([1]!obcall("",$C480,"get",[1]!obMake("","int",E$26))),"")</f>
        <v>#VALUE!</v>
      </c>
      <c r="F480" s="42" t="e">
        <f>IF($C$24,[1]!obget([1]!obcall("",$C480,"get",[1]!obMake("","int",F$26))),"")</f>
        <v>#VALUE!</v>
      </c>
      <c r="G480" s="42" t="e">
        <f>IF($C$24,[1]!obget([1]!obcall("",$C480,"get",[1]!obMake("","int",G$26))),"")</f>
        <v>#VALUE!</v>
      </c>
      <c r="H480" s="42" t="e">
        <f>IF($C$24,[1]!obget([1]!obcall("",$C480,"get",[1]!obMake("","int",H$26))),"")</f>
        <v>#VALUE!</v>
      </c>
      <c r="I480" s="42" t="e">
        <f>IF($C$24,[1]!obget([1]!obcall("",$C480,"get",[1]!obMake("","int",I$26))),"")</f>
        <v>#VALUE!</v>
      </c>
      <c r="J480" s="42" t="e">
        <f>IF($C$24,[1]!obget([1]!obcall("",$C480,"get",[1]!obMake("","int",J$26))),"")</f>
        <v>#VALUE!</v>
      </c>
      <c r="K480" s="42" t="e">
        <f>IF($C$24,[1]!obget([1]!obcall("",$C480,"get",[1]!obMake("","int",K$26))),"")</f>
        <v>#VALUE!</v>
      </c>
      <c r="L480" s="42" t="e">
        <f>IF($C$24,[1]!obget([1]!obcall("",$C480,"get",[1]!obMake("","int",L$26))),"")</f>
        <v>#VALUE!</v>
      </c>
      <c r="M480" s="42" t="e">
        <f>IF($C$24,[1]!obget([1]!obcall("",$C480,"get",[1]!obMake("","int",M$26))),"")</f>
        <v>#VALUE!</v>
      </c>
      <c r="N480" s="42" t="e">
        <f>IF($C$24,[1]!obget([1]!obcall("",$C480,"getAverage")),"")</f>
        <v>#VALUE!</v>
      </c>
    </row>
    <row r="481" spans="1:14" x14ac:dyDescent="0.3">
      <c r="A481" s="28" t="str">
        <f t="shared" si="8"/>
        <v/>
      </c>
      <c r="B481" s="42"/>
      <c r="C481" s="45" t="e">
        <f>IF($C$24,[1]!obcall("IM_"&amp;B481,$B$24,"[]",[1]!obMake("","int",ROW(B481)-ROW($B$27))),"")</f>
        <v>#VALUE!</v>
      </c>
      <c r="D481" s="42" t="e">
        <f>IF($C$24,[1]!obget([1]!obcall("",$C481,"get",[1]!obMake("","int",D$26))),"")</f>
        <v>#VALUE!</v>
      </c>
      <c r="E481" s="42" t="e">
        <f>IF($C$24,[1]!obget([1]!obcall("",$C481,"get",[1]!obMake("","int",E$26))),"")</f>
        <v>#VALUE!</v>
      </c>
      <c r="F481" s="42" t="e">
        <f>IF($C$24,[1]!obget([1]!obcall("",$C481,"get",[1]!obMake("","int",F$26))),"")</f>
        <v>#VALUE!</v>
      </c>
      <c r="G481" s="42" t="e">
        <f>IF($C$24,[1]!obget([1]!obcall("",$C481,"get",[1]!obMake("","int",G$26))),"")</f>
        <v>#VALUE!</v>
      </c>
      <c r="H481" s="42" t="e">
        <f>IF($C$24,[1]!obget([1]!obcall("",$C481,"get",[1]!obMake("","int",H$26))),"")</f>
        <v>#VALUE!</v>
      </c>
      <c r="I481" s="42" t="e">
        <f>IF($C$24,[1]!obget([1]!obcall("",$C481,"get",[1]!obMake("","int",I$26))),"")</f>
        <v>#VALUE!</v>
      </c>
      <c r="J481" s="42" t="e">
        <f>IF($C$24,[1]!obget([1]!obcall("",$C481,"get",[1]!obMake("","int",J$26))),"")</f>
        <v>#VALUE!</v>
      </c>
      <c r="K481" s="42" t="e">
        <f>IF($C$24,[1]!obget([1]!obcall("",$C481,"get",[1]!obMake("","int",K$26))),"")</f>
        <v>#VALUE!</v>
      </c>
      <c r="L481" s="42" t="e">
        <f>IF($C$24,[1]!obget([1]!obcall("",$C481,"get",[1]!obMake("","int",L$26))),"")</f>
        <v>#VALUE!</v>
      </c>
      <c r="M481" s="42" t="e">
        <f>IF($C$24,[1]!obget([1]!obcall("",$C481,"get",[1]!obMake("","int",M$26))),"")</f>
        <v>#VALUE!</v>
      </c>
      <c r="N481" s="42" t="e">
        <f>IF($C$24,[1]!obget([1]!obcall("",$C481,"getAverage")),"")</f>
        <v>#VALUE!</v>
      </c>
    </row>
    <row r="482" spans="1:14" x14ac:dyDescent="0.3">
      <c r="A482" s="28">
        <f t="shared" si="8"/>
        <v>45.5</v>
      </c>
      <c r="B482" s="42"/>
      <c r="C482" s="45" t="e">
        <f>IF($C$24,[1]!obcall("IM_"&amp;B482,$B$24,"[]",[1]!obMake("","int",ROW(B482)-ROW($B$27))),"")</f>
        <v>#VALUE!</v>
      </c>
      <c r="D482" s="42" t="e">
        <f>IF($C$24,[1]!obget([1]!obcall("",$C482,"get",[1]!obMake("","int",D$26))),"")</f>
        <v>#VALUE!</v>
      </c>
      <c r="E482" s="42" t="e">
        <f>IF($C$24,[1]!obget([1]!obcall("",$C482,"get",[1]!obMake("","int",E$26))),"")</f>
        <v>#VALUE!</v>
      </c>
      <c r="F482" s="42" t="e">
        <f>IF($C$24,[1]!obget([1]!obcall("",$C482,"get",[1]!obMake("","int",F$26))),"")</f>
        <v>#VALUE!</v>
      </c>
      <c r="G482" s="42" t="e">
        <f>IF($C$24,[1]!obget([1]!obcall("",$C482,"get",[1]!obMake("","int",G$26))),"")</f>
        <v>#VALUE!</v>
      </c>
      <c r="H482" s="42" t="e">
        <f>IF($C$24,[1]!obget([1]!obcall("",$C482,"get",[1]!obMake("","int",H$26))),"")</f>
        <v>#VALUE!</v>
      </c>
      <c r="I482" s="42" t="e">
        <f>IF($C$24,[1]!obget([1]!obcall("",$C482,"get",[1]!obMake("","int",I$26))),"")</f>
        <v>#VALUE!</v>
      </c>
      <c r="J482" s="42" t="e">
        <f>IF($C$24,[1]!obget([1]!obcall("",$C482,"get",[1]!obMake("","int",J$26))),"")</f>
        <v>#VALUE!</v>
      </c>
      <c r="K482" s="42" t="e">
        <f>IF($C$24,[1]!obget([1]!obcall("",$C482,"get",[1]!obMake("","int",K$26))),"")</f>
        <v>#VALUE!</v>
      </c>
      <c r="L482" s="42" t="e">
        <f>IF($C$24,[1]!obget([1]!obcall("",$C482,"get",[1]!obMake("","int",L$26))),"")</f>
        <v>#VALUE!</v>
      </c>
      <c r="M482" s="42" t="e">
        <f>IF($C$24,[1]!obget([1]!obcall("",$C482,"get",[1]!obMake("","int",M$26))),"")</f>
        <v>#VALUE!</v>
      </c>
      <c r="N482" s="42" t="e">
        <f>IF($C$24,[1]!obget([1]!obcall("",$C482,"getAverage")),"")</f>
        <v>#VALUE!</v>
      </c>
    </row>
    <row r="483" spans="1:14" x14ac:dyDescent="0.3">
      <c r="A483" s="28" t="str">
        <f t="shared" si="8"/>
        <v/>
      </c>
      <c r="B483" s="42"/>
      <c r="C483" s="45" t="e">
        <f>IF($C$24,[1]!obcall("IM_"&amp;B483,$B$24,"[]",[1]!obMake("","int",ROW(B483)-ROW($B$27))),"")</f>
        <v>#VALUE!</v>
      </c>
      <c r="D483" s="42" t="e">
        <f>IF($C$24,[1]!obget([1]!obcall("",$C483,"get",[1]!obMake("","int",D$26))),"")</f>
        <v>#VALUE!</v>
      </c>
      <c r="E483" s="42" t="e">
        <f>IF($C$24,[1]!obget([1]!obcall("",$C483,"get",[1]!obMake("","int",E$26))),"")</f>
        <v>#VALUE!</v>
      </c>
      <c r="F483" s="42" t="e">
        <f>IF($C$24,[1]!obget([1]!obcall("",$C483,"get",[1]!obMake("","int",F$26))),"")</f>
        <v>#VALUE!</v>
      </c>
      <c r="G483" s="42" t="e">
        <f>IF($C$24,[1]!obget([1]!obcall("",$C483,"get",[1]!obMake("","int",G$26))),"")</f>
        <v>#VALUE!</v>
      </c>
      <c r="H483" s="42" t="e">
        <f>IF($C$24,[1]!obget([1]!obcall("",$C483,"get",[1]!obMake("","int",H$26))),"")</f>
        <v>#VALUE!</v>
      </c>
      <c r="I483" s="42" t="e">
        <f>IF($C$24,[1]!obget([1]!obcall("",$C483,"get",[1]!obMake("","int",I$26))),"")</f>
        <v>#VALUE!</v>
      </c>
      <c r="J483" s="42" t="e">
        <f>IF($C$24,[1]!obget([1]!obcall("",$C483,"get",[1]!obMake("","int",J$26))),"")</f>
        <v>#VALUE!</v>
      </c>
      <c r="K483" s="42" t="e">
        <f>IF($C$24,[1]!obget([1]!obcall("",$C483,"get",[1]!obMake("","int",K$26))),"")</f>
        <v>#VALUE!</v>
      </c>
      <c r="L483" s="42" t="e">
        <f>IF($C$24,[1]!obget([1]!obcall("",$C483,"get",[1]!obMake("","int",L$26))),"")</f>
        <v>#VALUE!</v>
      </c>
      <c r="M483" s="42" t="e">
        <f>IF($C$24,[1]!obget([1]!obcall("",$C483,"get",[1]!obMake("","int",M$26))),"")</f>
        <v>#VALUE!</v>
      </c>
      <c r="N483" s="42" t="e">
        <f>IF($C$24,[1]!obget([1]!obcall("",$C483,"getAverage")),"")</f>
        <v>#VALUE!</v>
      </c>
    </row>
    <row r="484" spans="1:14" x14ac:dyDescent="0.3">
      <c r="A484" s="28" t="str">
        <f t="shared" si="8"/>
        <v/>
      </c>
      <c r="B484" s="42"/>
      <c r="C484" s="45" t="e">
        <f>IF($C$24,[1]!obcall("IM_"&amp;B484,$B$24,"[]",[1]!obMake("","int",ROW(B484)-ROW($B$27))),"")</f>
        <v>#VALUE!</v>
      </c>
      <c r="D484" s="42" t="e">
        <f>IF($C$24,[1]!obget([1]!obcall("",$C484,"get",[1]!obMake("","int",D$26))),"")</f>
        <v>#VALUE!</v>
      </c>
      <c r="E484" s="42" t="e">
        <f>IF($C$24,[1]!obget([1]!obcall("",$C484,"get",[1]!obMake("","int",E$26))),"")</f>
        <v>#VALUE!</v>
      </c>
      <c r="F484" s="42" t="e">
        <f>IF($C$24,[1]!obget([1]!obcall("",$C484,"get",[1]!obMake("","int",F$26))),"")</f>
        <v>#VALUE!</v>
      </c>
      <c r="G484" s="42" t="e">
        <f>IF($C$24,[1]!obget([1]!obcall("",$C484,"get",[1]!obMake("","int",G$26))),"")</f>
        <v>#VALUE!</v>
      </c>
      <c r="H484" s="42" t="e">
        <f>IF($C$24,[1]!obget([1]!obcall("",$C484,"get",[1]!obMake("","int",H$26))),"")</f>
        <v>#VALUE!</v>
      </c>
      <c r="I484" s="42" t="e">
        <f>IF($C$24,[1]!obget([1]!obcall("",$C484,"get",[1]!obMake("","int",I$26))),"")</f>
        <v>#VALUE!</v>
      </c>
      <c r="J484" s="42" t="e">
        <f>IF($C$24,[1]!obget([1]!obcall("",$C484,"get",[1]!obMake("","int",J$26))),"")</f>
        <v>#VALUE!</v>
      </c>
      <c r="K484" s="42" t="e">
        <f>IF($C$24,[1]!obget([1]!obcall("",$C484,"get",[1]!obMake("","int",K$26))),"")</f>
        <v>#VALUE!</v>
      </c>
      <c r="L484" s="42" t="e">
        <f>IF($C$24,[1]!obget([1]!obcall("",$C484,"get",[1]!obMake("","int",L$26))),"")</f>
        <v>#VALUE!</v>
      </c>
      <c r="M484" s="42" t="e">
        <f>IF($C$24,[1]!obget([1]!obcall("",$C484,"get",[1]!obMake("","int",M$26))),"")</f>
        <v>#VALUE!</v>
      </c>
      <c r="N484" s="42" t="e">
        <f>IF($C$24,[1]!obget([1]!obcall("",$C484,"getAverage")),"")</f>
        <v>#VALUE!</v>
      </c>
    </row>
    <row r="485" spans="1:14" x14ac:dyDescent="0.3">
      <c r="A485" s="28" t="str">
        <f t="shared" si="8"/>
        <v/>
      </c>
      <c r="B485" s="42"/>
      <c r="C485" s="45" t="e">
        <f>IF($C$24,[1]!obcall("IM_"&amp;B485,$B$24,"[]",[1]!obMake("","int",ROW(B485)-ROW($B$27))),"")</f>
        <v>#VALUE!</v>
      </c>
      <c r="D485" s="42" t="e">
        <f>IF($C$24,[1]!obget([1]!obcall("",$C485,"get",[1]!obMake("","int",D$26))),"")</f>
        <v>#VALUE!</v>
      </c>
      <c r="E485" s="42" t="e">
        <f>IF($C$24,[1]!obget([1]!obcall("",$C485,"get",[1]!obMake("","int",E$26))),"")</f>
        <v>#VALUE!</v>
      </c>
      <c r="F485" s="42" t="e">
        <f>IF($C$24,[1]!obget([1]!obcall("",$C485,"get",[1]!obMake("","int",F$26))),"")</f>
        <v>#VALUE!</v>
      </c>
      <c r="G485" s="42" t="e">
        <f>IF($C$24,[1]!obget([1]!obcall("",$C485,"get",[1]!obMake("","int",G$26))),"")</f>
        <v>#VALUE!</v>
      </c>
      <c r="H485" s="42" t="e">
        <f>IF($C$24,[1]!obget([1]!obcall("",$C485,"get",[1]!obMake("","int",H$26))),"")</f>
        <v>#VALUE!</v>
      </c>
      <c r="I485" s="42" t="e">
        <f>IF($C$24,[1]!obget([1]!obcall("",$C485,"get",[1]!obMake("","int",I$26))),"")</f>
        <v>#VALUE!</v>
      </c>
      <c r="J485" s="42" t="e">
        <f>IF($C$24,[1]!obget([1]!obcall("",$C485,"get",[1]!obMake("","int",J$26))),"")</f>
        <v>#VALUE!</v>
      </c>
      <c r="K485" s="42" t="e">
        <f>IF($C$24,[1]!obget([1]!obcall("",$C485,"get",[1]!obMake("","int",K$26))),"")</f>
        <v>#VALUE!</v>
      </c>
      <c r="L485" s="42" t="e">
        <f>IF($C$24,[1]!obget([1]!obcall("",$C485,"get",[1]!obMake("","int",L$26))),"")</f>
        <v>#VALUE!</v>
      </c>
      <c r="M485" s="42" t="e">
        <f>IF($C$24,[1]!obget([1]!obcall("",$C485,"get",[1]!obMake("","int",M$26))),"")</f>
        <v>#VALUE!</v>
      </c>
      <c r="N485" s="42" t="e">
        <f>IF($C$24,[1]!obget([1]!obcall("",$C485,"getAverage")),"")</f>
        <v>#VALUE!</v>
      </c>
    </row>
    <row r="486" spans="1:14" x14ac:dyDescent="0.3">
      <c r="A486" s="28" t="str">
        <f t="shared" si="8"/>
        <v/>
      </c>
      <c r="B486" s="42"/>
      <c r="C486" s="45" t="e">
        <f>IF($C$24,[1]!obcall("IM_"&amp;B486,$B$24,"[]",[1]!obMake("","int",ROW(B486)-ROW($B$27))),"")</f>
        <v>#VALUE!</v>
      </c>
      <c r="D486" s="42" t="e">
        <f>IF($C$24,[1]!obget([1]!obcall("",$C486,"get",[1]!obMake("","int",D$26))),"")</f>
        <v>#VALUE!</v>
      </c>
      <c r="E486" s="42" t="e">
        <f>IF($C$24,[1]!obget([1]!obcall("",$C486,"get",[1]!obMake("","int",E$26))),"")</f>
        <v>#VALUE!</v>
      </c>
      <c r="F486" s="42" t="e">
        <f>IF($C$24,[1]!obget([1]!obcall("",$C486,"get",[1]!obMake("","int",F$26))),"")</f>
        <v>#VALUE!</v>
      </c>
      <c r="G486" s="42" t="e">
        <f>IF($C$24,[1]!obget([1]!obcall("",$C486,"get",[1]!obMake("","int",G$26))),"")</f>
        <v>#VALUE!</v>
      </c>
      <c r="H486" s="42" t="e">
        <f>IF($C$24,[1]!obget([1]!obcall("",$C486,"get",[1]!obMake("","int",H$26))),"")</f>
        <v>#VALUE!</v>
      </c>
      <c r="I486" s="42" t="e">
        <f>IF($C$24,[1]!obget([1]!obcall("",$C486,"get",[1]!obMake("","int",I$26))),"")</f>
        <v>#VALUE!</v>
      </c>
      <c r="J486" s="42" t="e">
        <f>IF($C$24,[1]!obget([1]!obcall("",$C486,"get",[1]!obMake("","int",J$26))),"")</f>
        <v>#VALUE!</v>
      </c>
      <c r="K486" s="42" t="e">
        <f>IF($C$24,[1]!obget([1]!obcall("",$C486,"get",[1]!obMake("","int",K$26))),"")</f>
        <v>#VALUE!</v>
      </c>
      <c r="L486" s="42" t="e">
        <f>IF($C$24,[1]!obget([1]!obcall("",$C486,"get",[1]!obMake("","int",L$26))),"")</f>
        <v>#VALUE!</v>
      </c>
      <c r="M486" s="42" t="e">
        <f>IF($C$24,[1]!obget([1]!obcall("",$C486,"get",[1]!obMake("","int",M$26))),"")</f>
        <v>#VALUE!</v>
      </c>
      <c r="N486" s="42" t="e">
        <f>IF($C$24,[1]!obget([1]!obcall("",$C486,"getAverage")),"")</f>
        <v>#VALUE!</v>
      </c>
    </row>
    <row r="487" spans="1:14" x14ac:dyDescent="0.3">
      <c r="A487" s="28">
        <f t="shared" si="8"/>
        <v>46</v>
      </c>
      <c r="B487" s="42"/>
      <c r="C487" s="45" t="e">
        <f>IF($C$24,[1]!obcall("IM_"&amp;B487,$B$24,"[]",[1]!obMake("","int",ROW(B487)-ROW($B$27))),"")</f>
        <v>#VALUE!</v>
      </c>
      <c r="D487" s="42" t="e">
        <f>IF($C$24,[1]!obget([1]!obcall("",$C487,"get",[1]!obMake("","int",D$26))),"")</f>
        <v>#VALUE!</v>
      </c>
      <c r="E487" s="42" t="e">
        <f>IF($C$24,[1]!obget([1]!obcall("",$C487,"get",[1]!obMake("","int",E$26))),"")</f>
        <v>#VALUE!</v>
      </c>
      <c r="F487" s="42" t="e">
        <f>IF($C$24,[1]!obget([1]!obcall("",$C487,"get",[1]!obMake("","int",F$26))),"")</f>
        <v>#VALUE!</v>
      </c>
      <c r="G487" s="42" t="e">
        <f>IF($C$24,[1]!obget([1]!obcall("",$C487,"get",[1]!obMake("","int",G$26))),"")</f>
        <v>#VALUE!</v>
      </c>
      <c r="H487" s="42" t="e">
        <f>IF($C$24,[1]!obget([1]!obcall("",$C487,"get",[1]!obMake("","int",H$26))),"")</f>
        <v>#VALUE!</v>
      </c>
      <c r="I487" s="42" t="e">
        <f>IF($C$24,[1]!obget([1]!obcall("",$C487,"get",[1]!obMake("","int",I$26))),"")</f>
        <v>#VALUE!</v>
      </c>
      <c r="J487" s="42" t="e">
        <f>IF($C$24,[1]!obget([1]!obcall("",$C487,"get",[1]!obMake("","int",J$26))),"")</f>
        <v>#VALUE!</v>
      </c>
      <c r="K487" s="42" t="e">
        <f>IF($C$24,[1]!obget([1]!obcall("",$C487,"get",[1]!obMake("","int",K$26))),"")</f>
        <v>#VALUE!</v>
      </c>
      <c r="L487" s="42" t="e">
        <f>IF($C$24,[1]!obget([1]!obcall("",$C487,"get",[1]!obMake("","int",L$26))),"")</f>
        <v>#VALUE!</v>
      </c>
      <c r="M487" s="42" t="e">
        <f>IF($C$24,[1]!obget([1]!obcall("",$C487,"get",[1]!obMake("","int",M$26))),"")</f>
        <v>#VALUE!</v>
      </c>
      <c r="N487" s="42" t="e">
        <f>IF($C$24,[1]!obget([1]!obcall("",$C487,"getAverage")),"")</f>
        <v>#VALUE!</v>
      </c>
    </row>
    <row r="488" spans="1:14" x14ac:dyDescent="0.3">
      <c r="A488" s="28" t="str">
        <f t="shared" si="8"/>
        <v/>
      </c>
      <c r="B488" s="42"/>
      <c r="C488" s="45" t="e">
        <f>IF($C$24,[1]!obcall("IM_"&amp;B488,$B$24,"[]",[1]!obMake("","int",ROW(B488)-ROW($B$27))),"")</f>
        <v>#VALUE!</v>
      </c>
      <c r="D488" s="42" t="e">
        <f>IF($C$24,[1]!obget([1]!obcall("",$C488,"get",[1]!obMake("","int",D$26))),"")</f>
        <v>#VALUE!</v>
      </c>
      <c r="E488" s="42" t="e">
        <f>IF($C$24,[1]!obget([1]!obcall("",$C488,"get",[1]!obMake("","int",E$26))),"")</f>
        <v>#VALUE!</v>
      </c>
      <c r="F488" s="42" t="e">
        <f>IF($C$24,[1]!obget([1]!obcall("",$C488,"get",[1]!obMake("","int",F$26))),"")</f>
        <v>#VALUE!</v>
      </c>
      <c r="G488" s="42" t="e">
        <f>IF($C$24,[1]!obget([1]!obcall("",$C488,"get",[1]!obMake("","int",G$26))),"")</f>
        <v>#VALUE!</v>
      </c>
      <c r="H488" s="42" t="e">
        <f>IF($C$24,[1]!obget([1]!obcall("",$C488,"get",[1]!obMake("","int",H$26))),"")</f>
        <v>#VALUE!</v>
      </c>
      <c r="I488" s="42" t="e">
        <f>IF($C$24,[1]!obget([1]!obcall("",$C488,"get",[1]!obMake("","int",I$26))),"")</f>
        <v>#VALUE!</v>
      </c>
      <c r="J488" s="42" t="e">
        <f>IF($C$24,[1]!obget([1]!obcall("",$C488,"get",[1]!obMake("","int",J$26))),"")</f>
        <v>#VALUE!</v>
      </c>
      <c r="K488" s="42" t="e">
        <f>IF($C$24,[1]!obget([1]!obcall("",$C488,"get",[1]!obMake("","int",K$26))),"")</f>
        <v>#VALUE!</v>
      </c>
      <c r="L488" s="42" t="e">
        <f>IF($C$24,[1]!obget([1]!obcall("",$C488,"get",[1]!obMake("","int",L$26))),"")</f>
        <v>#VALUE!</v>
      </c>
      <c r="M488" s="42" t="e">
        <f>IF($C$24,[1]!obget([1]!obcall("",$C488,"get",[1]!obMake("","int",M$26))),"")</f>
        <v>#VALUE!</v>
      </c>
      <c r="N488" s="42" t="e">
        <f>IF($C$24,[1]!obget([1]!obcall("",$C488,"getAverage")),"")</f>
        <v>#VALUE!</v>
      </c>
    </row>
    <row r="489" spans="1:14" x14ac:dyDescent="0.3">
      <c r="A489" s="28" t="str">
        <f t="shared" si="8"/>
        <v/>
      </c>
      <c r="B489" s="42"/>
      <c r="C489" s="45" t="e">
        <f>IF($C$24,[1]!obcall("IM_"&amp;B489,$B$24,"[]",[1]!obMake("","int",ROW(B489)-ROW($B$27))),"")</f>
        <v>#VALUE!</v>
      </c>
      <c r="D489" s="42" t="e">
        <f>IF($C$24,[1]!obget([1]!obcall("",$C489,"get",[1]!obMake("","int",D$26))),"")</f>
        <v>#VALUE!</v>
      </c>
      <c r="E489" s="42" t="e">
        <f>IF($C$24,[1]!obget([1]!obcall("",$C489,"get",[1]!obMake("","int",E$26))),"")</f>
        <v>#VALUE!</v>
      </c>
      <c r="F489" s="42" t="e">
        <f>IF($C$24,[1]!obget([1]!obcall("",$C489,"get",[1]!obMake("","int",F$26))),"")</f>
        <v>#VALUE!</v>
      </c>
      <c r="G489" s="42" t="e">
        <f>IF($C$24,[1]!obget([1]!obcall("",$C489,"get",[1]!obMake("","int",G$26))),"")</f>
        <v>#VALUE!</v>
      </c>
      <c r="H489" s="42" t="e">
        <f>IF($C$24,[1]!obget([1]!obcall("",$C489,"get",[1]!obMake("","int",H$26))),"")</f>
        <v>#VALUE!</v>
      </c>
      <c r="I489" s="42" t="e">
        <f>IF($C$24,[1]!obget([1]!obcall("",$C489,"get",[1]!obMake("","int",I$26))),"")</f>
        <v>#VALUE!</v>
      </c>
      <c r="J489" s="42" t="e">
        <f>IF($C$24,[1]!obget([1]!obcall("",$C489,"get",[1]!obMake("","int",J$26))),"")</f>
        <v>#VALUE!</v>
      </c>
      <c r="K489" s="42" t="e">
        <f>IF($C$24,[1]!obget([1]!obcall("",$C489,"get",[1]!obMake("","int",K$26))),"")</f>
        <v>#VALUE!</v>
      </c>
      <c r="L489" s="42" t="e">
        <f>IF($C$24,[1]!obget([1]!obcall("",$C489,"get",[1]!obMake("","int",L$26))),"")</f>
        <v>#VALUE!</v>
      </c>
      <c r="M489" s="42" t="e">
        <f>IF($C$24,[1]!obget([1]!obcall("",$C489,"get",[1]!obMake("","int",M$26))),"")</f>
        <v>#VALUE!</v>
      </c>
      <c r="N489" s="42" t="e">
        <f>IF($C$24,[1]!obget([1]!obcall("",$C489,"getAverage")),"")</f>
        <v>#VALUE!</v>
      </c>
    </row>
    <row r="490" spans="1:14" x14ac:dyDescent="0.3">
      <c r="A490" s="28" t="str">
        <f t="shared" si="8"/>
        <v/>
      </c>
      <c r="B490" s="42"/>
      <c r="C490" s="45" t="e">
        <f>IF($C$24,[1]!obcall("IM_"&amp;B490,$B$24,"[]",[1]!obMake("","int",ROW(B490)-ROW($B$27))),"")</f>
        <v>#VALUE!</v>
      </c>
      <c r="D490" s="42" t="e">
        <f>IF($C$24,[1]!obget([1]!obcall("",$C490,"get",[1]!obMake("","int",D$26))),"")</f>
        <v>#VALUE!</v>
      </c>
      <c r="E490" s="42" t="e">
        <f>IF($C$24,[1]!obget([1]!obcall("",$C490,"get",[1]!obMake("","int",E$26))),"")</f>
        <v>#VALUE!</v>
      </c>
      <c r="F490" s="42" t="e">
        <f>IF($C$24,[1]!obget([1]!obcall("",$C490,"get",[1]!obMake("","int",F$26))),"")</f>
        <v>#VALUE!</v>
      </c>
      <c r="G490" s="42" t="e">
        <f>IF($C$24,[1]!obget([1]!obcall("",$C490,"get",[1]!obMake("","int",G$26))),"")</f>
        <v>#VALUE!</v>
      </c>
      <c r="H490" s="42" t="e">
        <f>IF($C$24,[1]!obget([1]!obcall("",$C490,"get",[1]!obMake("","int",H$26))),"")</f>
        <v>#VALUE!</v>
      </c>
      <c r="I490" s="42" t="e">
        <f>IF($C$24,[1]!obget([1]!obcall("",$C490,"get",[1]!obMake("","int",I$26))),"")</f>
        <v>#VALUE!</v>
      </c>
      <c r="J490" s="42" t="e">
        <f>IF($C$24,[1]!obget([1]!obcall("",$C490,"get",[1]!obMake("","int",J$26))),"")</f>
        <v>#VALUE!</v>
      </c>
      <c r="K490" s="42" t="e">
        <f>IF($C$24,[1]!obget([1]!obcall("",$C490,"get",[1]!obMake("","int",K$26))),"")</f>
        <v>#VALUE!</v>
      </c>
      <c r="L490" s="42" t="e">
        <f>IF($C$24,[1]!obget([1]!obcall("",$C490,"get",[1]!obMake("","int",L$26))),"")</f>
        <v>#VALUE!</v>
      </c>
      <c r="M490" s="42" t="e">
        <f>IF($C$24,[1]!obget([1]!obcall("",$C490,"get",[1]!obMake("","int",M$26))),"")</f>
        <v>#VALUE!</v>
      </c>
      <c r="N490" s="42" t="e">
        <f>IF($C$24,[1]!obget([1]!obcall("",$C490,"getAverage")),"")</f>
        <v>#VALUE!</v>
      </c>
    </row>
    <row r="491" spans="1:14" x14ac:dyDescent="0.3">
      <c r="A491" s="28" t="str">
        <f t="shared" si="8"/>
        <v/>
      </c>
      <c r="B491" s="42"/>
      <c r="C491" s="45" t="e">
        <f>IF($C$24,[1]!obcall("IM_"&amp;B491,$B$24,"[]",[1]!obMake("","int",ROW(B491)-ROW($B$27))),"")</f>
        <v>#VALUE!</v>
      </c>
      <c r="D491" s="42" t="e">
        <f>IF($C$24,[1]!obget([1]!obcall("",$C491,"get",[1]!obMake("","int",D$26))),"")</f>
        <v>#VALUE!</v>
      </c>
      <c r="E491" s="42" t="e">
        <f>IF($C$24,[1]!obget([1]!obcall("",$C491,"get",[1]!obMake("","int",E$26))),"")</f>
        <v>#VALUE!</v>
      </c>
      <c r="F491" s="42" t="e">
        <f>IF($C$24,[1]!obget([1]!obcall("",$C491,"get",[1]!obMake("","int",F$26))),"")</f>
        <v>#VALUE!</v>
      </c>
      <c r="G491" s="42" t="e">
        <f>IF($C$24,[1]!obget([1]!obcall("",$C491,"get",[1]!obMake("","int",G$26))),"")</f>
        <v>#VALUE!</v>
      </c>
      <c r="H491" s="42" t="e">
        <f>IF($C$24,[1]!obget([1]!obcall("",$C491,"get",[1]!obMake("","int",H$26))),"")</f>
        <v>#VALUE!</v>
      </c>
      <c r="I491" s="42" t="e">
        <f>IF($C$24,[1]!obget([1]!obcall("",$C491,"get",[1]!obMake("","int",I$26))),"")</f>
        <v>#VALUE!</v>
      </c>
      <c r="J491" s="42" t="e">
        <f>IF($C$24,[1]!obget([1]!obcall("",$C491,"get",[1]!obMake("","int",J$26))),"")</f>
        <v>#VALUE!</v>
      </c>
      <c r="K491" s="42" t="e">
        <f>IF($C$24,[1]!obget([1]!obcall("",$C491,"get",[1]!obMake("","int",K$26))),"")</f>
        <v>#VALUE!</v>
      </c>
      <c r="L491" s="42" t="e">
        <f>IF($C$24,[1]!obget([1]!obcall("",$C491,"get",[1]!obMake("","int",L$26))),"")</f>
        <v>#VALUE!</v>
      </c>
      <c r="M491" s="42" t="e">
        <f>IF($C$24,[1]!obget([1]!obcall("",$C491,"get",[1]!obMake("","int",M$26))),"")</f>
        <v>#VALUE!</v>
      </c>
      <c r="N491" s="42" t="e">
        <f>IF($C$24,[1]!obget([1]!obcall("",$C491,"getAverage")),"")</f>
        <v>#VALUE!</v>
      </c>
    </row>
    <row r="492" spans="1:14" x14ac:dyDescent="0.3">
      <c r="A492" s="28">
        <f t="shared" si="8"/>
        <v>46.5</v>
      </c>
      <c r="B492" s="42"/>
      <c r="C492" s="45" t="e">
        <f>IF($C$24,[1]!obcall("IM_"&amp;B492,$B$24,"[]",[1]!obMake("","int",ROW(B492)-ROW($B$27))),"")</f>
        <v>#VALUE!</v>
      </c>
      <c r="D492" s="42" t="e">
        <f>IF($C$24,[1]!obget([1]!obcall("",$C492,"get",[1]!obMake("","int",D$26))),"")</f>
        <v>#VALUE!</v>
      </c>
      <c r="E492" s="42" t="e">
        <f>IF($C$24,[1]!obget([1]!obcall("",$C492,"get",[1]!obMake("","int",E$26))),"")</f>
        <v>#VALUE!</v>
      </c>
      <c r="F492" s="42" t="e">
        <f>IF($C$24,[1]!obget([1]!obcall("",$C492,"get",[1]!obMake("","int",F$26))),"")</f>
        <v>#VALUE!</v>
      </c>
      <c r="G492" s="42" t="e">
        <f>IF($C$24,[1]!obget([1]!obcall("",$C492,"get",[1]!obMake("","int",G$26))),"")</f>
        <v>#VALUE!</v>
      </c>
      <c r="H492" s="42" t="e">
        <f>IF($C$24,[1]!obget([1]!obcall("",$C492,"get",[1]!obMake("","int",H$26))),"")</f>
        <v>#VALUE!</v>
      </c>
      <c r="I492" s="42" t="e">
        <f>IF($C$24,[1]!obget([1]!obcall("",$C492,"get",[1]!obMake("","int",I$26))),"")</f>
        <v>#VALUE!</v>
      </c>
      <c r="J492" s="42" t="e">
        <f>IF($C$24,[1]!obget([1]!obcall("",$C492,"get",[1]!obMake("","int",J$26))),"")</f>
        <v>#VALUE!</v>
      </c>
      <c r="K492" s="42" t="e">
        <f>IF($C$24,[1]!obget([1]!obcall("",$C492,"get",[1]!obMake("","int",K$26))),"")</f>
        <v>#VALUE!</v>
      </c>
      <c r="L492" s="42" t="e">
        <f>IF($C$24,[1]!obget([1]!obcall("",$C492,"get",[1]!obMake("","int",L$26))),"")</f>
        <v>#VALUE!</v>
      </c>
      <c r="M492" s="42" t="e">
        <f>IF($C$24,[1]!obget([1]!obcall("",$C492,"get",[1]!obMake("","int",M$26))),"")</f>
        <v>#VALUE!</v>
      </c>
      <c r="N492" s="42" t="e">
        <f>IF($C$24,[1]!obget([1]!obcall("",$C492,"getAverage")),"")</f>
        <v>#VALUE!</v>
      </c>
    </row>
    <row r="493" spans="1:14" x14ac:dyDescent="0.3">
      <c r="A493" s="28" t="str">
        <f t="shared" si="8"/>
        <v/>
      </c>
      <c r="B493" s="42"/>
      <c r="C493" s="45" t="e">
        <f>IF($C$24,[1]!obcall("IM_"&amp;B493,$B$24,"[]",[1]!obMake("","int",ROW(B493)-ROW($B$27))),"")</f>
        <v>#VALUE!</v>
      </c>
      <c r="D493" s="42" t="e">
        <f>IF($C$24,[1]!obget([1]!obcall("",$C493,"get",[1]!obMake("","int",D$26))),"")</f>
        <v>#VALUE!</v>
      </c>
      <c r="E493" s="42" t="e">
        <f>IF($C$24,[1]!obget([1]!obcall("",$C493,"get",[1]!obMake("","int",E$26))),"")</f>
        <v>#VALUE!</v>
      </c>
      <c r="F493" s="42" t="e">
        <f>IF($C$24,[1]!obget([1]!obcall("",$C493,"get",[1]!obMake("","int",F$26))),"")</f>
        <v>#VALUE!</v>
      </c>
      <c r="G493" s="42" t="e">
        <f>IF($C$24,[1]!obget([1]!obcall("",$C493,"get",[1]!obMake("","int",G$26))),"")</f>
        <v>#VALUE!</v>
      </c>
      <c r="H493" s="42" t="e">
        <f>IF($C$24,[1]!obget([1]!obcall("",$C493,"get",[1]!obMake("","int",H$26))),"")</f>
        <v>#VALUE!</v>
      </c>
      <c r="I493" s="42" t="e">
        <f>IF($C$24,[1]!obget([1]!obcall("",$C493,"get",[1]!obMake("","int",I$26))),"")</f>
        <v>#VALUE!</v>
      </c>
      <c r="J493" s="42" t="e">
        <f>IF($C$24,[1]!obget([1]!obcall("",$C493,"get",[1]!obMake("","int",J$26))),"")</f>
        <v>#VALUE!</v>
      </c>
      <c r="K493" s="42" t="e">
        <f>IF($C$24,[1]!obget([1]!obcall("",$C493,"get",[1]!obMake("","int",K$26))),"")</f>
        <v>#VALUE!</v>
      </c>
      <c r="L493" s="42" t="e">
        <f>IF($C$24,[1]!obget([1]!obcall("",$C493,"get",[1]!obMake("","int",L$26))),"")</f>
        <v>#VALUE!</v>
      </c>
      <c r="M493" s="42" t="e">
        <f>IF($C$24,[1]!obget([1]!obcall("",$C493,"get",[1]!obMake("","int",M$26))),"")</f>
        <v>#VALUE!</v>
      </c>
      <c r="N493" s="42" t="e">
        <f>IF($C$24,[1]!obget([1]!obcall("",$C493,"getAverage")),"")</f>
        <v>#VALUE!</v>
      </c>
    </row>
    <row r="494" spans="1:14" x14ac:dyDescent="0.3">
      <c r="A494" s="28" t="str">
        <f t="shared" si="8"/>
        <v/>
      </c>
      <c r="B494" s="42"/>
      <c r="C494" s="45" t="e">
        <f>IF($C$24,[1]!obcall("IM_"&amp;B494,$B$24,"[]",[1]!obMake("","int",ROW(B494)-ROW($B$27))),"")</f>
        <v>#VALUE!</v>
      </c>
      <c r="D494" s="42" t="e">
        <f>IF($C$24,[1]!obget([1]!obcall("",$C494,"get",[1]!obMake("","int",D$26))),"")</f>
        <v>#VALUE!</v>
      </c>
      <c r="E494" s="42" t="e">
        <f>IF($C$24,[1]!obget([1]!obcall("",$C494,"get",[1]!obMake("","int",E$26))),"")</f>
        <v>#VALUE!</v>
      </c>
      <c r="F494" s="42" t="e">
        <f>IF($C$24,[1]!obget([1]!obcall("",$C494,"get",[1]!obMake("","int",F$26))),"")</f>
        <v>#VALUE!</v>
      </c>
      <c r="G494" s="42" t="e">
        <f>IF($C$24,[1]!obget([1]!obcall("",$C494,"get",[1]!obMake("","int",G$26))),"")</f>
        <v>#VALUE!</v>
      </c>
      <c r="H494" s="42" t="e">
        <f>IF($C$24,[1]!obget([1]!obcall("",$C494,"get",[1]!obMake("","int",H$26))),"")</f>
        <v>#VALUE!</v>
      </c>
      <c r="I494" s="42" t="e">
        <f>IF($C$24,[1]!obget([1]!obcall("",$C494,"get",[1]!obMake("","int",I$26))),"")</f>
        <v>#VALUE!</v>
      </c>
      <c r="J494" s="42" t="e">
        <f>IF($C$24,[1]!obget([1]!obcall("",$C494,"get",[1]!obMake("","int",J$26))),"")</f>
        <v>#VALUE!</v>
      </c>
      <c r="K494" s="42" t="e">
        <f>IF($C$24,[1]!obget([1]!obcall("",$C494,"get",[1]!obMake("","int",K$26))),"")</f>
        <v>#VALUE!</v>
      </c>
      <c r="L494" s="42" t="e">
        <f>IF($C$24,[1]!obget([1]!obcall("",$C494,"get",[1]!obMake("","int",L$26))),"")</f>
        <v>#VALUE!</v>
      </c>
      <c r="M494" s="42" t="e">
        <f>IF($C$24,[1]!obget([1]!obcall("",$C494,"get",[1]!obMake("","int",M$26))),"")</f>
        <v>#VALUE!</v>
      </c>
      <c r="N494" s="42" t="e">
        <f>IF($C$24,[1]!obget([1]!obcall("",$C494,"getAverage")),"")</f>
        <v>#VALUE!</v>
      </c>
    </row>
    <row r="495" spans="1:14" x14ac:dyDescent="0.3">
      <c r="A495" s="28" t="str">
        <f t="shared" si="8"/>
        <v/>
      </c>
      <c r="B495" s="42"/>
      <c r="C495" s="45" t="e">
        <f>IF($C$24,[1]!obcall("IM_"&amp;B495,$B$24,"[]",[1]!obMake("","int",ROW(B495)-ROW($B$27))),"")</f>
        <v>#VALUE!</v>
      </c>
      <c r="D495" s="42" t="e">
        <f>IF($C$24,[1]!obget([1]!obcall("",$C495,"get",[1]!obMake("","int",D$26))),"")</f>
        <v>#VALUE!</v>
      </c>
      <c r="E495" s="42" t="e">
        <f>IF($C$24,[1]!obget([1]!obcall("",$C495,"get",[1]!obMake("","int",E$26))),"")</f>
        <v>#VALUE!</v>
      </c>
      <c r="F495" s="42" t="e">
        <f>IF($C$24,[1]!obget([1]!obcall("",$C495,"get",[1]!obMake("","int",F$26))),"")</f>
        <v>#VALUE!</v>
      </c>
      <c r="G495" s="42" t="e">
        <f>IF($C$24,[1]!obget([1]!obcall("",$C495,"get",[1]!obMake("","int",G$26))),"")</f>
        <v>#VALUE!</v>
      </c>
      <c r="H495" s="42" t="e">
        <f>IF($C$24,[1]!obget([1]!obcall("",$C495,"get",[1]!obMake("","int",H$26))),"")</f>
        <v>#VALUE!</v>
      </c>
      <c r="I495" s="42" t="e">
        <f>IF($C$24,[1]!obget([1]!obcall("",$C495,"get",[1]!obMake("","int",I$26))),"")</f>
        <v>#VALUE!</v>
      </c>
      <c r="J495" s="42" t="e">
        <f>IF($C$24,[1]!obget([1]!obcall("",$C495,"get",[1]!obMake("","int",J$26))),"")</f>
        <v>#VALUE!</v>
      </c>
      <c r="K495" s="42" t="e">
        <f>IF($C$24,[1]!obget([1]!obcall("",$C495,"get",[1]!obMake("","int",K$26))),"")</f>
        <v>#VALUE!</v>
      </c>
      <c r="L495" s="42" t="e">
        <f>IF($C$24,[1]!obget([1]!obcall("",$C495,"get",[1]!obMake("","int",L$26))),"")</f>
        <v>#VALUE!</v>
      </c>
      <c r="M495" s="42" t="e">
        <f>IF($C$24,[1]!obget([1]!obcall("",$C495,"get",[1]!obMake("","int",M$26))),"")</f>
        <v>#VALUE!</v>
      </c>
      <c r="N495" s="42" t="e">
        <f>IF($C$24,[1]!obget([1]!obcall("",$C495,"getAverage")),"")</f>
        <v>#VALUE!</v>
      </c>
    </row>
    <row r="496" spans="1:14" x14ac:dyDescent="0.3">
      <c r="A496" s="28" t="str">
        <f t="shared" si="8"/>
        <v/>
      </c>
      <c r="B496" s="42"/>
      <c r="C496" s="45" t="e">
        <f>IF($C$24,[1]!obcall("IM_"&amp;B496,$B$24,"[]",[1]!obMake("","int",ROW(B496)-ROW($B$27))),"")</f>
        <v>#VALUE!</v>
      </c>
      <c r="D496" s="42" t="e">
        <f>IF($C$24,[1]!obget([1]!obcall("",$C496,"get",[1]!obMake("","int",D$26))),"")</f>
        <v>#VALUE!</v>
      </c>
      <c r="E496" s="42" t="e">
        <f>IF($C$24,[1]!obget([1]!obcall("",$C496,"get",[1]!obMake("","int",E$26))),"")</f>
        <v>#VALUE!</v>
      </c>
      <c r="F496" s="42" t="e">
        <f>IF($C$24,[1]!obget([1]!obcall("",$C496,"get",[1]!obMake("","int",F$26))),"")</f>
        <v>#VALUE!</v>
      </c>
      <c r="G496" s="42" t="e">
        <f>IF($C$24,[1]!obget([1]!obcall("",$C496,"get",[1]!obMake("","int",G$26))),"")</f>
        <v>#VALUE!</v>
      </c>
      <c r="H496" s="42" t="e">
        <f>IF($C$24,[1]!obget([1]!obcall("",$C496,"get",[1]!obMake("","int",H$26))),"")</f>
        <v>#VALUE!</v>
      </c>
      <c r="I496" s="42" t="e">
        <f>IF($C$24,[1]!obget([1]!obcall("",$C496,"get",[1]!obMake("","int",I$26))),"")</f>
        <v>#VALUE!</v>
      </c>
      <c r="J496" s="42" t="e">
        <f>IF($C$24,[1]!obget([1]!obcall("",$C496,"get",[1]!obMake("","int",J$26))),"")</f>
        <v>#VALUE!</v>
      </c>
      <c r="K496" s="42" t="e">
        <f>IF($C$24,[1]!obget([1]!obcall("",$C496,"get",[1]!obMake("","int",K$26))),"")</f>
        <v>#VALUE!</v>
      </c>
      <c r="L496" s="42" t="e">
        <f>IF($C$24,[1]!obget([1]!obcall("",$C496,"get",[1]!obMake("","int",L$26))),"")</f>
        <v>#VALUE!</v>
      </c>
      <c r="M496" s="42" t="e">
        <f>IF($C$24,[1]!obget([1]!obcall("",$C496,"get",[1]!obMake("","int",M$26))),"")</f>
        <v>#VALUE!</v>
      </c>
      <c r="N496" s="42" t="e">
        <f>IF($C$24,[1]!obget([1]!obcall("",$C496,"getAverage")),"")</f>
        <v>#VALUE!</v>
      </c>
    </row>
    <row r="497" spans="1:14" x14ac:dyDescent="0.3">
      <c r="A497" s="28">
        <f t="shared" si="8"/>
        <v>47</v>
      </c>
      <c r="B497" s="42"/>
      <c r="C497" s="45" t="e">
        <f>IF($C$24,[1]!obcall("IM_"&amp;B497,$B$24,"[]",[1]!obMake("","int",ROW(B497)-ROW($B$27))),"")</f>
        <v>#VALUE!</v>
      </c>
      <c r="D497" s="42" t="e">
        <f>IF($C$24,[1]!obget([1]!obcall("",$C497,"get",[1]!obMake("","int",D$26))),"")</f>
        <v>#VALUE!</v>
      </c>
      <c r="E497" s="42" t="e">
        <f>IF($C$24,[1]!obget([1]!obcall("",$C497,"get",[1]!obMake("","int",E$26))),"")</f>
        <v>#VALUE!</v>
      </c>
      <c r="F497" s="42" t="e">
        <f>IF($C$24,[1]!obget([1]!obcall("",$C497,"get",[1]!obMake("","int",F$26))),"")</f>
        <v>#VALUE!</v>
      </c>
      <c r="G497" s="42" t="e">
        <f>IF($C$24,[1]!obget([1]!obcall("",$C497,"get",[1]!obMake("","int",G$26))),"")</f>
        <v>#VALUE!</v>
      </c>
      <c r="H497" s="42" t="e">
        <f>IF($C$24,[1]!obget([1]!obcall("",$C497,"get",[1]!obMake("","int",H$26))),"")</f>
        <v>#VALUE!</v>
      </c>
      <c r="I497" s="42" t="e">
        <f>IF($C$24,[1]!obget([1]!obcall("",$C497,"get",[1]!obMake("","int",I$26))),"")</f>
        <v>#VALUE!</v>
      </c>
      <c r="J497" s="42" t="e">
        <f>IF($C$24,[1]!obget([1]!obcall("",$C497,"get",[1]!obMake("","int",J$26))),"")</f>
        <v>#VALUE!</v>
      </c>
      <c r="K497" s="42" t="e">
        <f>IF($C$24,[1]!obget([1]!obcall("",$C497,"get",[1]!obMake("","int",K$26))),"")</f>
        <v>#VALUE!</v>
      </c>
      <c r="L497" s="42" t="e">
        <f>IF($C$24,[1]!obget([1]!obcall("",$C497,"get",[1]!obMake("","int",L$26))),"")</f>
        <v>#VALUE!</v>
      </c>
      <c r="M497" s="42" t="e">
        <f>IF($C$24,[1]!obget([1]!obcall("",$C497,"get",[1]!obMake("","int",M$26))),"")</f>
        <v>#VALUE!</v>
      </c>
      <c r="N497" s="42" t="e">
        <f>IF($C$24,[1]!obget([1]!obcall("",$C497,"getAverage")),"")</f>
        <v>#VALUE!</v>
      </c>
    </row>
    <row r="498" spans="1:14" x14ac:dyDescent="0.3">
      <c r="A498" s="28" t="str">
        <f t="shared" si="8"/>
        <v/>
      </c>
      <c r="B498" s="42"/>
      <c r="C498" s="45" t="e">
        <f>IF($C$24,[1]!obcall("IM_"&amp;B498,$B$24,"[]",[1]!obMake("","int",ROW(B498)-ROW($B$27))),"")</f>
        <v>#VALUE!</v>
      </c>
      <c r="D498" s="42" t="e">
        <f>IF($C$24,[1]!obget([1]!obcall("",$C498,"get",[1]!obMake("","int",D$26))),"")</f>
        <v>#VALUE!</v>
      </c>
      <c r="E498" s="42" t="e">
        <f>IF($C$24,[1]!obget([1]!obcall("",$C498,"get",[1]!obMake("","int",E$26))),"")</f>
        <v>#VALUE!</v>
      </c>
      <c r="F498" s="42" t="e">
        <f>IF($C$24,[1]!obget([1]!obcall("",$C498,"get",[1]!obMake("","int",F$26))),"")</f>
        <v>#VALUE!</v>
      </c>
      <c r="G498" s="42" t="e">
        <f>IF($C$24,[1]!obget([1]!obcall("",$C498,"get",[1]!obMake("","int",G$26))),"")</f>
        <v>#VALUE!</v>
      </c>
      <c r="H498" s="42" t="e">
        <f>IF($C$24,[1]!obget([1]!obcall("",$C498,"get",[1]!obMake("","int",H$26))),"")</f>
        <v>#VALUE!</v>
      </c>
      <c r="I498" s="42" t="e">
        <f>IF($C$24,[1]!obget([1]!obcall("",$C498,"get",[1]!obMake("","int",I$26))),"")</f>
        <v>#VALUE!</v>
      </c>
      <c r="J498" s="42" t="e">
        <f>IF($C$24,[1]!obget([1]!obcall("",$C498,"get",[1]!obMake("","int",J$26))),"")</f>
        <v>#VALUE!</v>
      </c>
      <c r="K498" s="42" t="e">
        <f>IF($C$24,[1]!obget([1]!obcall("",$C498,"get",[1]!obMake("","int",K$26))),"")</f>
        <v>#VALUE!</v>
      </c>
      <c r="L498" s="42" t="e">
        <f>IF($C$24,[1]!obget([1]!obcall("",$C498,"get",[1]!obMake("","int",L$26))),"")</f>
        <v>#VALUE!</v>
      </c>
      <c r="M498" s="42" t="e">
        <f>IF($C$24,[1]!obget([1]!obcall("",$C498,"get",[1]!obMake("","int",M$26))),"")</f>
        <v>#VALUE!</v>
      </c>
      <c r="N498" s="42" t="e">
        <f>IF($C$24,[1]!obget([1]!obcall("",$C498,"getAverage")),"")</f>
        <v>#VALUE!</v>
      </c>
    </row>
    <row r="499" spans="1:14" x14ac:dyDescent="0.3">
      <c r="A499" s="28" t="str">
        <f t="shared" si="8"/>
        <v/>
      </c>
      <c r="B499" s="42"/>
      <c r="C499" s="45" t="e">
        <f>IF($C$24,[1]!obcall("IM_"&amp;B499,$B$24,"[]",[1]!obMake("","int",ROW(B499)-ROW($B$27))),"")</f>
        <v>#VALUE!</v>
      </c>
      <c r="D499" s="42" t="e">
        <f>IF($C$24,[1]!obget([1]!obcall("",$C499,"get",[1]!obMake("","int",D$26))),"")</f>
        <v>#VALUE!</v>
      </c>
      <c r="E499" s="42" t="e">
        <f>IF($C$24,[1]!obget([1]!obcall("",$C499,"get",[1]!obMake("","int",E$26))),"")</f>
        <v>#VALUE!</v>
      </c>
      <c r="F499" s="42" t="e">
        <f>IF($C$24,[1]!obget([1]!obcall("",$C499,"get",[1]!obMake("","int",F$26))),"")</f>
        <v>#VALUE!</v>
      </c>
      <c r="G499" s="42" t="e">
        <f>IF($C$24,[1]!obget([1]!obcall("",$C499,"get",[1]!obMake("","int",G$26))),"")</f>
        <v>#VALUE!</v>
      </c>
      <c r="H499" s="42" t="e">
        <f>IF($C$24,[1]!obget([1]!obcall("",$C499,"get",[1]!obMake("","int",H$26))),"")</f>
        <v>#VALUE!</v>
      </c>
      <c r="I499" s="42" t="e">
        <f>IF($C$24,[1]!obget([1]!obcall("",$C499,"get",[1]!obMake("","int",I$26))),"")</f>
        <v>#VALUE!</v>
      </c>
      <c r="J499" s="42" t="e">
        <f>IF($C$24,[1]!obget([1]!obcall("",$C499,"get",[1]!obMake("","int",J$26))),"")</f>
        <v>#VALUE!</v>
      </c>
      <c r="K499" s="42" t="e">
        <f>IF($C$24,[1]!obget([1]!obcall("",$C499,"get",[1]!obMake("","int",K$26))),"")</f>
        <v>#VALUE!</v>
      </c>
      <c r="L499" s="42" t="e">
        <f>IF($C$24,[1]!obget([1]!obcall("",$C499,"get",[1]!obMake("","int",L$26))),"")</f>
        <v>#VALUE!</v>
      </c>
      <c r="M499" s="42" t="e">
        <f>IF($C$24,[1]!obget([1]!obcall("",$C499,"get",[1]!obMake("","int",M$26))),"")</f>
        <v>#VALUE!</v>
      </c>
      <c r="N499" s="42" t="e">
        <f>IF($C$24,[1]!obget([1]!obcall("",$C499,"getAverage")),"")</f>
        <v>#VALUE!</v>
      </c>
    </row>
    <row r="500" spans="1:14" x14ac:dyDescent="0.3">
      <c r="A500" s="28" t="str">
        <f t="shared" si="8"/>
        <v/>
      </c>
      <c r="B500" s="42"/>
      <c r="C500" s="45" t="e">
        <f>IF($C$24,[1]!obcall("IM_"&amp;B500,$B$24,"[]",[1]!obMake("","int",ROW(B500)-ROW($B$27))),"")</f>
        <v>#VALUE!</v>
      </c>
      <c r="D500" s="42" t="e">
        <f>IF($C$24,[1]!obget([1]!obcall("",$C500,"get",[1]!obMake("","int",D$26))),"")</f>
        <v>#VALUE!</v>
      </c>
      <c r="E500" s="42" t="e">
        <f>IF($C$24,[1]!obget([1]!obcall("",$C500,"get",[1]!obMake("","int",E$26))),"")</f>
        <v>#VALUE!</v>
      </c>
      <c r="F500" s="42" t="e">
        <f>IF($C$24,[1]!obget([1]!obcall("",$C500,"get",[1]!obMake("","int",F$26))),"")</f>
        <v>#VALUE!</v>
      </c>
      <c r="G500" s="42" t="e">
        <f>IF($C$24,[1]!obget([1]!obcall("",$C500,"get",[1]!obMake("","int",G$26))),"")</f>
        <v>#VALUE!</v>
      </c>
      <c r="H500" s="42" t="e">
        <f>IF($C$24,[1]!obget([1]!obcall("",$C500,"get",[1]!obMake("","int",H$26))),"")</f>
        <v>#VALUE!</v>
      </c>
      <c r="I500" s="42" t="e">
        <f>IF($C$24,[1]!obget([1]!obcall("",$C500,"get",[1]!obMake("","int",I$26))),"")</f>
        <v>#VALUE!</v>
      </c>
      <c r="J500" s="42" t="e">
        <f>IF($C$24,[1]!obget([1]!obcall("",$C500,"get",[1]!obMake("","int",J$26))),"")</f>
        <v>#VALUE!</v>
      </c>
      <c r="K500" s="42" t="e">
        <f>IF($C$24,[1]!obget([1]!obcall("",$C500,"get",[1]!obMake("","int",K$26))),"")</f>
        <v>#VALUE!</v>
      </c>
      <c r="L500" s="42" t="e">
        <f>IF($C$24,[1]!obget([1]!obcall("",$C500,"get",[1]!obMake("","int",L$26))),"")</f>
        <v>#VALUE!</v>
      </c>
      <c r="M500" s="42" t="e">
        <f>IF($C$24,[1]!obget([1]!obcall("",$C500,"get",[1]!obMake("","int",M$26))),"")</f>
        <v>#VALUE!</v>
      </c>
      <c r="N500" s="42" t="e">
        <f>IF($C$24,[1]!obget([1]!obcall("",$C500,"getAverage")),"")</f>
        <v>#VALUE!</v>
      </c>
    </row>
    <row r="501" spans="1:14" x14ac:dyDescent="0.3">
      <c r="A501" s="28" t="str">
        <f t="shared" si="8"/>
        <v/>
      </c>
      <c r="B501" s="42"/>
      <c r="C501" s="45" t="e">
        <f>IF($C$24,[1]!obcall("IM_"&amp;B501,$B$24,"[]",[1]!obMake("","int",ROW(B501)-ROW($B$27))),"")</f>
        <v>#VALUE!</v>
      </c>
      <c r="D501" s="42" t="e">
        <f>IF($C$24,[1]!obget([1]!obcall("",$C501,"get",[1]!obMake("","int",D$26))),"")</f>
        <v>#VALUE!</v>
      </c>
      <c r="E501" s="42" t="e">
        <f>IF($C$24,[1]!obget([1]!obcall("",$C501,"get",[1]!obMake("","int",E$26))),"")</f>
        <v>#VALUE!</v>
      </c>
      <c r="F501" s="42" t="e">
        <f>IF($C$24,[1]!obget([1]!obcall("",$C501,"get",[1]!obMake("","int",F$26))),"")</f>
        <v>#VALUE!</v>
      </c>
      <c r="G501" s="42" t="e">
        <f>IF($C$24,[1]!obget([1]!obcall("",$C501,"get",[1]!obMake("","int",G$26))),"")</f>
        <v>#VALUE!</v>
      </c>
      <c r="H501" s="42" t="e">
        <f>IF($C$24,[1]!obget([1]!obcall("",$C501,"get",[1]!obMake("","int",H$26))),"")</f>
        <v>#VALUE!</v>
      </c>
      <c r="I501" s="42" t="e">
        <f>IF($C$24,[1]!obget([1]!obcall("",$C501,"get",[1]!obMake("","int",I$26))),"")</f>
        <v>#VALUE!</v>
      </c>
      <c r="J501" s="42" t="e">
        <f>IF($C$24,[1]!obget([1]!obcall("",$C501,"get",[1]!obMake("","int",J$26))),"")</f>
        <v>#VALUE!</v>
      </c>
      <c r="K501" s="42" t="e">
        <f>IF($C$24,[1]!obget([1]!obcall("",$C501,"get",[1]!obMake("","int",K$26))),"")</f>
        <v>#VALUE!</v>
      </c>
      <c r="L501" s="42" t="e">
        <f>IF($C$24,[1]!obget([1]!obcall("",$C501,"get",[1]!obMake("","int",L$26))),"")</f>
        <v>#VALUE!</v>
      </c>
      <c r="M501" s="42" t="e">
        <f>IF($C$24,[1]!obget([1]!obcall("",$C501,"get",[1]!obMake("","int",M$26))),"")</f>
        <v>#VALUE!</v>
      </c>
      <c r="N501" s="42" t="e">
        <f>IF($C$24,[1]!obget([1]!obcall("",$C501,"getAverage")),"")</f>
        <v>#VALUE!</v>
      </c>
    </row>
    <row r="502" spans="1:14" x14ac:dyDescent="0.3">
      <c r="A502" s="28">
        <f t="shared" si="8"/>
        <v>47.5</v>
      </c>
      <c r="B502" s="42"/>
      <c r="C502" s="45" t="e">
        <f>IF($C$24,[1]!obcall("IM_"&amp;B502,$B$24,"[]",[1]!obMake("","int",ROW(B502)-ROW($B$27))),"")</f>
        <v>#VALUE!</v>
      </c>
      <c r="D502" s="42" t="e">
        <f>IF($C$24,[1]!obget([1]!obcall("",$C502,"get",[1]!obMake("","int",D$26))),"")</f>
        <v>#VALUE!</v>
      </c>
      <c r="E502" s="42" t="e">
        <f>IF($C$24,[1]!obget([1]!obcall("",$C502,"get",[1]!obMake("","int",E$26))),"")</f>
        <v>#VALUE!</v>
      </c>
      <c r="F502" s="42" t="e">
        <f>IF($C$24,[1]!obget([1]!obcall("",$C502,"get",[1]!obMake("","int",F$26))),"")</f>
        <v>#VALUE!</v>
      </c>
      <c r="G502" s="42" t="e">
        <f>IF($C$24,[1]!obget([1]!obcall("",$C502,"get",[1]!obMake("","int",G$26))),"")</f>
        <v>#VALUE!</v>
      </c>
      <c r="H502" s="42" t="e">
        <f>IF($C$24,[1]!obget([1]!obcall("",$C502,"get",[1]!obMake("","int",H$26))),"")</f>
        <v>#VALUE!</v>
      </c>
      <c r="I502" s="42" t="e">
        <f>IF($C$24,[1]!obget([1]!obcall("",$C502,"get",[1]!obMake("","int",I$26))),"")</f>
        <v>#VALUE!</v>
      </c>
      <c r="J502" s="42" t="e">
        <f>IF($C$24,[1]!obget([1]!obcall("",$C502,"get",[1]!obMake("","int",J$26))),"")</f>
        <v>#VALUE!</v>
      </c>
      <c r="K502" s="42" t="e">
        <f>IF($C$24,[1]!obget([1]!obcall("",$C502,"get",[1]!obMake("","int",K$26))),"")</f>
        <v>#VALUE!</v>
      </c>
      <c r="L502" s="42" t="e">
        <f>IF($C$24,[1]!obget([1]!obcall("",$C502,"get",[1]!obMake("","int",L$26))),"")</f>
        <v>#VALUE!</v>
      </c>
      <c r="M502" s="42" t="e">
        <f>IF($C$24,[1]!obget([1]!obcall("",$C502,"get",[1]!obMake("","int",M$26))),"")</f>
        <v>#VALUE!</v>
      </c>
      <c r="N502" s="42" t="e">
        <f>IF($C$24,[1]!obget([1]!obcall("",$C502,"getAverage")),"")</f>
        <v>#VALUE!</v>
      </c>
    </row>
    <row r="503" spans="1:14" x14ac:dyDescent="0.3">
      <c r="A503" s="28" t="str">
        <f t="shared" si="8"/>
        <v/>
      </c>
      <c r="B503" s="42"/>
      <c r="C503" s="45" t="e">
        <f>IF($C$24,[1]!obcall("IM_"&amp;B503,$B$24,"[]",[1]!obMake("","int",ROW(B503)-ROW($B$27))),"")</f>
        <v>#VALUE!</v>
      </c>
      <c r="D503" s="42" t="e">
        <f>IF($C$24,[1]!obget([1]!obcall("",$C503,"get",[1]!obMake("","int",D$26))),"")</f>
        <v>#VALUE!</v>
      </c>
      <c r="E503" s="42" t="e">
        <f>IF($C$24,[1]!obget([1]!obcall("",$C503,"get",[1]!obMake("","int",E$26))),"")</f>
        <v>#VALUE!</v>
      </c>
      <c r="F503" s="42" t="e">
        <f>IF($C$24,[1]!obget([1]!obcall("",$C503,"get",[1]!obMake("","int",F$26))),"")</f>
        <v>#VALUE!</v>
      </c>
      <c r="G503" s="42" t="e">
        <f>IF($C$24,[1]!obget([1]!obcall("",$C503,"get",[1]!obMake("","int",G$26))),"")</f>
        <v>#VALUE!</v>
      </c>
      <c r="H503" s="42" t="e">
        <f>IF($C$24,[1]!obget([1]!obcall("",$C503,"get",[1]!obMake("","int",H$26))),"")</f>
        <v>#VALUE!</v>
      </c>
      <c r="I503" s="42" t="e">
        <f>IF($C$24,[1]!obget([1]!obcall("",$C503,"get",[1]!obMake("","int",I$26))),"")</f>
        <v>#VALUE!</v>
      </c>
      <c r="J503" s="42" t="e">
        <f>IF($C$24,[1]!obget([1]!obcall("",$C503,"get",[1]!obMake("","int",J$26))),"")</f>
        <v>#VALUE!</v>
      </c>
      <c r="K503" s="42" t="e">
        <f>IF($C$24,[1]!obget([1]!obcall("",$C503,"get",[1]!obMake("","int",K$26))),"")</f>
        <v>#VALUE!</v>
      </c>
      <c r="L503" s="42" t="e">
        <f>IF($C$24,[1]!obget([1]!obcall("",$C503,"get",[1]!obMake("","int",L$26))),"")</f>
        <v>#VALUE!</v>
      </c>
      <c r="M503" s="42" t="e">
        <f>IF($C$24,[1]!obget([1]!obcall("",$C503,"get",[1]!obMake("","int",M$26))),"")</f>
        <v>#VALUE!</v>
      </c>
      <c r="N503" s="42" t="e">
        <f>IF($C$24,[1]!obget([1]!obcall("",$C503,"getAverage")),"")</f>
        <v>#VALUE!</v>
      </c>
    </row>
    <row r="504" spans="1:14" x14ac:dyDescent="0.3">
      <c r="A504" s="28" t="str">
        <f t="shared" si="8"/>
        <v/>
      </c>
      <c r="B504" s="42"/>
      <c r="C504" s="45" t="e">
        <f>IF($C$24,[1]!obcall("IM_"&amp;B504,$B$24,"[]",[1]!obMake("","int",ROW(B504)-ROW($B$27))),"")</f>
        <v>#VALUE!</v>
      </c>
      <c r="D504" s="42" t="e">
        <f>IF($C$24,[1]!obget([1]!obcall("",$C504,"get",[1]!obMake("","int",D$26))),"")</f>
        <v>#VALUE!</v>
      </c>
      <c r="E504" s="42" t="e">
        <f>IF($C$24,[1]!obget([1]!obcall("",$C504,"get",[1]!obMake("","int",E$26))),"")</f>
        <v>#VALUE!</v>
      </c>
      <c r="F504" s="42" t="e">
        <f>IF($C$24,[1]!obget([1]!obcall("",$C504,"get",[1]!obMake("","int",F$26))),"")</f>
        <v>#VALUE!</v>
      </c>
      <c r="G504" s="42" t="e">
        <f>IF($C$24,[1]!obget([1]!obcall("",$C504,"get",[1]!obMake("","int",G$26))),"")</f>
        <v>#VALUE!</v>
      </c>
      <c r="H504" s="42" t="e">
        <f>IF($C$24,[1]!obget([1]!obcall("",$C504,"get",[1]!obMake("","int",H$26))),"")</f>
        <v>#VALUE!</v>
      </c>
      <c r="I504" s="42" t="e">
        <f>IF($C$24,[1]!obget([1]!obcall("",$C504,"get",[1]!obMake("","int",I$26))),"")</f>
        <v>#VALUE!</v>
      </c>
      <c r="J504" s="42" t="e">
        <f>IF($C$24,[1]!obget([1]!obcall("",$C504,"get",[1]!obMake("","int",J$26))),"")</f>
        <v>#VALUE!</v>
      </c>
      <c r="K504" s="42" t="e">
        <f>IF($C$24,[1]!obget([1]!obcall("",$C504,"get",[1]!obMake("","int",K$26))),"")</f>
        <v>#VALUE!</v>
      </c>
      <c r="L504" s="42" t="e">
        <f>IF($C$24,[1]!obget([1]!obcall("",$C504,"get",[1]!obMake("","int",L$26))),"")</f>
        <v>#VALUE!</v>
      </c>
      <c r="M504" s="42" t="e">
        <f>IF($C$24,[1]!obget([1]!obcall("",$C504,"get",[1]!obMake("","int",M$26))),"")</f>
        <v>#VALUE!</v>
      </c>
      <c r="N504" s="42" t="e">
        <f>IF($C$24,[1]!obget([1]!obcall("",$C504,"getAverage")),"")</f>
        <v>#VALUE!</v>
      </c>
    </row>
    <row r="505" spans="1:14" x14ac:dyDescent="0.3">
      <c r="A505" s="28" t="str">
        <f t="shared" si="8"/>
        <v/>
      </c>
      <c r="B505" s="42"/>
      <c r="C505" s="45" t="e">
        <f>IF($C$24,[1]!obcall("IM_"&amp;B505,$B$24,"[]",[1]!obMake("","int",ROW(B505)-ROW($B$27))),"")</f>
        <v>#VALUE!</v>
      </c>
      <c r="D505" s="42" t="e">
        <f>IF($C$24,[1]!obget([1]!obcall("",$C505,"get",[1]!obMake("","int",D$26))),"")</f>
        <v>#VALUE!</v>
      </c>
      <c r="E505" s="42" t="e">
        <f>IF($C$24,[1]!obget([1]!obcall("",$C505,"get",[1]!obMake("","int",E$26))),"")</f>
        <v>#VALUE!</v>
      </c>
      <c r="F505" s="42" t="e">
        <f>IF($C$24,[1]!obget([1]!obcall("",$C505,"get",[1]!obMake("","int",F$26))),"")</f>
        <v>#VALUE!</v>
      </c>
      <c r="G505" s="42" t="e">
        <f>IF($C$24,[1]!obget([1]!obcall("",$C505,"get",[1]!obMake("","int",G$26))),"")</f>
        <v>#VALUE!</v>
      </c>
      <c r="H505" s="42" t="e">
        <f>IF($C$24,[1]!obget([1]!obcall("",$C505,"get",[1]!obMake("","int",H$26))),"")</f>
        <v>#VALUE!</v>
      </c>
      <c r="I505" s="42" t="e">
        <f>IF($C$24,[1]!obget([1]!obcall("",$C505,"get",[1]!obMake("","int",I$26))),"")</f>
        <v>#VALUE!</v>
      </c>
      <c r="J505" s="42" t="e">
        <f>IF($C$24,[1]!obget([1]!obcall("",$C505,"get",[1]!obMake("","int",J$26))),"")</f>
        <v>#VALUE!</v>
      </c>
      <c r="K505" s="42" t="e">
        <f>IF($C$24,[1]!obget([1]!obcall("",$C505,"get",[1]!obMake("","int",K$26))),"")</f>
        <v>#VALUE!</v>
      </c>
      <c r="L505" s="42" t="e">
        <f>IF($C$24,[1]!obget([1]!obcall("",$C505,"get",[1]!obMake("","int",L$26))),"")</f>
        <v>#VALUE!</v>
      </c>
      <c r="M505" s="42" t="e">
        <f>IF($C$24,[1]!obget([1]!obcall("",$C505,"get",[1]!obMake("","int",M$26))),"")</f>
        <v>#VALUE!</v>
      </c>
      <c r="N505" s="42" t="e">
        <f>IF($C$24,[1]!obget([1]!obcall("",$C505,"getAverage")),"")</f>
        <v>#VALUE!</v>
      </c>
    </row>
    <row r="506" spans="1:14" x14ac:dyDescent="0.3">
      <c r="A506" s="28" t="str">
        <f t="shared" si="8"/>
        <v/>
      </c>
      <c r="B506" s="42"/>
      <c r="C506" s="45" t="e">
        <f>IF($C$24,[1]!obcall("IM_"&amp;B506,$B$24,"[]",[1]!obMake("","int",ROW(B506)-ROW($B$27))),"")</f>
        <v>#VALUE!</v>
      </c>
      <c r="D506" s="42" t="e">
        <f>IF($C$24,[1]!obget([1]!obcall("",$C506,"get",[1]!obMake("","int",D$26))),"")</f>
        <v>#VALUE!</v>
      </c>
      <c r="E506" s="42" t="e">
        <f>IF($C$24,[1]!obget([1]!obcall("",$C506,"get",[1]!obMake("","int",E$26))),"")</f>
        <v>#VALUE!</v>
      </c>
      <c r="F506" s="42" t="e">
        <f>IF($C$24,[1]!obget([1]!obcall("",$C506,"get",[1]!obMake("","int",F$26))),"")</f>
        <v>#VALUE!</v>
      </c>
      <c r="G506" s="42" t="e">
        <f>IF($C$24,[1]!obget([1]!obcall("",$C506,"get",[1]!obMake("","int",G$26))),"")</f>
        <v>#VALUE!</v>
      </c>
      <c r="H506" s="42" t="e">
        <f>IF($C$24,[1]!obget([1]!obcall("",$C506,"get",[1]!obMake("","int",H$26))),"")</f>
        <v>#VALUE!</v>
      </c>
      <c r="I506" s="42" t="e">
        <f>IF($C$24,[1]!obget([1]!obcall("",$C506,"get",[1]!obMake("","int",I$26))),"")</f>
        <v>#VALUE!</v>
      </c>
      <c r="J506" s="42" t="e">
        <f>IF($C$24,[1]!obget([1]!obcall("",$C506,"get",[1]!obMake("","int",J$26))),"")</f>
        <v>#VALUE!</v>
      </c>
      <c r="K506" s="42" t="e">
        <f>IF($C$24,[1]!obget([1]!obcall("",$C506,"get",[1]!obMake("","int",K$26))),"")</f>
        <v>#VALUE!</v>
      </c>
      <c r="L506" s="42" t="e">
        <f>IF($C$24,[1]!obget([1]!obcall("",$C506,"get",[1]!obMake("","int",L$26))),"")</f>
        <v>#VALUE!</v>
      </c>
      <c r="M506" s="42" t="e">
        <f>IF($C$24,[1]!obget([1]!obcall("",$C506,"get",[1]!obMake("","int",M$26))),"")</f>
        <v>#VALUE!</v>
      </c>
      <c r="N506" s="42" t="e">
        <f>IF($C$24,[1]!obget([1]!obcall("",$C506,"getAverage")),"")</f>
        <v>#VALUE!</v>
      </c>
    </row>
    <row r="507" spans="1:14" x14ac:dyDescent="0.3">
      <c r="A507" s="28">
        <f t="shared" si="8"/>
        <v>48</v>
      </c>
      <c r="B507" s="42"/>
      <c r="C507" s="45" t="e">
        <f>IF($C$24,[1]!obcall("IM_"&amp;B507,$B$24,"[]",[1]!obMake("","int",ROW(B507)-ROW($B$27))),"")</f>
        <v>#VALUE!</v>
      </c>
      <c r="D507" s="42" t="e">
        <f>IF($C$24,[1]!obget([1]!obcall("",$C507,"get",[1]!obMake("","int",D$26))),"")</f>
        <v>#VALUE!</v>
      </c>
      <c r="E507" s="42" t="e">
        <f>IF($C$24,[1]!obget([1]!obcall("",$C507,"get",[1]!obMake("","int",E$26))),"")</f>
        <v>#VALUE!</v>
      </c>
      <c r="F507" s="42" t="e">
        <f>IF($C$24,[1]!obget([1]!obcall("",$C507,"get",[1]!obMake("","int",F$26))),"")</f>
        <v>#VALUE!</v>
      </c>
      <c r="G507" s="42" t="e">
        <f>IF($C$24,[1]!obget([1]!obcall("",$C507,"get",[1]!obMake("","int",G$26))),"")</f>
        <v>#VALUE!</v>
      </c>
      <c r="H507" s="42" t="e">
        <f>IF($C$24,[1]!obget([1]!obcall("",$C507,"get",[1]!obMake("","int",H$26))),"")</f>
        <v>#VALUE!</v>
      </c>
      <c r="I507" s="42" t="e">
        <f>IF($C$24,[1]!obget([1]!obcall("",$C507,"get",[1]!obMake("","int",I$26))),"")</f>
        <v>#VALUE!</v>
      </c>
      <c r="J507" s="42" t="e">
        <f>IF($C$24,[1]!obget([1]!obcall("",$C507,"get",[1]!obMake("","int",J$26))),"")</f>
        <v>#VALUE!</v>
      </c>
      <c r="K507" s="42" t="e">
        <f>IF($C$24,[1]!obget([1]!obcall("",$C507,"get",[1]!obMake("","int",K$26))),"")</f>
        <v>#VALUE!</v>
      </c>
      <c r="L507" s="42" t="e">
        <f>IF($C$24,[1]!obget([1]!obcall("",$C507,"get",[1]!obMake("","int",L$26))),"")</f>
        <v>#VALUE!</v>
      </c>
      <c r="M507" s="42" t="e">
        <f>IF($C$24,[1]!obget([1]!obcall("",$C507,"get",[1]!obMake("","int",M$26))),"")</f>
        <v>#VALUE!</v>
      </c>
      <c r="N507" s="42" t="e">
        <f>IF($C$24,[1]!obget([1]!obcall("",$C507,"getAverage")),"")</f>
        <v>#VALUE!</v>
      </c>
    </row>
    <row r="508" spans="1:14" x14ac:dyDescent="0.3">
      <c r="A508" s="28" t="str">
        <f t="shared" si="8"/>
        <v/>
      </c>
      <c r="B508" s="42"/>
      <c r="C508" s="45" t="e">
        <f>IF($C$24,[1]!obcall("IM_"&amp;B508,$B$24,"[]",[1]!obMake("","int",ROW(B508)-ROW($B$27))),"")</f>
        <v>#VALUE!</v>
      </c>
      <c r="D508" s="42" t="e">
        <f>IF($C$24,[1]!obget([1]!obcall("",$C508,"get",[1]!obMake("","int",D$26))),"")</f>
        <v>#VALUE!</v>
      </c>
      <c r="E508" s="42" t="e">
        <f>IF($C$24,[1]!obget([1]!obcall("",$C508,"get",[1]!obMake("","int",E$26))),"")</f>
        <v>#VALUE!</v>
      </c>
      <c r="F508" s="42" t="e">
        <f>IF($C$24,[1]!obget([1]!obcall("",$C508,"get",[1]!obMake("","int",F$26))),"")</f>
        <v>#VALUE!</v>
      </c>
      <c r="G508" s="42" t="e">
        <f>IF($C$24,[1]!obget([1]!obcall("",$C508,"get",[1]!obMake("","int",G$26))),"")</f>
        <v>#VALUE!</v>
      </c>
      <c r="H508" s="42" t="e">
        <f>IF($C$24,[1]!obget([1]!obcall("",$C508,"get",[1]!obMake("","int",H$26))),"")</f>
        <v>#VALUE!</v>
      </c>
      <c r="I508" s="42" t="e">
        <f>IF($C$24,[1]!obget([1]!obcall("",$C508,"get",[1]!obMake("","int",I$26))),"")</f>
        <v>#VALUE!</v>
      </c>
      <c r="J508" s="42" t="e">
        <f>IF($C$24,[1]!obget([1]!obcall("",$C508,"get",[1]!obMake("","int",J$26))),"")</f>
        <v>#VALUE!</v>
      </c>
      <c r="K508" s="42" t="e">
        <f>IF($C$24,[1]!obget([1]!obcall("",$C508,"get",[1]!obMake("","int",K$26))),"")</f>
        <v>#VALUE!</v>
      </c>
      <c r="L508" s="42" t="e">
        <f>IF($C$24,[1]!obget([1]!obcall("",$C508,"get",[1]!obMake("","int",L$26))),"")</f>
        <v>#VALUE!</v>
      </c>
      <c r="M508" s="42" t="e">
        <f>IF($C$24,[1]!obget([1]!obcall("",$C508,"get",[1]!obMake("","int",M$26))),"")</f>
        <v>#VALUE!</v>
      </c>
      <c r="N508" s="42" t="e">
        <f>IF($C$24,[1]!obget([1]!obcall("",$C508,"getAverage")),"")</f>
        <v>#VALUE!</v>
      </c>
    </row>
    <row r="509" spans="1:14" x14ac:dyDescent="0.3">
      <c r="A509" s="28" t="str">
        <f t="shared" si="8"/>
        <v/>
      </c>
      <c r="B509" s="42"/>
      <c r="C509" s="45" t="e">
        <f>IF($C$24,[1]!obcall("IM_"&amp;B509,$B$24,"[]",[1]!obMake("","int",ROW(B509)-ROW($B$27))),"")</f>
        <v>#VALUE!</v>
      </c>
      <c r="D509" s="42" t="e">
        <f>IF($C$24,[1]!obget([1]!obcall("",$C509,"get",[1]!obMake("","int",D$26))),"")</f>
        <v>#VALUE!</v>
      </c>
      <c r="E509" s="42" t="e">
        <f>IF($C$24,[1]!obget([1]!obcall("",$C509,"get",[1]!obMake("","int",E$26))),"")</f>
        <v>#VALUE!</v>
      </c>
      <c r="F509" s="42" t="e">
        <f>IF($C$24,[1]!obget([1]!obcall("",$C509,"get",[1]!obMake("","int",F$26))),"")</f>
        <v>#VALUE!</v>
      </c>
      <c r="G509" s="42" t="e">
        <f>IF($C$24,[1]!obget([1]!obcall("",$C509,"get",[1]!obMake("","int",G$26))),"")</f>
        <v>#VALUE!</v>
      </c>
      <c r="H509" s="42" t="e">
        <f>IF($C$24,[1]!obget([1]!obcall("",$C509,"get",[1]!obMake("","int",H$26))),"")</f>
        <v>#VALUE!</v>
      </c>
      <c r="I509" s="42" t="e">
        <f>IF($C$24,[1]!obget([1]!obcall("",$C509,"get",[1]!obMake("","int",I$26))),"")</f>
        <v>#VALUE!</v>
      </c>
      <c r="J509" s="42" t="e">
        <f>IF($C$24,[1]!obget([1]!obcall("",$C509,"get",[1]!obMake("","int",J$26))),"")</f>
        <v>#VALUE!</v>
      </c>
      <c r="K509" s="42" t="e">
        <f>IF($C$24,[1]!obget([1]!obcall("",$C509,"get",[1]!obMake("","int",K$26))),"")</f>
        <v>#VALUE!</v>
      </c>
      <c r="L509" s="42" t="e">
        <f>IF($C$24,[1]!obget([1]!obcall("",$C509,"get",[1]!obMake("","int",L$26))),"")</f>
        <v>#VALUE!</v>
      </c>
      <c r="M509" s="42" t="e">
        <f>IF($C$24,[1]!obget([1]!obcall("",$C509,"get",[1]!obMake("","int",M$26))),"")</f>
        <v>#VALUE!</v>
      </c>
      <c r="N509" s="42" t="e">
        <f>IF($C$24,[1]!obget([1]!obcall("",$C509,"getAverage")),"")</f>
        <v>#VALUE!</v>
      </c>
    </row>
    <row r="510" spans="1:14" x14ac:dyDescent="0.3">
      <c r="A510" s="28" t="str">
        <f t="shared" si="8"/>
        <v/>
      </c>
      <c r="B510" s="42"/>
      <c r="C510" s="45" t="e">
        <f>IF($C$24,[1]!obcall("IM_"&amp;B510,$B$24,"[]",[1]!obMake("","int",ROW(B510)-ROW($B$27))),"")</f>
        <v>#VALUE!</v>
      </c>
      <c r="D510" s="42" t="e">
        <f>IF($C$24,[1]!obget([1]!obcall("",$C510,"get",[1]!obMake("","int",D$26))),"")</f>
        <v>#VALUE!</v>
      </c>
      <c r="E510" s="42" t="e">
        <f>IF($C$24,[1]!obget([1]!obcall("",$C510,"get",[1]!obMake("","int",E$26))),"")</f>
        <v>#VALUE!</v>
      </c>
      <c r="F510" s="42" t="e">
        <f>IF($C$24,[1]!obget([1]!obcall("",$C510,"get",[1]!obMake("","int",F$26))),"")</f>
        <v>#VALUE!</v>
      </c>
      <c r="G510" s="42" t="e">
        <f>IF($C$24,[1]!obget([1]!obcall("",$C510,"get",[1]!obMake("","int",G$26))),"")</f>
        <v>#VALUE!</v>
      </c>
      <c r="H510" s="42" t="e">
        <f>IF($C$24,[1]!obget([1]!obcall("",$C510,"get",[1]!obMake("","int",H$26))),"")</f>
        <v>#VALUE!</v>
      </c>
      <c r="I510" s="42" t="e">
        <f>IF($C$24,[1]!obget([1]!obcall("",$C510,"get",[1]!obMake("","int",I$26))),"")</f>
        <v>#VALUE!</v>
      </c>
      <c r="J510" s="42" t="e">
        <f>IF($C$24,[1]!obget([1]!obcall("",$C510,"get",[1]!obMake("","int",J$26))),"")</f>
        <v>#VALUE!</v>
      </c>
      <c r="K510" s="42" t="e">
        <f>IF($C$24,[1]!obget([1]!obcall("",$C510,"get",[1]!obMake("","int",K$26))),"")</f>
        <v>#VALUE!</v>
      </c>
      <c r="L510" s="42" t="e">
        <f>IF($C$24,[1]!obget([1]!obcall("",$C510,"get",[1]!obMake("","int",L$26))),"")</f>
        <v>#VALUE!</v>
      </c>
      <c r="M510" s="42" t="e">
        <f>IF($C$24,[1]!obget([1]!obcall("",$C510,"get",[1]!obMake("","int",M$26))),"")</f>
        <v>#VALUE!</v>
      </c>
      <c r="N510" s="42" t="e">
        <f>IF($C$24,[1]!obget([1]!obcall("",$C510,"getAverage")),"")</f>
        <v>#VALUE!</v>
      </c>
    </row>
    <row r="511" spans="1:14" x14ac:dyDescent="0.3">
      <c r="A511" s="28" t="str">
        <f t="shared" si="8"/>
        <v/>
      </c>
      <c r="B511" s="42"/>
      <c r="C511" s="45" t="e">
        <f>IF($C$24,[1]!obcall("IM_"&amp;B511,$B$24,"[]",[1]!obMake("","int",ROW(B511)-ROW($B$27))),"")</f>
        <v>#VALUE!</v>
      </c>
      <c r="D511" s="42" t="e">
        <f>IF($C$24,[1]!obget([1]!obcall("",$C511,"get",[1]!obMake("","int",D$26))),"")</f>
        <v>#VALUE!</v>
      </c>
      <c r="E511" s="42" t="e">
        <f>IF($C$24,[1]!obget([1]!obcall("",$C511,"get",[1]!obMake("","int",E$26))),"")</f>
        <v>#VALUE!</v>
      </c>
      <c r="F511" s="42" t="e">
        <f>IF($C$24,[1]!obget([1]!obcall("",$C511,"get",[1]!obMake("","int",F$26))),"")</f>
        <v>#VALUE!</v>
      </c>
      <c r="G511" s="42" t="e">
        <f>IF($C$24,[1]!obget([1]!obcall("",$C511,"get",[1]!obMake("","int",G$26))),"")</f>
        <v>#VALUE!</v>
      </c>
      <c r="H511" s="42" t="e">
        <f>IF($C$24,[1]!obget([1]!obcall("",$C511,"get",[1]!obMake("","int",H$26))),"")</f>
        <v>#VALUE!</v>
      </c>
      <c r="I511" s="42" t="e">
        <f>IF($C$24,[1]!obget([1]!obcall("",$C511,"get",[1]!obMake("","int",I$26))),"")</f>
        <v>#VALUE!</v>
      </c>
      <c r="J511" s="42" t="e">
        <f>IF($C$24,[1]!obget([1]!obcall("",$C511,"get",[1]!obMake("","int",J$26))),"")</f>
        <v>#VALUE!</v>
      </c>
      <c r="K511" s="42" t="e">
        <f>IF($C$24,[1]!obget([1]!obcall("",$C511,"get",[1]!obMake("","int",K$26))),"")</f>
        <v>#VALUE!</v>
      </c>
      <c r="L511" s="42" t="e">
        <f>IF($C$24,[1]!obget([1]!obcall("",$C511,"get",[1]!obMake("","int",L$26))),"")</f>
        <v>#VALUE!</v>
      </c>
      <c r="M511" s="42" t="e">
        <f>IF($C$24,[1]!obget([1]!obcall("",$C511,"get",[1]!obMake("","int",M$26))),"")</f>
        <v>#VALUE!</v>
      </c>
      <c r="N511" s="42" t="e">
        <f>IF($C$24,[1]!obget([1]!obcall("",$C511,"getAverage")),"")</f>
        <v>#VALUE!</v>
      </c>
    </row>
    <row r="512" spans="1:14" x14ac:dyDescent="0.3">
      <c r="A512" s="28">
        <f t="shared" si="8"/>
        <v>48.5</v>
      </c>
      <c r="B512" s="42"/>
      <c r="C512" s="45" t="e">
        <f>IF($C$24,[1]!obcall("IM_"&amp;B512,$B$24,"[]",[1]!obMake("","int",ROW(B512)-ROW($B$27))),"")</f>
        <v>#VALUE!</v>
      </c>
      <c r="D512" s="42" t="e">
        <f>IF($C$24,[1]!obget([1]!obcall("",$C512,"get",[1]!obMake("","int",D$26))),"")</f>
        <v>#VALUE!</v>
      </c>
      <c r="E512" s="42" t="e">
        <f>IF($C$24,[1]!obget([1]!obcall("",$C512,"get",[1]!obMake("","int",E$26))),"")</f>
        <v>#VALUE!</v>
      </c>
      <c r="F512" s="42" t="e">
        <f>IF($C$24,[1]!obget([1]!obcall("",$C512,"get",[1]!obMake("","int",F$26))),"")</f>
        <v>#VALUE!</v>
      </c>
      <c r="G512" s="42" t="e">
        <f>IF($C$24,[1]!obget([1]!obcall("",$C512,"get",[1]!obMake("","int",G$26))),"")</f>
        <v>#VALUE!</v>
      </c>
      <c r="H512" s="42" t="e">
        <f>IF($C$24,[1]!obget([1]!obcall("",$C512,"get",[1]!obMake("","int",H$26))),"")</f>
        <v>#VALUE!</v>
      </c>
      <c r="I512" s="42" t="e">
        <f>IF($C$24,[1]!obget([1]!obcall("",$C512,"get",[1]!obMake("","int",I$26))),"")</f>
        <v>#VALUE!</v>
      </c>
      <c r="J512" s="42" t="e">
        <f>IF($C$24,[1]!obget([1]!obcall("",$C512,"get",[1]!obMake("","int",J$26))),"")</f>
        <v>#VALUE!</v>
      </c>
      <c r="K512" s="42" t="e">
        <f>IF($C$24,[1]!obget([1]!obcall("",$C512,"get",[1]!obMake("","int",K$26))),"")</f>
        <v>#VALUE!</v>
      </c>
      <c r="L512" s="42" t="e">
        <f>IF($C$24,[1]!obget([1]!obcall("",$C512,"get",[1]!obMake("","int",L$26))),"")</f>
        <v>#VALUE!</v>
      </c>
      <c r="M512" s="42" t="e">
        <f>IF($C$24,[1]!obget([1]!obcall("",$C512,"get",[1]!obMake("","int",M$26))),"")</f>
        <v>#VALUE!</v>
      </c>
      <c r="N512" s="42" t="e">
        <f>IF($C$24,[1]!obget([1]!obcall("",$C512,"getAverage")),"")</f>
        <v>#VALUE!</v>
      </c>
    </row>
    <row r="513" spans="1:14" x14ac:dyDescent="0.3">
      <c r="A513" s="28" t="str">
        <f t="shared" si="8"/>
        <v/>
      </c>
      <c r="B513" s="42"/>
      <c r="C513" s="45" t="e">
        <f>IF($C$24,[1]!obcall("IM_"&amp;B513,$B$24,"[]",[1]!obMake("","int",ROW(B513)-ROW($B$27))),"")</f>
        <v>#VALUE!</v>
      </c>
      <c r="D513" s="42" t="e">
        <f>IF($C$24,[1]!obget([1]!obcall("",$C513,"get",[1]!obMake("","int",D$26))),"")</f>
        <v>#VALUE!</v>
      </c>
      <c r="E513" s="42" t="e">
        <f>IF($C$24,[1]!obget([1]!obcall("",$C513,"get",[1]!obMake("","int",E$26))),"")</f>
        <v>#VALUE!</v>
      </c>
      <c r="F513" s="42" t="e">
        <f>IF($C$24,[1]!obget([1]!obcall("",$C513,"get",[1]!obMake("","int",F$26))),"")</f>
        <v>#VALUE!</v>
      </c>
      <c r="G513" s="42" t="e">
        <f>IF($C$24,[1]!obget([1]!obcall("",$C513,"get",[1]!obMake("","int",G$26))),"")</f>
        <v>#VALUE!</v>
      </c>
      <c r="H513" s="42" t="e">
        <f>IF($C$24,[1]!obget([1]!obcall("",$C513,"get",[1]!obMake("","int",H$26))),"")</f>
        <v>#VALUE!</v>
      </c>
      <c r="I513" s="42" t="e">
        <f>IF($C$24,[1]!obget([1]!obcall("",$C513,"get",[1]!obMake("","int",I$26))),"")</f>
        <v>#VALUE!</v>
      </c>
      <c r="J513" s="42" t="e">
        <f>IF($C$24,[1]!obget([1]!obcall("",$C513,"get",[1]!obMake("","int",J$26))),"")</f>
        <v>#VALUE!</v>
      </c>
      <c r="K513" s="42" t="e">
        <f>IF($C$24,[1]!obget([1]!obcall("",$C513,"get",[1]!obMake("","int",K$26))),"")</f>
        <v>#VALUE!</v>
      </c>
      <c r="L513" s="42" t="e">
        <f>IF($C$24,[1]!obget([1]!obcall("",$C513,"get",[1]!obMake("","int",L$26))),"")</f>
        <v>#VALUE!</v>
      </c>
      <c r="M513" s="42" t="e">
        <f>IF($C$24,[1]!obget([1]!obcall("",$C513,"get",[1]!obMake("","int",M$26))),"")</f>
        <v>#VALUE!</v>
      </c>
      <c r="N513" s="42" t="e">
        <f>IF($C$24,[1]!obget([1]!obcall("",$C513,"getAverage")),"")</f>
        <v>#VALUE!</v>
      </c>
    </row>
    <row r="514" spans="1:14" x14ac:dyDescent="0.3">
      <c r="A514" s="28" t="str">
        <f t="shared" si="8"/>
        <v/>
      </c>
      <c r="B514" s="42"/>
      <c r="C514" s="45" t="e">
        <f>IF($C$24,[1]!obcall("IM_"&amp;B514,$B$24,"[]",[1]!obMake("","int",ROW(B514)-ROW($B$27))),"")</f>
        <v>#VALUE!</v>
      </c>
      <c r="D514" s="42" t="e">
        <f>IF($C$24,[1]!obget([1]!obcall("",$C514,"get",[1]!obMake("","int",D$26))),"")</f>
        <v>#VALUE!</v>
      </c>
      <c r="E514" s="42" t="e">
        <f>IF($C$24,[1]!obget([1]!obcall("",$C514,"get",[1]!obMake("","int",E$26))),"")</f>
        <v>#VALUE!</v>
      </c>
      <c r="F514" s="42" t="e">
        <f>IF($C$24,[1]!obget([1]!obcall("",$C514,"get",[1]!obMake("","int",F$26))),"")</f>
        <v>#VALUE!</v>
      </c>
      <c r="G514" s="42" t="e">
        <f>IF($C$24,[1]!obget([1]!obcall("",$C514,"get",[1]!obMake("","int",G$26))),"")</f>
        <v>#VALUE!</v>
      </c>
      <c r="H514" s="42" t="e">
        <f>IF($C$24,[1]!obget([1]!obcall("",$C514,"get",[1]!obMake("","int",H$26))),"")</f>
        <v>#VALUE!</v>
      </c>
      <c r="I514" s="42" t="e">
        <f>IF($C$24,[1]!obget([1]!obcall("",$C514,"get",[1]!obMake("","int",I$26))),"")</f>
        <v>#VALUE!</v>
      </c>
      <c r="J514" s="42" t="e">
        <f>IF($C$24,[1]!obget([1]!obcall("",$C514,"get",[1]!obMake("","int",J$26))),"")</f>
        <v>#VALUE!</v>
      </c>
      <c r="K514" s="42" t="e">
        <f>IF($C$24,[1]!obget([1]!obcall("",$C514,"get",[1]!obMake("","int",K$26))),"")</f>
        <v>#VALUE!</v>
      </c>
      <c r="L514" s="42" t="e">
        <f>IF($C$24,[1]!obget([1]!obcall("",$C514,"get",[1]!obMake("","int",L$26))),"")</f>
        <v>#VALUE!</v>
      </c>
      <c r="M514" s="42" t="e">
        <f>IF($C$24,[1]!obget([1]!obcall("",$C514,"get",[1]!obMake("","int",M$26))),"")</f>
        <v>#VALUE!</v>
      </c>
      <c r="N514" s="42" t="e">
        <f>IF($C$24,[1]!obget([1]!obcall("",$C514,"getAverage")),"")</f>
        <v>#VALUE!</v>
      </c>
    </row>
    <row r="515" spans="1:14" x14ac:dyDescent="0.3">
      <c r="A515" s="28" t="str">
        <f t="shared" si="8"/>
        <v/>
      </c>
      <c r="B515" s="42"/>
      <c r="C515" s="45" t="e">
        <f>IF($C$24,[1]!obcall("IM_"&amp;B515,$B$24,"[]",[1]!obMake("","int",ROW(B515)-ROW($B$27))),"")</f>
        <v>#VALUE!</v>
      </c>
      <c r="D515" s="42" t="e">
        <f>IF($C$24,[1]!obget([1]!obcall("",$C515,"get",[1]!obMake("","int",D$26))),"")</f>
        <v>#VALUE!</v>
      </c>
      <c r="E515" s="42" t="e">
        <f>IF($C$24,[1]!obget([1]!obcall("",$C515,"get",[1]!obMake("","int",E$26))),"")</f>
        <v>#VALUE!</v>
      </c>
      <c r="F515" s="42" t="e">
        <f>IF($C$24,[1]!obget([1]!obcall("",$C515,"get",[1]!obMake("","int",F$26))),"")</f>
        <v>#VALUE!</v>
      </c>
      <c r="G515" s="42" t="e">
        <f>IF($C$24,[1]!obget([1]!obcall("",$C515,"get",[1]!obMake("","int",G$26))),"")</f>
        <v>#VALUE!</v>
      </c>
      <c r="H515" s="42" t="e">
        <f>IF($C$24,[1]!obget([1]!obcall("",$C515,"get",[1]!obMake("","int",H$26))),"")</f>
        <v>#VALUE!</v>
      </c>
      <c r="I515" s="42" t="e">
        <f>IF($C$24,[1]!obget([1]!obcall("",$C515,"get",[1]!obMake("","int",I$26))),"")</f>
        <v>#VALUE!</v>
      </c>
      <c r="J515" s="42" t="e">
        <f>IF($C$24,[1]!obget([1]!obcall("",$C515,"get",[1]!obMake("","int",J$26))),"")</f>
        <v>#VALUE!</v>
      </c>
      <c r="K515" s="42" t="e">
        <f>IF($C$24,[1]!obget([1]!obcall("",$C515,"get",[1]!obMake("","int",K$26))),"")</f>
        <v>#VALUE!</v>
      </c>
      <c r="L515" s="42" t="e">
        <f>IF($C$24,[1]!obget([1]!obcall("",$C515,"get",[1]!obMake("","int",L$26))),"")</f>
        <v>#VALUE!</v>
      </c>
      <c r="M515" s="42" t="e">
        <f>IF($C$24,[1]!obget([1]!obcall("",$C515,"get",[1]!obMake("","int",M$26))),"")</f>
        <v>#VALUE!</v>
      </c>
      <c r="N515" s="42" t="e">
        <f>IF($C$24,[1]!obget([1]!obcall("",$C515,"getAverage")),"")</f>
        <v>#VALUE!</v>
      </c>
    </row>
    <row r="516" spans="1:14" x14ac:dyDescent="0.3">
      <c r="A516" s="28" t="str">
        <f t="shared" si="8"/>
        <v/>
      </c>
      <c r="B516" s="42"/>
      <c r="C516" s="45" t="e">
        <f>IF($C$24,[1]!obcall("IM_"&amp;B516,$B$24,"[]",[1]!obMake("","int",ROW(B516)-ROW($B$27))),"")</f>
        <v>#VALUE!</v>
      </c>
      <c r="D516" s="42" t="e">
        <f>IF($C$24,[1]!obget([1]!obcall("",$C516,"get",[1]!obMake("","int",D$26))),"")</f>
        <v>#VALUE!</v>
      </c>
      <c r="E516" s="42" t="e">
        <f>IF($C$24,[1]!obget([1]!obcall("",$C516,"get",[1]!obMake("","int",E$26))),"")</f>
        <v>#VALUE!</v>
      </c>
      <c r="F516" s="42" t="e">
        <f>IF($C$24,[1]!obget([1]!obcall("",$C516,"get",[1]!obMake("","int",F$26))),"")</f>
        <v>#VALUE!</v>
      </c>
      <c r="G516" s="42" t="e">
        <f>IF($C$24,[1]!obget([1]!obcall("",$C516,"get",[1]!obMake("","int",G$26))),"")</f>
        <v>#VALUE!</v>
      </c>
      <c r="H516" s="42" t="e">
        <f>IF($C$24,[1]!obget([1]!obcall("",$C516,"get",[1]!obMake("","int",H$26))),"")</f>
        <v>#VALUE!</v>
      </c>
      <c r="I516" s="42" t="e">
        <f>IF($C$24,[1]!obget([1]!obcall("",$C516,"get",[1]!obMake("","int",I$26))),"")</f>
        <v>#VALUE!</v>
      </c>
      <c r="J516" s="42" t="e">
        <f>IF($C$24,[1]!obget([1]!obcall("",$C516,"get",[1]!obMake("","int",J$26))),"")</f>
        <v>#VALUE!</v>
      </c>
      <c r="K516" s="42" t="e">
        <f>IF($C$24,[1]!obget([1]!obcall("",$C516,"get",[1]!obMake("","int",K$26))),"")</f>
        <v>#VALUE!</v>
      </c>
      <c r="L516" s="42" t="e">
        <f>IF($C$24,[1]!obget([1]!obcall("",$C516,"get",[1]!obMake("","int",L$26))),"")</f>
        <v>#VALUE!</v>
      </c>
      <c r="M516" s="42" t="e">
        <f>IF($C$24,[1]!obget([1]!obcall("",$C516,"get",[1]!obMake("","int",M$26))),"")</f>
        <v>#VALUE!</v>
      </c>
      <c r="N516" s="42" t="e">
        <f>IF($C$24,[1]!obget([1]!obcall("",$C516,"getAverage")),"")</f>
        <v>#VALUE!</v>
      </c>
    </row>
    <row r="517" spans="1:14" x14ac:dyDescent="0.3">
      <c r="A517" s="28">
        <f t="shared" si="8"/>
        <v>49</v>
      </c>
      <c r="B517" s="42"/>
      <c r="C517" s="45" t="e">
        <f>IF($C$24,[1]!obcall("IM_"&amp;B517,$B$24,"[]",[1]!obMake("","int",ROW(B517)-ROW($B$27))),"")</f>
        <v>#VALUE!</v>
      </c>
      <c r="D517" s="42" t="e">
        <f>IF($C$24,[1]!obget([1]!obcall("",$C517,"get",[1]!obMake("","int",D$26))),"")</f>
        <v>#VALUE!</v>
      </c>
      <c r="E517" s="42" t="e">
        <f>IF($C$24,[1]!obget([1]!obcall("",$C517,"get",[1]!obMake("","int",E$26))),"")</f>
        <v>#VALUE!</v>
      </c>
      <c r="F517" s="42" t="e">
        <f>IF($C$24,[1]!obget([1]!obcall("",$C517,"get",[1]!obMake("","int",F$26))),"")</f>
        <v>#VALUE!</v>
      </c>
      <c r="G517" s="42" t="e">
        <f>IF($C$24,[1]!obget([1]!obcall("",$C517,"get",[1]!obMake("","int",G$26))),"")</f>
        <v>#VALUE!</v>
      </c>
      <c r="H517" s="42" t="e">
        <f>IF($C$24,[1]!obget([1]!obcall("",$C517,"get",[1]!obMake("","int",H$26))),"")</f>
        <v>#VALUE!</v>
      </c>
      <c r="I517" s="42" t="e">
        <f>IF($C$24,[1]!obget([1]!obcall("",$C517,"get",[1]!obMake("","int",I$26))),"")</f>
        <v>#VALUE!</v>
      </c>
      <c r="J517" s="42" t="e">
        <f>IF($C$24,[1]!obget([1]!obcall("",$C517,"get",[1]!obMake("","int",J$26))),"")</f>
        <v>#VALUE!</v>
      </c>
      <c r="K517" s="42" t="e">
        <f>IF($C$24,[1]!obget([1]!obcall("",$C517,"get",[1]!obMake("","int",K$26))),"")</f>
        <v>#VALUE!</v>
      </c>
      <c r="L517" s="42" t="e">
        <f>IF($C$24,[1]!obget([1]!obcall("",$C517,"get",[1]!obMake("","int",L$26))),"")</f>
        <v>#VALUE!</v>
      </c>
      <c r="M517" s="42" t="e">
        <f>IF($C$24,[1]!obget([1]!obcall("",$C517,"get",[1]!obMake("","int",M$26))),"")</f>
        <v>#VALUE!</v>
      </c>
      <c r="N517" s="42" t="e">
        <f>IF($C$24,[1]!obget([1]!obcall("",$C517,"getAverage")),"")</f>
        <v>#VALUE!</v>
      </c>
    </row>
    <row r="518" spans="1:14" x14ac:dyDescent="0.3">
      <c r="A518" s="28" t="str">
        <f t="shared" si="8"/>
        <v/>
      </c>
      <c r="B518" s="42"/>
      <c r="C518" s="45" t="e">
        <f>IF($C$24,[1]!obcall("IM_"&amp;B518,$B$24,"[]",[1]!obMake("","int",ROW(B518)-ROW($B$27))),"")</f>
        <v>#VALUE!</v>
      </c>
      <c r="D518" s="42" t="e">
        <f>IF($C$24,[1]!obget([1]!obcall("",$C518,"get",[1]!obMake("","int",D$26))),"")</f>
        <v>#VALUE!</v>
      </c>
      <c r="E518" s="42" t="e">
        <f>IF($C$24,[1]!obget([1]!obcall("",$C518,"get",[1]!obMake("","int",E$26))),"")</f>
        <v>#VALUE!</v>
      </c>
      <c r="F518" s="42" t="e">
        <f>IF($C$24,[1]!obget([1]!obcall("",$C518,"get",[1]!obMake("","int",F$26))),"")</f>
        <v>#VALUE!</v>
      </c>
      <c r="G518" s="42" t="e">
        <f>IF($C$24,[1]!obget([1]!obcall("",$C518,"get",[1]!obMake("","int",G$26))),"")</f>
        <v>#VALUE!</v>
      </c>
      <c r="H518" s="42" t="e">
        <f>IF($C$24,[1]!obget([1]!obcall("",$C518,"get",[1]!obMake("","int",H$26))),"")</f>
        <v>#VALUE!</v>
      </c>
      <c r="I518" s="42" t="e">
        <f>IF($C$24,[1]!obget([1]!obcall("",$C518,"get",[1]!obMake("","int",I$26))),"")</f>
        <v>#VALUE!</v>
      </c>
      <c r="J518" s="42" t="e">
        <f>IF($C$24,[1]!obget([1]!obcall("",$C518,"get",[1]!obMake("","int",J$26))),"")</f>
        <v>#VALUE!</v>
      </c>
      <c r="K518" s="42" t="e">
        <f>IF($C$24,[1]!obget([1]!obcall("",$C518,"get",[1]!obMake("","int",K$26))),"")</f>
        <v>#VALUE!</v>
      </c>
      <c r="L518" s="42" t="e">
        <f>IF($C$24,[1]!obget([1]!obcall("",$C518,"get",[1]!obMake("","int",L$26))),"")</f>
        <v>#VALUE!</v>
      </c>
      <c r="M518" s="42" t="e">
        <f>IF($C$24,[1]!obget([1]!obcall("",$C518,"get",[1]!obMake("","int",M$26))),"")</f>
        <v>#VALUE!</v>
      </c>
      <c r="N518" s="42" t="e">
        <f>IF($C$24,[1]!obget([1]!obcall("",$C518,"getAverage")),"")</f>
        <v>#VALUE!</v>
      </c>
    </row>
    <row r="519" spans="1:14" x14ac:dyDescent="0.3">
      <c r="A519" s="28" t="str">
        <f t="shared" si="8"/>
        <v/>
      </c>
      <c r="B519" s="42"/>
      <c r="C519" s="45" t="e">
        <f>IF($C$24,[1]!obcall("IM_"&amp;B519,$B$24,"[]",[1]!obMake("","int",ROW(B519)-ROW($B$27))),"")</f>
        <v>#VALUE!</v>
      </c>
      <c r="D519" s="42" t="e">
        <f>IF($C$24,[1]!obget([1]!obcall("",$C519,"get",[1]!obMake("","int",D$26))),"")</f>
        <v>#VALUE!</v>
      </c>
      <c r="E519" s="42" t="e">
        <f>IF($C$24,[1]!obget([1]!obcall("",$C519,"get",[1]!obMake("","int",E$26))),"")</f>
        <v>#VALUE!</v>
      </c>
      <c r="F519" s="42" t="e">
        <f>IF($C$24,[1]!obget([1]!obcall("",$C519,"get",[1]!obMake("","int",F$26))),"")</f>
        <v>#VALUE!</v>
      </c>
      <c r="G519" s="42" t="e">
        <f>IF($C$24,[1]!obget([1]!obcall("",$C519,"get",[1]!obMake("","int",G$26))),"")</f>
        <v>#VALUE!</v>
      </c>
      <c r="H519" s="42" t="e">
        <f>IF($C$24,[1]!obget([1]!obcall("",$C519,"get",[1]!obMake("","int",H$26))),"")</f>
        <v>#VALUE!</v>
      </c>
      <c r="I519" s="42" t="e">
        <f>IF($C$24,[1]!obget([1]!obcall("",$C519,"get",[1]!obMake("","int",I$26))),"")</f>
        <v>#VALUE!</v>
      </c>
      <c r="J519" s="42" t="e">
        <f>IF($C$24,[1]!obget([1]!obcall("",$C519,"get",[1]!obMake("","int",J$26))),"")</f>
        <v>#VALUE!</v>
      </c>
      <c r="K519" s="42" t="e">
        <f>IF($C$24,[1]!obget([1]!obcall("",$C519,"get",[1]!obMake("","int",K$26))),"")</f>
        <v>#VALUE!</v>
      </c>
      <c r="L519" s="42" t="e">
        <f>IF($C$24,[1]!obget([1]!obcall("",$C519,"get",[1]!obMake("","int",L$26))),"")</f>
        <v>#VALUE!</v>
      </c>
      <c r="M519" s="42" t="e">
        <f>IF($C$24,[1]!obget([1]!obcall("",$C519,"get",[1]!obMake("","int",M$26))),"")</f>
        <v>#VALUE!</v>
      </c>
      <c r="N519" s="42" t="e">
        <f>IF($C$24,[1]!obget([1]!obcall("",$C519,"getAverage")),"")</f>
        <v>#VALUE!</v>
      </c>
    </row>
    <row r="520" spans="1:14" x14ac:dyDescent="0.3">
      <c r="A520" s="28" t="str">
        <f t="shared" si="8"/>
        <v/>
      </c>
      <c r="B520" s="42"/>
      <c r="C520" s="45" t="e">
        <f>IF($C$24,[1]!obcall("IM_"&amp;B520,$B$24,"[]",[1]!obMake("","int",ROW(B520)-ROW($B$27))),"")</f>
        <v>#VALUE!</v>
      </c>
      <c r="D520" s="42" t="e">
        <f>IF($C$24,[1]!obget([1]!obcall("",$C520,"get",[1]!obMake("","int",D$26))),"")</f>
        <v>#VALUE!</v>
      </c>
      <c r="E520" s="42" t="e">
        <f>IF($C$24,[1]!obget([1]!obcall("",$C520,"get",[1]!obMake("","int",E$26))),"")</f>
        <v>#VALUE!</v>
      </c>
      <c r="F520" s="42" t="e">
        <f>IF($C$24,[1]!obget([1]!obcall("",$C520,"get",[1]!obMake("","int",F$26))),"")</f>
        <v>#VALUE!</v>
      </c>
      <c r="G520" s="42" t="e">
        <f>IF($C$24,[1]!obget([1]!obcall("",$C520,"get",[1]!obMake("","int",G$26))),"")</f>
        <v>#VALUE!</v>
      </c>
      <c r="H520" s="42" t="e">
        <f>IF($C$24,[1]!obget([1]!obcall("",$C520,"get",[1]!obMake("","int",H$26))),"")</f>
        <v>#VALUE!</v>
      </c>
      <c r="I520" s="42" t="e">
        <f>IF($C$24,[1]!obget([1]!obcall("",$C520,"get",[1]!obMake("","int",I$26))),"")</f>
        <v>#VALUE!</v>
      </c>
      <c r="J520" s="42" t="e">
        <f>IF($C$24,[1]!obget([1]!obcall("",$C520,"get",[1]!obMake("","int",J$26))),"")</f>
        <v>#VALUE!</v>
      </c>
      <c r="K520" s="42" t="e">
        <f>IF($C$24,[1]!obget([1]!obcall("",$C520,"get",[1]!obMake("","int",K$26))),"")</f>
        <v>#VALUE!</v>
      </c>
      <c r="L520" s="42" t="e">
        <f>IF($C$24,[1]!obget([1]!obcall("",$C520,"get",[1]!obMake("","int",L$26))),"")</f>
        <v>#VALUE!</v>
      </c>
      <c r="M520" s="42" t="e">
        <f>IF($C$24,[1]!obget([1]!obcall("",$C520,"get",[1]!obMake("","int",M$26))),"")</f>
        <v>#VALUE!</v>
      </c>
      <c r="N520" s="42" t="e">
        <f>IF($C$24,[1]!obget([1]!obcall("",$C520,"getAverage")),"")</f>
        <v>#VALUE!</v>
      </c>
    </row>
    <row r="521" spans="1:14" x14ac:dyDescent="0.3">
      <c r="A521" s="28" t="str">
        <f t="shared" si="8"/>
        <v/>
      </c>
      <c r="B521" s="42"/>
      <c r="C521" s="45" t="e">
        <f>IF($C$24,[1]!obcall("IM_"&amp;B521,$B$24,"[]",[1]!obMake("","int",ROW(B521)-ROW($B$27))),"")</f>
        <v>#VALUE!</v>
      </c>
      <c r="D521" s="42" t="e">
        <f>IF($C$24,[1]!obget([1]!obcall("",$C521,"get",[1]!obMake("","int",D$26))),"")</f>
        <v>#VALUE!</v>
      </c>
      <c r="E521" s="42" t="e">
        <f>IF($C$24,[1]!obget([1]!obcall("",$C521,"get",[1]!obMake("","int",E$26))),"")</f>
        <v>#VALUE!</v>
      </c>
      <c r="F521" s="42" t="e">
        <f>IF($C$24,[1]!obget([1]!obcall("",$C521,"get",[1]!obMake("","int",F$26))),"")</f>
        <v>#VALUE!</v>
      </c>
      <c r="G521" s="42" t="e">
        <f>IF($C$24,[1]!obget([1]!obcall("",$C521,"get",[1]!obMake("","int",G$26))),"")</f>
        <v>#VALUE!</v>
      </c>
      <c r="H521" s="42" t="e">
        <f>IF($C$24,[1]!obget([1]!obcall("",$C521,"get",[1]!obMake("","int",H$26))),"")</f>
        <v>#VALUE!</v>
      </c>
      <c r="I521" s="42" t="e">
        <f>IF($C$24,[1]!obget([1]!obcall("",$C521,"get",[1]!obMake("","int",I$26))),"")</f>
        <v>#VALUE!</v>
      </c>
      <c r="J521" s="42" t="e">
        <f>IF($C$24,[1]!obget([1]!obcall("",$C521,"get",[1]!obMake("","int",J$26))),"")</f>
        <v>#VALUE!</v>
      </c>
      <c r="K521" s="42" t="e">
        <f>IF($C$24,[1]!obget([1]!obcall("",$C521,"get",[1]!obMake("","int",K$26))),"")</f>
        <v>#VALUE!</v>
      </c>
      <c r="L521" s="42" t="e">
        <f>IF($C$24,[1]!obget([1]!obcall("",$C521,"get",[1]!obMake("","int",L$26))),"")</f>
        <v>#VALUE!</v>
      </c>
      <c r="M521" s="42" t="e">
        <f>IF($C$24,[1]!obget([1]!obcall("",$C521,"get",[1]!obMake("","int",M$26))),"")</f>
        <v>#VALUE!</v>
      </c>
      <c r="N521" s="42" t="e">
        <f>IF($C$24,[1]!obget([1]!obcall("",$C521,"getAverage")),"")</f>
        <v>#VALUE!</v>
      </c>
    </row>
    <row r="522" spans="1:14" x14ac:dyDescent="0.3">
      <c r="A522" s="28">
        <f t="shared" si="8"/>
        <v>49.5</v>
      </c>
      <c r="B522" s="42"/>
      <c r="C522" s="45" t="e">
        <f>IF($C$24,[1]!obcall("IM_"&amp;B522,$B$24,"[]",[1]!obMake("","int",ROW(B522)-ROW($B$27))),"")</f>
        <v>#VALUE!</v>
      </c>
      <c r="D522" s="42" t="e">
        <f>IF($C$24,[1]!obget([1]!obcall("",$C522,"get",[1]!obMake("","int",D$26))),"")</f>
        <v>#VALUE!</v>
      </c>
      <c r="E522" s="42" t="e">
        <f>IF($C$24,[1]!obget([1]!obcall("",$C522,"get",[1]!obMake("","int",E$26))),"")</f>
        <v>#VALUE!</v>
      </c>
      <c r="F522" s="42" t="e">
        <f>IF($C$24,[1]!obget([1]!obcall("",$C522,"get",[1]!obMake("","int",F$26))),"")</f>
        <v>#VALUE!</v>
      </c>
      <c r="G522" s="42" t="e">
        <f>IF($C$24,[1]!obget([1]!obcall("",$C522,"get",[1]!obMake("","int",G$26))),"")</f>
        <v>#VALUE!</v>
      </c>
      <c r="H522" s="42" t="e">
        <f>IF($C$24,[1]!obget([1]!obcall("",$C522,"get",[1]!obMake("","int",H$26))),"")</f>
        <v>#VALUE!</v>
      </c>
      <c r="I522" s="42" t="e">
        <f>IF($C$24,[1]!obget([1]!obcall("",$C522,"get",[1]!obMake("","int",I$26))),"")</f>
        <v>#VALUE!</v>
      </c>
      <c r="J522" s="42" t="e">
        <f>IF($C$24,[1]!obget([1]!obcall("",$C522,"get",[1]!obMake("","int",J$26))),"")</f>
        <v>#VALUE!</v>
      </c>
      <c r="K522" s="42" t="e">
        <f>IF($C$24,[1]!obget([1]!obcall("",$C522,"get",[1]!obMake("","int",K$26))),"")</f>
        <v>#VALUE!</v>
      </c>
      <c r="L522" s="42" t="e">
        <f>IF($C$24,[1]!obget([1]!obcall("",$C522,"get",[1]!obMake("","int",L$26))),"")</f>
        <v>#VALUE!</v>
      </c>
      <c r="M522" s="42" t="e">
        <f>IF($C$24,[1]!obget([1]!obcall("",$C522,"get",[1]!obMake("","int",M$26))),"")</f>
        <v>#VALUE!</v>
      </c>
      <c r="N522" s="42" t="e">
        <f>IF($C$24,[1]!obget([1]!obcall("",$C522,"getAverage")),"")</f>
        <v>#VALUE!</v>
      </c>
    </row>
    <row r="523" spans="1:14" x14ac:dyDescent="0.3">
      <c r="A523" s="28" t="str">
        <f t="shared" si="8"/>
        <v/>
      </c>
      <c r="B523" s="42"/>
      <c r="C523" s="45" t="e">
        <f>IF($C$24,[1]!obcall("IM_"&amp;B523,$B$24,"[]",[1]!obMake("","int",ROW(B523)-ROW($B$27))),"")</f>
        <v>#VALUE!</v>
      </c>
      <c r="D523" s="42" t="e">
        <f>IF($C$24,[1]!obget([1]!obcall("",$C523,"get",[1]!obMake("","int",D$26))),"")</f>
        <v>#VALUE!</v>
      </c>
      <c r="E523" s="42" t="e">
        <f>IF($C$24,[1]!obget([1]!obcall("",$C523,"get",[1]!obMake("","int",E$26))),"")</f>
        <v>#VALUE!</v>
      </c>
      <c r="F523" s="42" t="e">
        <f>IF($C$24,[1]!obget([1]!obcall("",$C523,"get",[1]!obMake("","int",F$26))),"")</f>
        <v>#VALUE!</v>
      </c>
      <c r="G523" s="42" t="e">
        <f>IF($C$24,[1]!obget([1]!obcall("",$C523,"get",[1]!obMake("","int",G$26))),"")</f>
        <v>#VALUE!</v>
      </c>
      <c r="H523" s="42" t="e">
        <f>IF($C$24,[1]!obget([1]!obcall("",$C523,"get",[1]!obMake("","int",H$26))),"")</f>
        <v>#VALUE!</v>
      </c>
      <c r="I523" s="42" t="e">
        <f>IF($C$24,[1]!obget([1]!obcall("",$C523,"get",[1]!obMake("","int",I$26))),"")</f>
        <v>#VALUE!</v>
      </c>
      <c r="J523" s="42" t="e">
        <f>IF($C$24,[1]!obget([1]!obcall("",$C523,"get",[1]!obMake("","int",J$26))),"")</f>
        <v>#VALUE!</v>
      </c>
      <c r="K523" s="42" t="e">
        <f>IF($C$24,[1]!obget([1]!obcall("",$C523,"get",[1]!obMake("","int",K$26))),"")</f>
        <v>#VALUE!</v>
      </c>
      <c r="L523" s="42" t="e">
        <f>IF($C$24,[1]!obget([1]!obcall("",$C523,"get",[1]!obMake("","int",L$26))),"")</f>
        <v>#VALUE!</v>
      </c>
      <c r="M523" s="42" t="e">
        <f>IF($C$24,[1]!obget([1]!obcall("",$C523,"get",[1]!obMake("","int",M$26))),"")</f>
        <v>#VALUE!</v>
      </c>
      <c r="N523" s="42" t="e">
        <f>IF($C$24,[1]!obget([1]!obcall("",$C523,"getAverage")),"")</f>
        <v>#VALUE!</v>
      </c>
    </row>
    <row r="524" spans="1:14" x14ac:dyDescent="0.3">
      <c r="A524" s="28" t="str">
        <f t="shared" si="8"/>
        <v/>
      </c>
      <c r="B524" s="42"/>
      <c r="C524" s="45" t="e">
        <f>IF($C$24,[1]!obcall("IM_"&amp;B524,$B$24,"[]",[1]!obMake("","int",ROW(B524)-ROW($B$27))),"")</f>
        <v>#VALUE!</v>
      </c>
      <c r="D524" s="42" t="e">
        <f>IF($C$24,[1]!obget([1]!obcall("",$C524,"get",[1]!obMake("","int",D$26))),"")</f>
        <v>#VALUE!</v>
      </c>
      <c r="E524" s="42" t="e">
        <f>IF($C$24,[1]!obget([1]!obcall("",$C524,"get",[1]!obMake("","int",E$26))),"")</f>
        <v>#VALUE!</v>
      </c>
      <c r="F524" s="42" t="e">
        <f>IF($C$24,[1]!obget([1]!obcall("",$C524,"get",[1]!obMake("","int",F$26))),"")</f>
        <v>#VALUE!</v>
      </c>
      <c r="G524" s="42" t="e">
        <f>IF($C$24,[1]!obget([1]!obcall("",$C524,"get",[1]!obMake("","int",G$26))),"")</f>
        <v>#VALUE!</v>
      </c>
      <c r="H524" s="42" t="e">
        <f>IF($C$24,[1]!obget([1]!obcall("",$C524,"get",[1]!obMake("","int",H$26))),"")</f>
        <v>#VALUE!</v>
      </c>
      <c r="I524" s="42" t="e">
        <f>IF($C$24,[1]!obget([1]!obcall("",$C524,"get",[1]!obMake("","int",I$26))),"")</f>
        <v>#VALUE!</v>
      </c>
      <c r="J524" s="42" t="e">
        <f>IF($C$24,[1]!obget([1]!obcall("",$C524,"get",[1]!obMake("","int",J$26))),"")</f>
        <v>#VALUE!</v>
      </c>
      <c r="K524" s="42" t="e">
        <f>IF($C$24,[1]!obget([1]!obcall("",$C524,"get",[1]!obMake("","int",K$26))),"")</f>
        <v>#VALUE!</v>
      </c>
      <c r="L524" s="42" t="e">
        <f>IF($C$24,[1]!obget([1]!obcall("",$C524,"get",[1]!obMake("","int",L$26))),"")</f>
        <v>#VALUE!</v>
      </c>
      <c r="M524" s="42" t="e">
        <f>IF($C$24,[1]!obget([1]!obcall("",$C524,"get",[1]!obMake("","int",M$26))),"")</f>
        <v>#VALUE!</v>
      </c>
      <c r="N524" s="42" t="e">
        <f>IF($C$24,[1]!obget([1]!obcall("",$C524,"getAverage")),"")</f>
        <v>#VALUE!</v>
      </c>
    </row>
    <row r="525" spans="1:14" x14ac:dyDescent="0.3">
      <c r="A525" s="28" t="str">
        <f t="shared" si="8"/>
        <v/>
      </c>
      <c r="B525" s="42"/>
      <c r="C525" s="45" t="e">
        <f>IF($C$24,[1]!obcall("IM_"&amp;B525,$B$24,"[]",[1]!obMake("","int",ROW(B525)-ROW($B$27))),"")</f>
        <v>#VALUE!</v>
      </c>
      <c r="D525" s="42" t="e">
        <f>IF($C$24,[1]!obget([1]!obcall("",$C525,"get",[1]!obMake("","int",D$26))),"")</f>
        <v>#VALUE!</v>
      </c>
      <c r="E525" s="42" t="e">
        <f>IF($C$24,[1]!obget([1]!obcall("",$C525,"get",[1]!obMake("","int",E$26))),"")</f>
        <v>#VALUE!</v>
      </c>
      <c r="F525" s="42" t="e">
        <f>IF($C$24,[1]!obget([1]!obcall("",$C525,"get",[1]!obMake("","int",F$26))),"")</f>
        <v>#VALUE!</v>
      </c>
      <c r="G525" s="42" t="e">
        <f>IF($C$24,[1]!obget([1]!obcall("",$C525,"get",[1]!obMake("","int",G$26))),"")</f>
        <v>#VALUE!</v>
      </c>
      <c r="H525" s="42" t="e">
        <f>IF($C$24,[1]!obget([1]!obcall("",$C525,"get",[1]!obMake("","int",H$26))),"")</f>
        <v>#VALUE!</v>
      </c>
      <c r="I525" s="42" t="e">
        <f>IF($C$24,[1]!obget([1]!obcall("",$C525,"get",[1]!obMake("","int",I$26))),"")</f>
        <v>#VALUE!</v>
      </c>
      <c r="J525" s="42" t="e">
        <f>IF($C$24,[1]!obget([1]!obcall("",$C525,"get",[1]!obMake("","int",J$26))),"")</f>
        <v>#VALUE!</v>
      </c>
      <c r="K525" s="42" t="e">
        <f>IF($C$24,[1]!obget([1]!obcall("",$C525,"get",[1]!obMake("","int",K$26))),"")</f>
        <v>#VALUE!</v>
      </c>
      <c r="L525" s="42" t="e">
        <f>IF($C$24,[1]!obget([1]!obcall("",$C525,"get",[1]!obMake("","int",L$26))),"")</f>
        <v>#VALUE!</v>
      </c>
      <c r="M525" s="42" t="e">
        <f>IF($C$24,[1]!obget([1]!obcall("",$C525,"get",[1]!obMake("","int",M$26))),"")</f>
        <v>#VALUE!</v>
      </c>
      <c r="N525" s="42" t="e">
        <f>IF($C$24,[1]!obget([1]!obcall("",$C525,"getAverage")),"")</f>
        <v>#VALUE!</v>
      </c>
    </row>
    <row r="526" spans="1:14" x14ac:dyDescent="0.3">
      <c r="A526" s="28" t="str">
        <f t="shared" si="8"/>
        <v/>
      </c>
      <c r="B526" s="42"/>
      <c r="C526" s="45" t="e">
        <f>IF($C$24,[1]!obcall("IM_"&amp;B526,$B$24,"[]",[1]!obMake("","int",ROW(B526)-ROW($B$27))),"")</f>
        <v>#VALUE!</v>
      </c>
      <c r="D526" s="42" t="e">
        <f>IF($C$24,[1]!obget([1]!obcall("",$C526,"get",[1]!obMake("","int",D$26))),"")</f>
        <v>#VALUE!</v>
      </c>
      <c r="E526" s="42" t="e">
        <f>IF($C$24,[1]!obget([1]!obcall("",$C526,"get",[1]!obMake("","int",E$26))),"")</f>
        <v>#VALUE!</v>
      </c>
      <c r="F526" s="42" t="e">
        <f>IF($C$24,[1]!obget([1]!obcall("",$C526,"get",[1]!obMake("","int",F$26))),"")</f>
        <v>#VALUE!</v>
      </c>
      <c r="G526" s="42" t="e">
        <f>IF($C$24,[1]!obget([1]!obcall("",$C526,"get",[1]!obMake("","int",G$26))),"")</f>
        <v>#VALUE!</v>
      </c>
      <c r="H526" s="42" t="e">
        <f>IF($C$24,[1]!obget([1]!obcall("",$C526,"get",[1]!obMake("","int",H$26))),"")</f>
        <v>#VALUE!</v>
      </c>
      <c r="I526" s="42" t="e">
        <f>IF($C$24,[1]!obget([1]!obcall("",$C526,"get",[1]!obMake("","int",I$26))),"")</f>
        <v>#VALUE!</v>
      </c>
      <c r="J526" s="42" t="e">
        <f>IF($C$24,[1]!obget([1]!obcall("",$C526,"get",[1]!obMake("","int",J$26))),"")</f>
        <v>#VALUE!</v>
      </c>
      <c r="K526" s="42" t="e">
        <f>IF($C$24,[1]!obget([1]!obcall("",$C526,"get",[1]!obMake("","int",K$26))),"")</f>
        <v>#VALUE!</v>
      </c>
      <c r="L526" s="42" t="e">
        <f>IF($C$24,[1]!obget([1]!obcall("",$C526,"get",[1]!obMake("","int",L$26))),"")</f>
        <v>#VALUE!</v>
      </c>
      <c r="M526" s="42" t="e">
        <f>IF($C$24,[1]!obget([1]!obcall("",$C526,"get",[1]!obMake("","int",M$26))),"")</f>
        <v>#VALUE!</v>
      </c>
      <c r="N526" s="42" t="e">
        <f>IF($C$24,[1]!obget([1]!obcall("",$C526,"getAverage")),"")</f>
        <v>#VALUE!</v>
      </c>
    </row>
    <row r="527" spans="1:14" x14ac:dyDescent="0.3">
      <c r="A527" s="28">
        <f t="shared" si="8"/>
        <v>50</v>
      </c>
      <c r="B527" s="42"/>
      <c r="C527" s="45" t="e">
        <f>IF($C$24,[1]!obcall("IM_"&amp;B527,$B$24,"[]",[1]!obMake("","int",ROW(B527)-ROW($B$27))),"")</f>
        <v>#VALUE!</v>
      </c>
      <c r="D527" s="42" t="e">
        <f>IF($C$24,[1]!obget([1]!obcall("",$C527,"get",[1]!obMake("","int",D$26))),"")</f>
        <v>#VALUE!</v>
      </c>
      <c r="E527" s="42" t="e">
        <f>IF($C$24,[1]!obget([1]!obcall("",$C527,"get",[1]!obMake("","int",E$26))),"")</f>
        <v>#VALUE!</v>
      </c>
      <c r="F527" s="42" t="e">
        <f>IF($C$24,[1]!obget([1]!obcall("",$C527,"get",[1]!obMake("","int",F$26))),"")</f>
        <v>#VALUE!</v>
      </c>
      <c r="G527" s="42" t="e">
        <f>IF($C$24,[1]!obget([1]!obcall("",$C527,"get",[1]!obMake("","int",G$26))),"")</f>
        <v>#VALUE!</v>
      </c>
      <c r="H527" s="42" t="e">
        <f>IF($C$24,[1]!obget([1]!obcall("",$C527,"get",[1]!obMake("","int",H$26))),"")</f>
        <v>#VALUE!</v>
      </c>
      <c r="I527" s="42" t="e">
        <f>IF($C$24,[1]!obget([1]!obcall("",$C527,"get",[1]!obMake("","int",I$26))),"")</f>
        <v>#VALUE!</v>
      </c>
      <c r="J527" s="42" t="e">
        <f>IF($C$24,[1]!obget([1]!obcall("",$C527,"get",[1]!obMake("","int",J$26))),"")</f>
        <v>#VALUE!</v>
      </c>
      <c r="K527" s="42" t="e">
        <f>IF($C$24,[1]!obget([1]!obcall("",$C527,"get",[1]!obMake("","int",K$26))),"")</f>
        <v>#VALUE!</v>
      </c>
      <c r="L527" s="42" t="e">
        <f>IF($C$24,[1]!obget([1]!obcall("",$C527,"get",[1]!obMake("","int",L$26))),"")</f>
        <v>#VALUE!</v>
      </c>
      <c r="M527" s="42" t="e">
        <f>IF($C$24,[1]!obget([1]!obcall("",$C527,"get",[1]!obMake("","int",M$26))),"")</f>
        <v>#VALUE!</v>
      </c>
      <c r="N527" s="42" t="e">
        <f>IF($C$24,[1]!obget([1]!obcall("",$C527,"getAverage")),"")</f>
        <v>#VALUE!</v>
      </c>
    </row>
    <row r="528" spans="1:14" x14ac:dyDescent="0.3">
      <c r="A528" s="28" t="str">
        <f t="shared" si="8"/>
        <v/>
      </c>
      <c r="B528" s="42"/>
      <c r="C528" s="45" t="e">
        <f>IF($C$24,[1]!obcall("IM_"&amp;B528,$B$24,"[]",[1]!obMake("","int",ROW(B528)-ROW($B$27))),"")</f>
        <v>#VALUE!</v>
      </c>
      <c r="D528" s="42" t="e">
        <f>IF($C$24,[1]!obget([1]!obcall("",$C528,"get",[1]!obMake("","int",D$26))),"")</f>
        <v>#VALUE!</v>
      </c>
      <c r="E528" s="42" t="e">
        <f>IF($C$24,[1]!obget([1]!obcall("",$C528,"get",[1]!obMake("","int",E$26))),"")</f>
        <v>#VALUE!</v>
      </c>
      <c r="F528" s="42" t="e">
        <f>IF($C$24,[1]!obget([1]!obcall("",$C528,"get",[1]!obMake("","int",F$26))),"")</f>
        <v>#VALUE!</v>
      </c>
      <c r="G528" s="42" t="e">
        <f>IF($C$24,[1]!obget([1]!obcall("",$C528,"get",[1]!obMake("","int",G$26))),"")</f>
        <v>#VALUE!</v>
      </c>
      <c r="H528" s="42" t="e">
        <f>IF($C$24,[1]!obget([1]!obcall("",$C528,"get",[1]!obMake("","int",H$26))),"")</f>
        <v>#VALUE!</v>
      </c>
      <c r="I528" s="42" t="e">
        <f>IF($C$24,[1]!obget([1]!obcall("",$C528,"get",[1]!obMake("","int",I$26))),"")</f>
        <v>#VALUE!</v>
      </c>
      <c r="J528" s="42" t="e">
        <f>IF($C$24,[1]!obget([1]!obcall("",$C528,"get",[1]!obMake("","int",J$26))),"")</f>
        <v>#VALUE!</v>
      </c>
      <c r="K528" s="42" t="e">
        <f>IF($C$24,[1]!obget([1]!obcall("",$C528,"get",[1]!obMake("","int",K$26))),"")</f>
        <v>#VALUE!</v>
      </c>
      <c r="L528" s="42" t="e">
        <f>IF($C$24,[1]!obget([1]!obcall("",$C528,"get",[1]!obMake("","int",L$26))),"")</f>
        <v>#VALUE!</v>
      </c>
      <c r="M528" s="42" t="e">
        <f>IF($C$24,[1]!obget([1]!obcall("",$C528,"get",[1]!obMake("","int",M$26))),"")</f>
        <v>#VALUE!</v>
      </c>
      <c r="N528" s="42" t="e">
        <f>IF($C$24,[1]!obget([1]!obcall("",$C528,"getAverage")),"")</f>
        <v>#VALUE!</v>
      </c>
    </row>
    <row r="529" spans="1:14" x14ac:dyDescent="0.3">
      <c r="A529" s="28" t="str">
        <f t="shared" si="8"/>
        <v/>
      </c>
      <c r="B529" s="42"/>
      <c r="C529" s="45" t="e">
        <f>IF($C$24,[1]!obcall("IM_"&amp;B529,$B$24,"[]",[1]!obMake("","int",ROW(B529)-ROW($B$27))),"")</f>
        <v>#VALUE!</v>
      </c>
      <c r="D529" s="42" t="e">
        <f>IF($C$24,[1]!obget([1]!obcall("",$C529,"get",[1]!obMake("","int",D$26))),"")</f>
        <v>#VALUE!</v>
      </c>
      <c r="E529" s="42" t="e">
        <f>IF($C$24,[1]!obget([1]!obcall("",$C529,"get",[1]!obMake("","int",E$26))),"")</f>
        <v>#VALUE!</v>
      </c>
      <c r="F529" s="42" t="e">
        <f>IF($C$24,[1]!obget([1]!obcall("",$C529,"get",[1]!obMake("","int",F$26))),"")</f>
        <v>#VALUE!</v>
      </c>
      <c r="G529" s="42" t="e">
        <f>IF($C$24,[1]!obget([1]!obcall("",$C529,"get",[1]!obMake("","int",G$26))),"")</f>
        <v>#VALUE!</v>
      </c>
      <c r="H529" s="42" t="e">
        <f>IF($C$24,[1]!obget([1]!obcall("",$C529,"get",[1]!obMake("","int",H$26))),"")</f>
        <v>#VALUE!</v>
      </c>
      <c r="I529" s="42" t="e">
        <f>IF($C$24,[1]!obget([1]!obcall("",$C529,"get",[1]!obMake("","int",I$26))),"")</f>
        <v>#VALUE!</v>
      </c>
      <c r="J529" s="42" t="e">
        <f>IF($C$24,[1]!obget([1]!obcall("",$C529,"get",[1]!obMake("","int",J$26))),"")</f>
        <v>#VALUE!</v>
      </c>
      <c r="K529" s="42" t="e">
        <f>IF($C$24,[1]!obget([1]!obcall("",$C529,"get",[1]!obMake("","int",K$26))),"")</f>
        <v>#VALUE!</v>
      </c>
      <c r="L529" s="42" t="e">
        <f>IF($C$24,[1]!obget([1]!obcall("",$C529,"get",[1]!obMake("","int",L$26))),"")</f>
        <v>#VALUE!</v>
      </c>
      <c r="M529" s="42" t="e">
        <f>IF($C$24,[1]!obget([1]!obcall("",$C529,"get",[1]!obMake("","int",M$26))),"")</f>
        <v>#VALUE!</v>
      </c>
      <c r="N529" s="42" t="e">
        <f>IF($C$24,[1]!obget([1]!obcall("",$C529,"getAverage")),"")</f>
        <v>#VALUE!</v>
      </c>
    </row>
    <row r="530" spans="1:14" x14ac:dyDescent="0.3">
      <c r="A530" s="28" t="str">
        <f t="shared" si="8"/>
        <v/>
      </c>
      <c r="B530" s="42"/>
      <c r="C530" s="45" t="e">
        <f>IF($C$24,[1]!obcall("IM_"&amp;B530,$B$24,"[]",[1]!obMake("","int",ROW(B530)-ROW($B$27))),"")</f>
        <v>#VALUE!</v>
      </c>
      <c r="D530" s="42" t="e">
        <f>IF($C$24,[1]!obget([1]!obcall("",$C530,"get",[1]!obMake("","int",D$26))),"")</f>
        <v>#VALUE!</v>
      </c>
      <c r="E530" s="42" t="e">
        <f>IF($C$24,[1]!obget([1]!obcall("",$C530,"get",[1]!obMake("","int",E$26))),"")</f>
        <v>#VALUE!</v>
      </c>
      <c r="F530" s="42" t="e">
        <f>IF($C$24,[1]!obget([1]!obcall("",$C530,"get",[1]!obMake("","int",F$26))),"")</f>
        <v>#VALUE!</v>
      </c>
      <c r="G530" s="42" t="e">
        <f>IF($C$24,[1]!obget([1]!obcall("",$C530,"get",[1]!obMake("","int",G$26))),"")</f>
        <v>#VALUE!</v>
      </c>
      <c r="H530" s="42" t="e">
        <f>IF($C$24,[1]!obget([1]!obcall("",$C530,"get",[1]!obMake("","int",H$26))),"")</f>
        <v>#VALUE!</v>
      </c>
      <c r="I530" s="42" t="e">
        <f>IF($C$24,[1]!obget([1]!obcall("",$C530,"get",[1]!obMake("","int",I$26))),"")</f>
        <v>#VALUE!</v>
      </c>
      <c r="J530" s="42" t="e">
        <f>IF($C$24,[1]!obget([1]!obcall("",$C530,"get",[1]!obMake("","int",J$26))),"")</f>
        <v>#VALUE!</v>
      </c>
      <c r="K530" s="42" t="e">
        <f>IF($C$24,[1]!obget([1]!obcall("",$C530,"get",[1]!obMake("","int",K$26))),"")</f>
        <v>#VALUE!</v>
      </c>
      <c r="L530" s="42" t="e">
        <f>IF($C$24,[1]!obget([1]!obcall("",$C530,"get",[1]!obMake("","int",L$26))),"")</f>
        <v>#VALUE!</v>
      </c>
      <c r="M530" s="42" t="e">
        <f>IF($C$24,[1]!obget([1]!obcall("",$C530,"get",[1]!obMake("","int",M$26))),"")</f>
        <v>#VALUE!</v>
      </c>
      <c r="N530" s="42" t="e">
        <f>IF($C$24,[1]!obget([1]!obcall("",$C530,"getAverage")),"")</f>
        <v>#VALUE!</v>
      </c>
    </row>
    <row r="531" spans="1:14" x14ac:dyDescent="0.3">
      <c r="A531" s="28" t="str">
        <f t="shared" si="8"/>
        <v/>
      </c>
      <c r="B531" s="42"/>
      <c r="C531" s="45" t="e">
        <f>IF($C$24,[1]!obcall("IM_"&amp;B531,$B$24,"[]",[1]!obMake("","int",ROW(B531)-ROW($B$27))),"")</f>
        <v>#VALUE!</v>
      </c>
      <c r="D531" s="42" t="e">
        <f>IF($C$24,[1]!obget([1]!obcall("",$C531,"get",[1]!obMake("","int",D$26))),"")</f>
        <v>#VALUE!</v>
      </c>
      <c r="E531" s="42" t="e">
        <f>IF($C$24,[1]!obget([1]!obcall("",$C531,"get",[1]!obMake("","int",E$26))),"")</f>
        <v>#VALUE!</v>
      </c>
      <c r="F531" s="42" t="e">
        <f>IF($C$24,[1]!obget([1]!obcall("",$C531,"get",[1]!obMake("","int",F$26))),"")</f>
        <v>#VALUE!</v>
      </c>
      <c r="G531" s="42" t="e">
        <f>IF($C$24,[1]!obget([1]!obcall("",$C531,"get",[1]!obMake("","int",G$26))),"")</f>
        <v>#VALUE!</v>
      </c>
      <c r="H531" s="42" t="e">
        <f>IF($C$24,[1]!obget([1]!obcall("",$C531,"get",[1]!obMake("","int",H$26))),"")</f>
        <v>#VALUE!</v>
      </c>
      <c r="I531" s="42" t="e">
        <f>IF($C$24,[1]!obget([1]!obcall("",$C531,"get",[1]!obMake("","int",I$26))),"")</f>
        <v>#VALUE!</v>
      </c>
      <c r="J531" s="42" t="e">
        <f>IF($C$24,[1]!obget([1]!obcall("",$C531,"get",[1]!obMake("","int",J$26))),"")</f>
        <v>#VALUE!</v>
      </c>
      <c r="K531" s="42" t="e">
        <f>IF($C$24,[1]!obget([1]!obcall("",$C531,"get",[1]!obMake("","int",K$26))),"")</f>
        <v>#VALUE!</v>
      </c>
      <c r="L531" s="42" t="e">
        <f>IF($C$24,[1]!obget([1]!obcall("",$C531,"get",[1]!obMake("","int",L$26))),"")</f>
        <v>#VALUE!</v>
      </c>
      <c r="M531" s="42" t="e">
        <f>IF($C$24,[1]!obget([1]!obcall("",$C531,"get",[1]!obMake("","int",M$26))),"")</f>
        <v>#VALUE!</v>
      </c>
      <c r="N531" s="42" t="e">
        <f>IF($C$24,[1]!obget([1]!obcall("",$C531,"getAverage")),"")</f>
        <v>#VALUE!</v>
      </c>
    </row>
    <row r="532" spans="1:14" x14ac:dyDescent="0.3">
      <c r="A532" s="28">
        <f t="shared" si="8"/>
        <v>50.5</v>
      </c>
      <c r="B532" s="42"/>
      <c r="C532" s="45" t="e">
        <f>IF($C$24,[1]!obcall("IM_"&amp;B532,$B$24,"[]",[1]!obMake("","int",ROW(B532)-ROW($B$27))),"")</f>
        <v>#VALUE!</v>
      </c>
      <c r="D532" s="42" t="e">
        <f>IF($C$24,[1]!obget([1]!obcall("",$C532,"get",[1]!obMake("","int",D$26))),"")</f>
        <v>#VALUE!</v>
      </c>
      <c r="E532" s="42" t="e">
        <f>IF($C$24,[1]!obget([1]!obcall("",$C532,"get",[1]!obMake("","int",E$26))),"")</f>
        <v>#VALUE!</v>
      </c>
      <c r="F532" s="42" t="e">
        <f>IF($C$24,[1]!obget([1]!obcall("",$C532,"get",[1]!obMake("","int",F$26))),"")</f>
        <v>#VALUE!</v>
      </c>
      <c r="G532" s="42" t="e">
        <f>IF($C$24,[1]!obget([1]!obcall("",$C532,"get",[1]!obMake("","int",G$26))),"")</f>
        <v>#VALUE!</v>
      </c>
      <c r="H532" s="42" t="e">
        <f>IF($C$24,[1]!obget([1]!obcall("",$C532,"get",[1]!obMake("","int",H$26))),"")</f>
        <v>#VALUE!</v>
      </c>
      <c r="I532" s="42" t="e">
        <f>IF($C$24,[1]!obget([1]!obcall("",$C532,"get",[1]!obMake("","int",I$26))),"")</f>
        <v>#VALUE!</v>
      </c>
      <c r="J532" s="42" t="e">
        <f>IF($C$24,[1]!obget([1]!obcall("",$C532,"get",[1]!obMake("","int",J$26))),"")</f>
        <v>#VALUE!</v>
      </c>
      <c r="K532" s="42" t="e">
        <f>IF($C$24,[1]!obget([1]!obcall("",$C532,"get",[1]!obMake("","int",K$26))),"")</f>
        <v>#VALUE!</v>
      </c>
      <c r="L532" s="42" t="e">
        <f>IF($C$24,[1]!obget([1]!obcall("",$C532,"get",[1]!obMake("","int",L$26))),"")</f>
        <v>#VALUE!</v>
      </c>
      <c r="M532" s="42" t="e">
        <f>IF($C$24,[1]!obget([1]!obcall("",$C532,"get",[1]!obMake("","int",M$26))),"")</f>
        <v>#VALUE!</v>
      </c>
      <c r="N532" s="42" t="e">
        <f>IF($C$24,[1]!obget([1]!obcall("",$C532,"getAverage")),"")</f>
        <v>#VALUE!</v>
      </c>
    </row>
    <row r="533" spans="1:14" x14ac:dyDescent="0.3">
      <c r="A533" s="28" t="str">
        <f t="shared" si="8"/>
        <v/>
      </c>
      <c r="B533" s="42"/>
      <c r="C533" s="45" t="e">
        <f>IF($C$24,[1]!obcall("IM_"&amp;B533,$B$24,"[]",[1]!obMake("","int",ROW(B533)-ROW($B$27))),"")</f>
        <v>#VALUE!</v>
      </c>
      <c r="D533" s="42" t="e">
        <f>IF($C$24,[1]!obget([1]!obcall("",$C533,"get",[1]!obMake("","int",D$26))),"")</f>
        <v>#VALUE!</v>
      </c>
      <c r="E533" s="42" t="e">
        <f>IF($C$24,[1]!obget([1]!obcall("",$C533,"get",[1]!obMake("","int",E$26))),"")</f>
        <v>#VALUE!</v>
      </c>
      <c r="F533" s="42" t="e">
        <f>IF($C$24,[1]!obget([1]!obcall("",$C533,"get",[1]!obMake("","int",F$26))),"")</f>
        <v>#VALUE!</v>
      </c>
      <c r="G533" s="42" t="e">
        <f>IF($C$24,[1]!obget([1]!obcall("",$C533,"get",[1]!obMake("","int",G$26))),"")</f>
        <v>#VALUE!</v>
      </c>
      <c r="H533" s="42" t="e">
        <f>IF($C$24,[1]!obget([1]!obcall("",$C533,"get",[1]!obMake("","int",H$26))),"")</f>
        <v>#VALUE!</v>
      </c>
      <c r="I533" s="42" t="e">
        <f>IF($C$24,[1]!obget([1]!obcall("",$C533,"get",[1]!obMake("","int",I$26))),"")</f>
        <v>#VALUE!</v>
      </c>
      <c r="J533" s="42" t="e">
        <f>IF($C$24,[1]!obget([1]!obcall("",$C533,"get",[1]!obMake("","int",J$26))),"")</f>
        <v>#VALUE!</v>
      </c>
      <c r="K533" s="42" t="e">
        <f>IF($C$24,[1]!obget([1]!obcall("",$C533,"get",[1]!obMake("","int",K$26))),"")</f>
        <v>#VALUE!</v>
      </c>
      <c r="L533" s="42" t="e">
        <f>IF($C$24,[1]!obget([1]!obcall("",$C533,"get",[1]!obMake("","int",L$26))),"")</f>
        <v>#VALUE!</v>
      </c>
      <c r="M533" s="42" t="e">
        <f>IF($C$24,[1]!obget([1]!obcall("",$C533,"get",[1]!obMake("","int",M$26))),"")</f>
        <v>#VALUE!</v>
      </c>
      <c r="N533" s="42" t="e">
        <f>IF($C$24,[1]!obget([1]!obcall("",$C533,"getAverage")),"")</f>
        <v>#VALUE!</v>
      </c>
    </row>
    <row r="534" spans="1:14" x14ac:dyDescent="0.3">
      <c r="A534" s="28" t="str">
        <f t="shared" si="8"/>
        <v/>
      </c>
      <c r="B534" s="42"/>
      <c r="C534" s="45" t="e">
        <f>IF($C$24,[1]!obcall("IM_"&amp;B534,$B$24,"[]",[1]!obMake("","int",ROW(B534)-ROW($B$27))),"")</f>
        <v>#VALUE!</v>
      </c>
      <c r="D534" s="42" t="e">
        <f>IF($C$24,[1]!obget([1]!obcall("",$C534,"get",[1]!obMake("","int",D$26))),"")</f>
        <v>#VALUE!</v>
      </c>
      <c r="E534" s="42" t="e">
        <f>IF($C$24,[1]!obget([1]!obcall("",$C534,"get",[1]!obMake("","int",E$26))),"")</f>
        <v>#VALUE!</v>
      </c>
      <c r="F534" s="42" t="e">
        <f>IF($C$24,[1]!obget([1]!obcall("",$C534,"get",[1]!obMake("","int",F$26))),"")</f>
        <v>#VALUE!</v>
      </c>
      <c r="G534" s="42" t="e">
        <f>IF($C$24,[1]!obget([1]!obcall("",$C534,"get",[1]!obMake("","int",G$26))),"")</f>
        <v>#VALUE!</v>
      </c>
      <c r="H534" s="42" t="e">
        <f>IF($C$24,[1]!obget([1]!obcall("",$C534,"get",[1]!obMake("","int",H$26))),"")</f>
        <v>#VALUE!</v>
      </c>
      <c r="I534" s="42" t="e">
        <f>IF($C$24,[1]!obget([1]!obcall("",$C534,"get",[1]!obMake("","int",I$26))),"")</f>
        <v>#VALUE!</v>
      </c>
      <c r="J534" s="42" t="e">
        <f>IF($C$24,[1]!obget([1]!obcall("",$C534,"get",[1]!obMake("","int",J$26))),"")</f>
        <v>#VALUE!</v>
      </c>
      <c r="K534" s="42" t="e">
        <f>IF($C$24,[1]!obget([1]!obcall("",$C534,"get",[1]!obMake("","int",K$26))),"")</f>
        <v>#VALUE!</v>
      </c>
      <c r="L534" s="42" t="e">
        <f>IF($C$24,[1]!obget([1]!obcall("",$C534,"get",[1]!obMake("","int",L$26))),"")</f>
        <v>#VALUE!</v>
      </c>
      <c r="M534" s="42" t="e">
        <f>IF($C$24,[1]!obget([1]!obcall("",$C534,"get",[1]!obMake("","int",M$26))),"")</f>
        <v>#VALUE!</v>
      </c>
      <c r="N534" s="42" t="e">
        <f>IF($C$24,[1]!obget([1]!obcall("",$C534,"getAverage")),"")</f>
        <v>#VALUE!</v>
      </c>
    </row>
    <row r="535" spans="1:14" x14ac:dyDescent="0.3">
      <c r="A535" s="28" t="str">
        <f t="shared" si="8"/>
        <v/>
      </c>
      <c r="B535" s="42"/>
      <c r="C535" s="45" t="e">
        <f>IF($C$24,[1]!obcall("IM_"&amp;B535,$B$24,"[]",[1]!obMake("","int",ROW(B535)-ROW($B$27))),"")</f>
        <v>#VALUE!</v>
      </c>
      <c r="D535" s="42" t="e">
        <f>IF($C$24,[1]!obget([1]!obcall("",$C535,"get",[1]!obMake("","int",D$26))),"")</f>
        <v>#VALUE!</v>
      </c>
      <c r="E535" s="42" t="e">
        <f>IF($C$24,[1]!obget([1]!obcall("",$C535,"get",[1]!obMake("","int",E$26))),"")</f>
        <v>#VALUE!</v>
      </c>
      <c r="F535" s="42" t="e">
        <f>IF($C$24,[1]!obget([1]!obcall("",$C535,"get",[1]!obMake("","int",F$26))),"")</f>
        <v>#VALUE!</v>
      </c>
      <c r="G535" s="42" t="e">
        <f>IF($C$24,[1]!obget([1]!obcall("",$C535,"get",[1]!obMake("","int",G$26))),"")</f>
        <v>#VALUE!</v>
      </c>
      <c r="H535" s="42" t="e">
        <f>IF($C$24,[1]!obget([1]!obcall("",$C535,"get",[1]!obMake("","int",H$26))),"")</f>
        <v>#VALUE!</v>
      </c>
      <c r="I535" s="42" t="e">
        <f>IF($C$24,[1]!obget([1]!obcall("",$C535,"get",[1]!obMake("","int",I$26))),"")</f>
        <v>#VALUE!</v>
      </c>
      <c r="J535" s="42" t="e">
        <f>IF($C$24,[1]!obget([1]!obcall("",$C535,"get",[1]!obMake("","int",J$26))),"")</f>
        <v>#VALUE!</v>
      </c>
      <c r="K535" s="42" t="e">
        <f>IF($C$24,[1]!obget([1]!obcall("",$C535,"get",[1]!obMake("","int",K$26))),"")</f>
        <v>#VALUE!</v>
      </c>
      <c r="L535" s="42" t="e">
        <f>IF($C$24,[1]!obget([1]!obcall("",$C535,"get",[1]!obMake("","int",L$26))),"")</f>
        <v>#VALUE!</v>
      </c>
      <c r="M535" s="42" t="e">
        <f>IF($C$24,[1]!obget([1]!obcall("",$C535,"get",[1]!obMake("","int",M$26))),"")</f>
        <v>#VALUE!</v>
      </c>
      <c r="N535" s="42" t="e">
        <f>IF($C$24,[1]!obget([1]!obcall("",$C535,"getAverage")),"")</f>
        <v>#VALUE!</v>
      </c>
    </row>
    <row r="536" spans="1:14" x14ac:dyDescent="0.3">
      <c r="A536" s="28" t="str">
        <f t="shared" si="8"/>
        <v/>
      </c>
      <c r="B536" s="42"/>
      <c r="C536" s="45" t="e">
        <f>IF($C$24,[1]!obcall("IM_"&amp;B536,$B$24,"[]",[1]!obMake("","int",ROW(B536)-ROW($B$27))),"")</f>
        <v>#VALUE!</v>
      </c>
      <c r="D536" s="42" t="e">
        <f>IF($C$24,[1]!obget([1]!obcall("",$C536,"get",[1]!obMake("","int",D$26))),"")</f>
        <v>#VALUE!</v>
      </c>
      <c r="E536" s="42" t="e">
        <f>IF($C$24,[1]!obget([1]!obcall("",$C536,"get",[1]!obMake("","int",E$26))),"")</f>
        <v>#VALUE!</v>
      </c>
      <c r="F536" s="42" t="e">
        <f>IF($C$24,[1]!obget([1]!obcall("",$C536,"get",[1]!obMake("","int",F$26))),"")</f>
        <v>#VALUE!</v>
      </c>
      <c r="G536" s="42" t="e">
        <f>IF($C$24,[1]!obget([1]!obcall("",$C536,"get",[1]!obMake("","int",G$26))),"")</f>
        <v>#VALUE!</v>
      </c>
      <c r="H536" s="42" t="e">
        <f>IF($C$24,[1]!obget([1]!obcall("",$C536,"get",[1]!obMake("","int",H$26))),"")</f>
        <v>#VALUE!</v>
      </c>
      <c r="I536" s="42" t="e">
        <f>IF($C$24,[1]!obget([1]!obcall("",$C536,"get",[1]!obMake("","int",I$26))),"")</f>
        <v>#VALUE!</v>
      </c>
      <c r="J536" s="42" t="e">
        <f>IF($C$24,[1]!obget([1]!obcall("",$C536,"get",[1]!obMake("","int",J$26))),"")</f>
        <v>#VALUE!</v>
      </c>
      <c r="K536" s="42" t="e">
        <f>IF($C$24,[1]!obget([1]!obcall("",$C536,"get",[1]!obMake("","int",K$26))),"")</f>
        <v>#VALUE!</v>
      </c>
      <c r="L536" s="42" t="e">
        <f>IF($C$24,[1]!obget([1]!obcall("",$C536,"get",[1]!obMake("","int",L$26))),"")</f>
        <v>#VALUE!</v>
      </c>
      <c r="M536" s="42" t="e">
        <f>IF($C$24,[1]!obget([1]!obcall("",$C536,"get",[1]!obMake("","int",M$26))),"")</f>
        <v>#VALUE!</v>
      </c>
      <c r="N536" s="42" t="e">
        <f>IF($C$24,[1]!obget([1]!obcall("",$C536,"getAverage")),"")</f>
        <v>#VALUE!</v>
      </c>
    </row>
    <row r="537" spans="1:14" x14ac:dyDescent="0.3">
      <c r="A537" s="28">
        <f t="shared" si="8"/>
        <v>51</v>
      </c>
      <c r="B537" s="42"/>
      <c r="C537" s="45" t="e">
        <f>IF($C$24,[1]!obcall("IM_"&amp;B537,$B$24,"[]",[1]!obMake("","int",ROW(B537)-ROW($B$27))),"")</f>
        <v>#VALUE!</v>
      </c>
      <c r="D537" s="42" t="e">
        <f>IF($C$24,[1]!obget([1]!obcall("",$C537,"get",[1]!obMake("","int",D$26))),"")</f>
        <v>#VALUE!</v>
      </c>
      <c r="E537" s="42" t="e">
        <f>IF($C$24,[1]!obget([1]!obcall("",$C537,"get",[1]!obMake("","int",E$26))),"")</f>
        <v>#VALUE!</v>
      </c>
      <c r="F537" s="42" t="e">
        <f>IF($C$24,[1]!obget([1]!obcall("",$C537,"get",[1]!obMake("","int",F$26))),"")</f>
        <v>#VALUE!</v>
      </c>
      <c r="G537" s="42" t="e">
        <f>IF($C$24,[1]!obget([1]!obcall("",$C537,"get",[1]!obMake("","int",G$26))),"")</f>
        <v>#VALUE!</v>
      </c>
      <c r="H537" s="42" t="e">
        <f>IF($C$24,[1]!obget([1]!obcall("",$C537,"get",[1]!obMake("","int",H$26))),"")</f>
        <v>#VALUE!</v>
      </c>
      <c r="I537" s="42" t="e">
        <f>IF($C$24,[1]!obget([1]!obcall("",$C537,"get",[1]!obMake("","int",I$26))),"")</f>
        <v>#VALUE!</v>
      </c>
      <c r="J537" s="42" t="e">
        <f>IF($C$24,[1]!obget([1]!obcall("",$C537,"get",[1]!obMake("","int",J$26))),"")</f>
        <v>#VALUE!</v>
      </c>
      <c r="K537" s="42" t="e">
        <f>IF($C$24,[1]!obget([1]!obcall("",$C537,"get",[1]!obMake("","int",K$26))),"")</f>
        <v>#VALUE!</v>
      </c>
      <c r="L537" s="42" t="e">
        <f>IF($C$24,[1]!obget([1]!obcall("",$C537,"get",[1]!obMake("","int",L$26))),"")</f>
        <v>#VALUE!</v>
      </c>
      <c r="M537" s="42" t="e">
        <f>IF($C$24,[1]!obget([1]!obcall("",$C537,"get",[1]!obMake("","int",M$26))),"")</f>
        <v>#VALUE!</v>
      </c>
      <c r="N537" s="42" t="e">
        <f>IF($C$24,[1]!obget([1]!obcall("",$C537,"getAverage")),"")</f>
        <v>#VALUE!</v>
      </c>
    </row>
    <row r="538" spans="1:14" x14ac:dyDescent="0.3">
      <c r="A538" s="28" t="str">
        <f t="shared" si="8"/>
        <v/>
      </c>
      <c r="B538" s="42"/>
      <c r="C538" s="45" t="e">
        <f>IF($C$24,[1]!obcall("IM_"&amp;B538,$B$24,"[]",[1]!obMake("","int",ROW(B538)-ROW($B$27))),"")</f>
        <v>#VALUE!</v>
      </c>
      <c r="D538" s="42" t="e">
        <f>IF($C$24,[1]!obget([1]!obcall("",$C538,"get",[1]!obMake("","int",D$26))),"")</f>
        <v>#VALUE!</v>
      </c>
      <c r="E538" s="42" t="e">
        <f>IF($C$24,[1]!obget([1]!obcall("",$C538,"get",[1]!obMake("","int",E$26))),"")</f>
        <v>#VALUE!</v>
      </c>
      <c r="F538" s="42" t="e">
        <f>IF($C$24,[1]!obget([1]!obcall("",$C538,"get",[1]!obMake("","int",F$26))),"")</f>
        <v>#VALUE!</v>
      </c>
      <c r="G538" s="42" t="e">
        <f>IF($C$24,[1]!obget([1]!obcall("",$C538,"get",[1]!obMake("","int",G$26))),"")</f>
        <v>#VALUE!</v>
      </c>
      <c r="H538" s="42" t="e">
        <f>IF($C$24,[1]!obget([1]!obcall("",$C538,"get",[1]!obMake("","int",H$26))),"")</f>
        <v>#VALUE!</v>
      </c>
      <c r="I538" s="42" t="e">
        <f>IF($C$24,[1]!obget([1]!obcall("",$C538,"get",[1]!obMake("","int",I$26))),"")</f>
        <v>#VALUE!</v>
      </c>
      <c r="J538" s="42" t="e">
        <f>IF($C$24,[1]!obget([1]!obcall("",$C538,"get",[1]!obMake("","int",J$26))),"")</f>
        <v>#VALUE!</v>
      </c>
      <c r="K538" s="42" t="e">
        <f>IF($C$24,[1]!obget([1]!obcall("",$C538,"get",[1]!obMake("","int",K$26))),"")</f>
        <v>#VALUE!</v>
      </c>
      <c r="L538" s="42" t="e">
        <f>IF($C$24,[1]!obget([1]!obcall("",$C538,"get",[1]!obMake("","int",L$26))),"")</f>
        <v>#VALUE!</v>
      </c>
      <c r="M538" s="42" t="e">
        <f>IF($C$24,[1]!obget([1]!obcall("",$C538,"get",[1]!obMake("","int",M$26))),"")</f>
        <v>#VALUE!</v>
      </c>
      <c r="N538" s="42" t="e">
        <f>IF($C$24,[1]!obget([1]!obcall("",$C538,"getAverage")),"")</f>
        <v>#VALUE!</v>
      </c>
    </row>
    <row r="539" spans="1:14" x14ac:dyDescent="0.3">
      <c r="A539" s="28" t="str">
        <f t="shared" si="8"/>
        <v/>
      </c>
      <c r="B539" s="42"/>
      <c r="C539" s="45" t="e">
        <f>IF($C$24,[1]!obcall("IM_"&amp;B539,$B$24,"[]",[1]!obMake("","int",ROW(B539)-ROW($B$27))),"")</f>
        <v>#VALUE!</v>
      </c>
      <c r="D539" s="42" t="e">
        <f>IF($C$24,[1]!obget([1]!obcall("",$C539,"get",[1]!obMake("","int",D$26))),"")</f>
        <v>#VALUE!</v>
      </c>
      <c r="E539" s="42" t="e">
        <f>IF($C$24,[1]!obget([1]!obcall("",$C539,"get",[1]!obMake("","int",E$26))),"")</f>
        <v>#VALUE!</v>
      </c>
      <c r="F539" s="42" t="e">
        <f>IF($C$24,[1]!obget([1]!obcall("",$C539,"get",[1]!obMake("","int",F$26))),"")</f>
        <v>#VALUE!</v>
      </c>
      <c r="G539" s="42" t="e">
        <f>IF($C$24,[1]!obget([1]!obcall("",$C539,"get",[1]!obMake("","int",G$26))),"")</f>
        <v>#VALUE!</v>
      </c>
      <c r="H539" s="42" t="e">
        <f>IF($C$24,[1]!obget([1]!obcall("",$C539,"get",[1]!obMake("","int",H$26))),"")</f>
        <v>#VALUE!</v>
      </c>
      <c r="I539" s="42" t="e">
        <f>IF($C$24,[1]!obget([1]!obcall("",$C539,"get",[1]!obMake("","int",I$26))),"")</f>
        <v>#VALUE!</v>
      </c>
      <c r="J539" s="42" t="e">
        <f>IF($C$24,[1]!obget([1]!obcall("",$C539,"get",[1]!obMake("","int",J$26))),"")</f>
        <v>#VALUE!</v>
      </c>
      <c r="K539" s="42" t="e">
        <f>IF($C$24,[1]!obget([1]!obcall("",$C539,"get",[1]!obMake("","int",K$26))),"")</f>
        <v>#VALUE!</v>
      </c>
      <c r="L539" s="42" t="e">
        <f>IF($C$24,[1]!obget([1]!obcall("",$C539,"get",[1]!obMake("","int",L$26))),"")</f>
        <v>#VALUE!</v>
      </c>
      <c r="M539" s="42" t="e">
        <f>IF($C$24,[1]!obget([1]!obcall("",$C539,"get",[1]!obMake("","int",M$26))),"")</f>
        <v>#VALUE!</v>
      </c>
      <c r="N539" s="42" t="e">
        <f>IF($C$24,[1]!obget([1]!obcall("",$C539,"getAverage")),"")</f>
        <v>#VALUE!</v>
      </c>
    </row>
    <row r="540" spans="1:14" x14ac:dyDescent="0.3">
      <c r="A540" s="28" t="str">
        <f t="shared" si="8"/>
        <v/>
      </c>
      <c r="B540" s="42"/>
      <c r="C540" s="45" t="e">
        <f>IF($C$24,[1]!obcall("IM_"&amp;B540,$B$24,"[]",[1]!obMake("","int",ROW(B540)-ROW($B$27))),"")</f>
        <v>#VALUE!</v>
      </c>
      <c r="D540" s="42" t="e">
        <f>IF($C$24,[1]!obget([1]!obcall("",$C540,"get",[1]!obMake("","int",D$26))),"")</f>
        <v>#VALUE!</v>
      </c>
      <c r="E540" s="42" t="e">
        <f>IF($C$24,[1]!obget([1]!obcall("",$C540,"get",[1]!obMake("","int",E$26))),"")</f>
        <v>#VALUE!</v>
      </c>
      <c r="F540" s="42" t="e">
        <f>IF($C$24,[1]!obget([1]!obcall("",$C540,"get",[1]!obMake("","int",F$26))),"")</f>
        <v>#VALUE!</v>
      </c>
      <c r="G540" s="42" t="e">
        <f>IF($C$24,[1]!obget([1]!obcall("",$C540,"get",[1]!obMake("","int",G$26))),"")</f>
        <v>#VALUE!</v>
      </c>
      <c r="H540" s="42" t="e">
        <f>IF($C$24,[1]!obget([1]!obcall("",$C540,"get",[1]!obMake("","int",H$26))),"")</f>
        <v>#VALUE!</v>
      </c>
      <c r="I540" s="42" t="e">
        <f>IF($C$24,[1]!obget([1]!obcall("",$C540,"get",[1]!obMake("","int",I$26))),"")</f>
        <v>#VALUE!</v>
      </c>
      <c r="J540" s="42" t="e">
        <f>IF($C$24,[1]!obget([1]!obcall("",$C540,"get",[1]!obMake("","int",J$26))),"")</f>
        <v>#VALUE!</v>
      </c>
      <c r="K540" s="42" t="e">
        <f>IF($C$24,[1]!obget([1]!obcall("",$C540,"get",[1]!obMake("","int",K$26))),"")</f>
        <v>#VALUE!</v>
      </c>
      <c r="L540" s="42" t="e">
        <f>IF($C$24,[1]!obget([1]!obcall("",$C540,"get",[1]!obMake("","int",L$26))),"")</f>
        <v>#VALUE!</v>
      </c>
      <c r="M540" s="42" t="e">
        <f>IF($C$24,[1]!obget([1]!obcall("",$C540,"get",[1]!obMake("","int",M$26))),"")</f>
        <v>#VALUE!</v>
      </c>
      <c r="N540" s="42" t="e">
        <f>IF($C$24,[1]!obget([1]!obcall("",$C540,"getAverage")),"")</f>
        <v>#VALUE!</v>
      </c>
    </row>
    <row r="541" spans="1:14" x14ac:dyDescent="0.3">
      <c r="A541" s="28" t="str">
        <f t="shared" ref="A541:A569" si="9">IF($C$24,IF(MOD((ROW(A541)-ROW($A$27))*$C$20,$C$21/10)&lt;0.0001,(ROW(A541)-ROW($A$27))*$C$20,""),"")</f>
        <v/>
      </c>
      <c r="B541" s="42"/>
      <c r="C541" s="45" t="e">
        <f>IF($C$24,[1]!obcall("IM_"&amp;B541,$B$24,"[]",[1]!obMake("","int",ROW(B541)-ROW($B$27))),"")</f>
        <v>#VALUE!</v>
      </c>
      <c r="D541" s="42" t="e">
        <f>IF($C$24,[1]!obget([1]!obcall("",$C541,"get",[1]!obMake("","int",D$26))),"")</f>
        <v>#VALUE!</v>
      </c>
      <c r="E541" s="42" t="e">
        <f>IF($C$24,[1]!obget([1]!obcall("",$C541,"get",[1]!obMake("","int",E$26))),"")</f>
        <v>#VALUE!</v>
      </c>
      <c r="F541" s="42" t="e">
        <f>IF($C$24,[1]!obget([1]!obcall("",$C541,"get",[1]!obMake("","int",F$26))),"")</f>
        <v>#VALUE!</v>
      </c>
      <c r="G541" s="42" t="e">
        <f>IF($C$24,[1]!obget([1]!obcall("",$C541,"get",[1]!obMake("","int",G$26))),"")</f>
        <v>#VALUE!</v>
      </c>
      <c r="H541" s="42" t="e">
        <f>IF($C$24,[1]!obget([1]!obcall("",$C541,"get",[1]!obMake("","int",H$26))),"")</f>
        <v>#VALUE!</v>
      </c>
      <c r="I541" s="42" t="e">
        <f>IF($C$24,[1]!obget([1]!obcall("",$C541,"get",[1]!obMake("","int",I$26))),"")</f>
        <v>#VALUE!</v>
      </c>
      <c r="J541" s="42" t="e">
        <f>IF($C$24,[1]!obget([1]!obcall("",$C541,"get",[1]!obMake("","int",J$26))),"")</f>
        <v>#VALUE!</v>
      </c>
      <c r="K541" s="42" t="e">
        <f>IF($C$24,[1]!obget([1]!obcall("",$C541,"get",[1]!obMake("","int",K$26))),"")</f>
        <v>#VALUE!</v>
      </c>
      <c r="L541" s="42" t="e">
        <f>IF($C$24,[1]!obget([1]!obcall("",$C541,"get",[1]!obMake("","int",L$26))),"")</f>
        <v>#VALUE!</v>
      </c>
      <c r="M541" s="42" t="e">
        <f>IF($C$24,[1]!obget([1]!obcall("",$C541,"get",[1]!obMake("","int",M$26))),"")</f>
        <v>#VALUE!</v>
      </c>
      <c r="N541" s="42" t="e">
        <f>IF($C$24,[1]!obget([1]!obcall("",$C541,"getAverage")),"")</f>
        <v>#VALUE!</v>
      </c>
    </row>
    <row r="542" spans="1:14" x14ac:dyDescent="0.3">
      <c r="A542" s="28">
        <f t="shared" si="9"/>
        <v>51.5</v>
      </c>
      <c r="B542" s="42"/>
      <c r="C542" s="45" t="e">
        <f>IF($C$24,[1]!obcall("IM_"&amp;B542,$B$24,"[]",[1]!obMake("","int",ROW(B542)-ROW($B$27))),"")</f>
        <v>#VALUE!</v>
      </c>
      <c r="D542" s="42" t="e">
        <f>IF($C$24,[1]!obget([1]!obcall("",$C542,"get",[1]!obMake("","int",D$26))),"")</f>
        <v>#VALUE!</v>
      </c>
      <c r="E542" s="42" t="e">
        <f>IF($C$24,[1]!obget([1]!obcall("",$C542,"get",[1]!obMake("","int",E$26))),"")</f>
        <v>#VALUE!</v>
      </c>
      <c r="F542" s="42" t="e">
        <f>IF($C$24,[1]!obget([1]!obcall("",$C542,"get",[1]!obMake("","int",F$26))),"")</f>
        <v>#VALUE!</v>
      </c>
      <c r="G542" s="42" t="e">
        <f>IF($C$24,[1]!obget([1]!obcall("",$C542,"get",[1]!obMake("","int",G$26))),"")</f>
        <v>#VALUE!</v>
      </c>
      <c r="H542" s="42" t="e">
        <f>IF($C$24,[1]!obget([1]!obcall("",$C542,"get",[1]!obMake("","int",H$26))),"")</f>
        <v>#VALUE!</v>
      </c>
      <c r="I542" s="42" t="e">
        <f>IF($C$24,[1]!obget([1]!obcall("",$C542,"get",[1]!obMake("","int",I$26))),"")</f>
        <v>#VALUE!</v>
      </c>
      <c r="J542" s="42" t="e">
        <f>IF($C$24,[1]!obget([1]!obcall("",$C542,"get",[1]!obMake("","int",J$26))),"")</f>
        <v>#VALUE!</v>
      </c>
      <c r="K542" s="42" t="e">
        <f>IF($C$24,[1]!obget([1]!obcall("",$C542,"get",[1]!obMake("","int",K$26))),"")</f>
        <v>#VALUE!</v>
      </c>
      <c r="L542" s="42" t="e">
        <f>IF($C$24,[1]!obget([1]!obcall("",$C542,"get",[1]!obMake("","int",L$26))),"")</f>
        <v>#VALUE!</v>
      </c>
      <c r="M542" s="42" t="e">
        <f>IF($C$24,[1]!obget([1]!obcall("",$C542,"get",[1]!obMake("","int",M$26))),"")</f>
        <v>#VALUE!</v>
      </c>
      <c r="N542" s="42" t="e">
        <f>IF($C$24,[1]!obget([1]!obcall("",$C542,"getAverage")),"")</f>
        <v>#VALUE!</v>
      </c>
    </row>
    <row r="543" spans="1:14" x14ac:dyDescent="0.3">
      <c r="A543" s="28" t="str">
        <f t="shared" si="9"/>
        <v/>
      </c>
      <c r="B543" s="42"/>
      <c r="C543" s="45" t="e">
        <f>IF($C$24,[1]!obcall("IM_"&amp;B543,$B$24,"[]",[1]!obMake("","int",ROW(B543)-ROW($B$27))),"")</f>
        <v>#VALUE!</v>
      </c>
      <c r="D543" s="42" t="e">
        <f>IF($C$24,[1]!obget([1]!obcall("",$C543,"get",[1]!obMake("","int",D$26))),"")</f>
        <v>#VALUE!</v>
      </c>
      <c r="E543" s="42" t="e">
        <f>IF($C$24,[1]!obget([1]!obcall("",$C543,"get",[1]!obMake("","int",E$26))),"")</f>
        <v>#VALUE!</v>
      </c>
      <c r="F543" s="42" t="e">
        <f>IF($C$24,[1]!obget([1]!obcall("",$C543,"get",[1]!obMake("","int",F$26))),"")</f>
        <v>#VALUE!</v>
      </c>
      <c r="G543" s="42" t="e">
        <f>IF($C$24,[1]!obget([1]!obcall("",$C543,"get",[1]!obMake("","int",G$26))),"")</f>
        <v>#VALUE!</v>
      </c>
      <c r="H543" s="42" t="e">
        <f>IF($C$24,[1]!obget([1]!obcall("",$C543,"get",[1]!obMake("","int",H$26))),"")</f>
        <v>#VALUE!</v>
      </c>
      <c r="I543" s="42" t="e">
        <f>IF($C$24,[1]!obget([1]!obcall("",$C543,"get",[1]!obMake("","int",I$26))),"")</f>
        <v>#VALUE!</v>
      </c>
      <c r="J543" s="42" t="e">
        <f>IF($C$24,[1]!obget([1]!obcall("",$C543,"get",[1]!obMake("","int",J$26))),"")</f>
        <v>#VALUE!</v>
      </c>
      <c r="K543" s="42" t="e">
        <f>IF($C$24,[1]!obget([1]!obcall("",$C543,"get",[1]!obMake("","int",K$26))),"")</f>
        <v>#VALUE!</v>
      </c>
      <c r="L543" s="42" t="e">
        <f>IF($C$24,[1]!obget([1]!obcall("",$C543,"get",[1]!obMake("","int",L$26))),"")</f>
        <v>#VALUE!</v>
      </c>
      <c r="M543" s="42" t="e">
        <f>IF($C$24,[1]!obget([1]!obcall("",$C543,"get",[1]!obMake("","int",M$26))),"")</f>
        <v>#VALUE!</v>
      </c>
      <c r="N543" s="42" t="e">
        <f>IF($C$24,[1]!obget([1]!obcall("",$C543,"getAverage")),"")</f>
        <v>#VALUE!</v>
      </c>
    </row>
    <row r="544" spans="1:14" x14ac:dyDescent="0.3">
      <c r="A544" s="28" t="str">
        <f t="shared" si="9"/>
        <v/>
      </c>
      <c r="B544" s="42"/>
      <c r="C544" s="45" t="e">
        <f>IF($C$24,[1]!obcall("IM_"&amp;B544,$B$24,"[]",[1]!obMake("","int",ROW(B544)-ROW($B$27))),"")</f>
        <v>#VALUE!</v>
      </c>
      <c r="D544" s="42" t="e">
        <f>IF($C$24,[1]!obget([1]!obcall("",$C544,"get",[1]!obMake("","int",D$26))),"")</f>
        <v>#VALUE!</v>
      </c>
      <c r="E544" s="42" t="e">
        <f>IF($C$24,[1]!obget([1]!obcall("",$C544,"get",[1]!obMake("","int",E$26))),"")</f>
        <v>#VALUE!</v>
      </c>
      <c r="F544" s="42" t="e">
        <f>IF($C$24,[1]!obget([1]!obcall("",$C544,"get",[1]!obMake("","int",F$26))),"")</f>
        <v>#VALUE!</v>
      </c>
      <c r="G544" s="42" t="e">
        <f>IF($C$24,[1]!obget([1]!obcall("",$C544,"get",[1]!obMake("","int",G$26))),"")</f>
        <v>#VALUE!</v>
      </c>
      <c r="H544" s="42" t="e">
        <f>IF($C$24,[1]!obget([1]!obcall("",$C544,"get",[1]!obMake("","int",H$26))),"")</f>
        <v>#VALUE!</v>
      </c>
      <c r="I544" s="42" t="e">
        <f>IF($C$24,[1]!obget([1]!obcall("",$C544,"get",[1]!obMake("","int",I$26))),"")</f>
        <v>#VALUE!</v>
      </c>
      <c r="J544" s="42" t="e">
        <f>IF($C$24,[1]!obget([1]!obcall("",$C544,"get",[1]!obMake("","int",J$26))),"")</f>
        <v>#VALUE!</v>
      </c>
      <c r="K544" s="42" t="e">
        <f>IF($C$24,[1]!obget([1]!obcall("",$C544,"get",[1]!obMake("","int",K$26))),"")</f>
        <v>#VALUE!</v>
      </c>
      <c r="L544" s="42" t="e">
        <f>IF($C$24,[1]!obget([1]!obcall("",$C544,"get",[1]!obMake("","int",L$26))),"")</f>
        <v>#VALUE!</v>
      </c>
      <c r="M544" s="42" t="e">
        <f>IF($C$24,[1]!obget([1]!obcall("",$C544,"get",[1]!obMake("","int",M$26))),"")</f>
        <v>#VALUE!</v>
      </c>
      <c r="N544" s="42" t="e">
        <f>IF($C$24,[1]!obget([1]!obcall("",$C544,"getAverage")),"")</f>
        <v>#VALUE!</v>
      </c>
    </row>
    <row r="545" spans="1:14" x14ac:dyDescent="0.3">
      <c r="A545" s="28" t="str">
        <f t="shared" si="9"/>
        <v/>
      </c>
      <c r="B545" s="42"/>
      <c r="C545" s="45" t="e">
        <f>IF($C$24,[1]!obcall("IM_"&amp;B545,$B$24,"[]",[1]!obMake("","int",ROW(B545)-ROW($B$27))),"")</f>
        <v>#VALUE!</v>
      </c>
      <c r="D545" s="42" t="e">
        <f>IF($C$24,[1]!obget([1]!obcall("",$C545,"get",[1]!obMake("","int",D$26))),"")</f>
        <v>#VALUE!</v>
      </c>
      <c r="E545" s="42" t="e">
        <f>IF($C$24,[1]!obget([1]!obcall("",$C545,"get",[1]!obMake("","int",E$26))),"")</f>
        <v>#VALUE!</v>
      </c>
      <c r="F545" s="42" t="e">
        <f>IF($C$24,[1]!obget([1]!obcall("",$C545,"get",[1]!obMake("","int",F$26))),"")</f>
        <v>#VALUE!</v>
      </c>
      <c r="G545" s="42" t="e">
        <f>IF($C$24,[1]!obget([1]!obcall("",$C545,"get",[1]!obMake("","int",G$26))),"")</f>
        <v>#VALUE!</v>
      </c>
      <c r="H545" s="42" t="e">
        <f>IF($C$24,[1]!obget([1]!obcall("",$C545,"get",[1]!obMake("","int",H$26))),"")</f>
        <v>#VALUE!</v>
      </c>
      <c r="I545" s="42" t="e">
        <f>IF($C$24,[1]!obget([1]!obcall("",$C545,"get",[1]!obMake("","int",I$26))),"")</f>
        <v>#VALUE!</v>
      </c>
      <c r="J545" s="42" t="e">
        <f>IF($C$24,[1]!obget([1]!obcall("",$C545,"get",[1]!obMake("","int",J$26))),"")</f>
        <v>#VALUE!</v>
      </c>
      <c r="K545" s="42" t="e">
        <f>IF($C$24,[1]!obget([1]!obcall("",$C545,"get",[1]!obMake("","int",K$26))),"")</f>
        <v>#VALUE!</v>
      </c>
      <c r="L545" s="42" t="e">
        <f>IF($C$24,[1]!obget([1]!obcall("",$C545,"get",[1]!obMake("","int",L$26))),"")</f>
        <v>#VALUE!</v>
      </c>
      <c r="M545" s="42" t="e">
        <f>IF($C$24,[1]!obget([1]!obcall("",$C545,"get",[1]!obMake("","int",M$26))),"")</f>
        <v>#VALUE!</v>
      </c>
      <c r="N545" s="42" t="e">
        <f>IF($C$24,[1]!obget([1]!obcall("",$C545,"getAverage")),"")</f>
        <v>#VALUE!</v>
      </c>
    </row>
    <row r="546" spans="1:14" x14ac:dyDescent="0.3">
      <c r="A546" s="28" t="str">
        <f t="shared" si="9"/>
        <v/>
      </c>
      <c r="B546" s="42"/>
      <c r="C546" s="45" t="e">
        <f>IF($C$24,[1]!obcall("IM_"&amp;B546,$B$24,"[]",[1]!obMake("","int",ROW(B546)-ROW($B$27))),"")</f>
        <v>#VALUE!</v>
      </c>
      <c r="D546" s="42" t="e">
        <f>IF($C$24,[1]!obget([1]!obcall("",$C546,"get",[1]!obMake("","int",D$26))),"")</f>
        <v>#VALUE!</v>
      </c>
      <c r="E546" s="42" t="e">
        <f>IF($C$24,[1]!obget([1]!obcall("",$C546,"get",[1]!obMake("","int",E$26))),"")</f>
        <v>#VALUE!</v>
      </c>
      <c r="F546" s="42" t="e">
        <f>IF($C$24,[1]!obget([1]!obcall("",$C546,"get",[1]!obMake("","int",F$26))),"")</f>
        <v>#VALUE!</v>
      </c>
      <c r="G546" s="42" t="e">
        <f>IF($C$24,[1]!obget([1]!obcall("",$C546,"get",[1]!obMake("","int",G$26))),"")</f>
        <v>#VALUE!</v>
      </c>
      <c r="H546" s="42" t="e">
        <f>IF($C$24,[1]!obget([1]!obcall("",$C546,"get",[1]!obMake("","int",H$26))),"")</f>
        <v>#VALUE!</v>
      </c>
      <c r="I546" s="42" t="e">
        <f>IF($C$24,[1]!obget([1]!obcall("",$C546,"get",[1]!obMake("","int",I$26))),"")</f>
        <v>#VALUE!</v>
      </c>
      <c r="J546" s="42" t="e">
        <f>IF($C$24,[1]!obget([1]!obcall("",$C546,"get",[1]!obMake("","int",J$26))),"")</f>
        <v>#VALUE!</v>
      </c>
      <c r="K546" s="42" t="e">
        <f>IF($C$24,[1]!obget([1]!obcall("",$C546,"get",[1]!obMake("","int",K$26))),"")</f>
        <v>#VALUE!</v>
      </c>
      <c r="L546" s="42" t="e">
        <f>IF($C$24,[1]!obget([1]!obcall("",$C546,"get",[1]!obMake("","int",L$26))),"")</f>
        <v>#VALUE!</v>
      </c>
      <c r="M546" s="42" t="e">
        <f>IF($C$24,[1]!obget([1]!obcall("",$C546,"get",[1]!obMake("","int",M$26))),"")</f>
        <v>#VALUE!</v>
      </c>
      <c r="N546" s="42" t="e">
        <f>IF($C$24,[1]!obget([1]!obcall("",$C546,"getAverage")),"")</f>
        <v>#VALUE!</v>
      </c>
    </row>
    <row r="547" spans="1:14" x14ac:dyDescent="0.3">
      <c r="A547" s="28">
        <f t="shared" si="9"/>
        <v>52</v>
      </c>
      <c r="B547" s="42"/>
      <c r="C547" s="45" t="e">
        <f>IF($C$24,[1]!obcall("IM_"&amp;B547,$B$24,"[]",[1]!obMake("","int",ROW(B547)-ROW($B$27))),"")</f>
        <v>#VALUE!</v>
      </c>
      <c r="D547" s="42" t="e">
        <f>IF($C$24,[1]!obget([1]!obcall("",$C547,"get",[1]!obMake("","int",D$26))),"")</f>
        <v>#VALUE!</v>
      </c>
      <c r="E547" s="42" t="e">
        <f>IF($C$24,[1]!obget([1]!obcall("",$C547,"get",[1]!obMake("","int",E$26))),"")</f>
        <v>#VALUE!</v>
      </c>
      <c r="F547" s="42" t="e">
        <f>IF($C$24,[1]!obget([1]!obcall("",$C547,"get",[1]!obMake("","int",F$26))),"")</f>
        <v>#VALUE!</v>
      </c>
      <c r="G547" s="42" t="e">
        <f>IF($C$24,[1]!obget([1]!obcall("",$C547,"get",[1]!obMake("","int",G$26))),"")</f>
        <v>#VALUE!</v>
      </c>
      <c r="H547" s="42" t="e">
        <f>IF($C$24,[1]!obget([1]!obcall("",$C547,"get",[1]!obMake("","int",H$26))),"")</f>
        <v>#VALUE!</v>
      </c>
      <c r="I547" s="42" t="e">
        <f>IF($C$24,[1]!obget([1]!obcall("",$C547,"get",[1]!obMake("","int",I$26))),"")</f>
        <v>#VALUE!</v>
      </c>
      <c r="J547" s="42" t="e">
        <f>IF($C$24,[1]!obget([1]!obcall("",$C547,"get",[1]!obMake("","int",J$26))),"")</f>
        <v>#VALUE!</v>
      </c>
      <c r="K547" s="42" t="e">
        <f>IF($C$24,[1]!obget([1]!obcall("",$C547,"get",[1]!obMake("","int",K$26))),"")</f>
        <v>#VALUE!</v>
      </c>
      <c r="L547" s="42" t="e">
        <f>IF($C$24,[1]!obget([1]!obcall("",$C547,"get",[1]!obMake("","int",L$26))),"")</f>
        <v>#VALUE!</v>
      </c>
      <c r="M547" s="42" t="e">
        <f>IF($C$24,[1]!obget([1]!obcall("",$C547,"get",[1]!obMake("","int",M$26))),"")</f>
        <v>#VALUE!</v>
      </c>
      <c r="N547" s="42" t="e">
        <f>IF($C$24,[1]!obget([1]!obcall("",$C547,"getAverage")),"")</f>
        <v>#VALUE!</v>
      </c>
    </row>
    <row r="548" spans="1:14" x14ac:dyDescent="0.3">
      <c r="A548" s="28" t="str">
        <f t="shared" si="9"/>
        <v/>
      </c>
      <c r="B548" s="42"/>
      <c r="C548" s="45" t="e">
        <f>IF($C$24,[1]!obcall("IM_"&amp;B548,$B$24,"[]",[1]!obMake("","int",ROW(B548)-ROW($B$27))),"")</f>
        <v>#VALUE!</v>
      </c>
      <c r="D548" s="42" t="e">
        <f>IF($C$24,[1]!obget([1]!obcall("",$C548,"get",[1]!obMake("","int",D$26))),"")</f>
        <v>#VALUE!</v>
      </c>
      <c r="E548" s="42" t="e">
        <f>IF($C$24,[1]!obget([1]!obcall("",$C548,"get",[1]!obMake("","int",E$26))),"")</f>
        <v>#VALUE!</v>
      </c>
      <c r="F548" s="42" t="e">
        <f>IF($C$24,[1]!obget([1]!obcall("",$C548,"get",[1]!obMake("","int",F$26))),"")</f>
        <v>#VALUE!</v>
      </c>
      <c r="G548" s="42" t="e">
        <f>IF($C$24,[1]!obget([1]!obcall("",$C548,"get",[1]!obMake("","int",G$26))),"")</f>
        <v>#VALUE!</v>
      </c>
      <c r="H548" s="42" t="e">
        <f>IF($C$24,[1]!obget([1]!obcall("",$C548,"get",[1]!obMake("","int",H$26))),"")</f>
        <v>#VALUE!</v>
      </c>
      <c r="I548" s="42" t="e">
        <f>IF($C$24,[1]!obget([1]!obcall("",$C548,"get",[1]!obMake("","int",I$26))),"")</f>
        <v>#VALUE!</v>
      </c>
      <c r="J548" s="42" t="e">
        <f>IF($C$24,[1]!obget([1]!obcall("",$C548,"get",[1]!obMake("","int",J$26))),"")</f>
        <v>#VALUE!</v>
      </c>
      <c r="K548" s="42" t="e">
        <f>IF($C$24,[1]!obget([1]!obcall("",$C548,"get",[1]!obMake("","int",K$26))),"")</f>
        <v>#VALUE!</v>
      </c>
      <c r="L548" s="42" t="e">
        <f>IF($C$24,[1]!obget([1]!obcall("",$C548,"get",[1]!obMake("","int",L$26))),"")</f>
        <v>#VALUE!</v>
      </c>
      <c r="M548" s="42" t="e">
        <f>IF($C$24,[1]!obget([1]!obcall("",$C548,"get",[1]!obMake("","int",M$26))),"")</f>
        <v>#VALUE!</v>
      </c>
      <c r="N548" s="42" t="e">
        <f>IF($C$24,[1]!obget([1]!obcall("",$C548,"getAverage")),"")</f>
        <v>#VALUE!</v>
      </c>
    </row>
    <row r="549" spans="1:14" x14ac:dyDescent="0.3">
      <c r="A549" s="28" t="str">
        <f t="shared" si="9"/>
        <v/>
      </c>
      <c r="B549" s="42"/>
      <c r="C549" s="45" t="e">
        <f>IF($C$24,[1]!obcall("IM_"&amp;B549,$B$24,"[]",[1]!obMake("","int",ROW(B549)-ROW($B$27))),"")</f>
        <v>#VALUE!</v>
      </c>
      <c r="D549" s="42" t="e">
        <f>IF($C$24,[1]!obget([1]!obcall("",$C549,"get",[1]!obMake("","int",D$26))),"")</f>
        <v>#VALUE!</v>
      </c>
      <c r="E549" s="42" t="e">
        <f>IF($C$24,[1]!obget([1]!obcall("",$C549,"get",[1]!obMake("","int",E$26))),"")</f>
        <v>#VALUE!</v>
      </c>
      <c r="F549" s="42" t="e">
        <f>IF($C$24,[1]!obget([1]!obcall("",$C549,"get",[1]!obMake("","int",F$26))),"")</f>
        <v>#VALUE!</v>
      </c>
      <c r="G549" s="42" t="e">
        <f>IF($C$24,[1]!obget([1]!obcall("",$C549,"get",[1]!obMake("","int",G$26))),"")</f>
        <v>#VALUE!</v>
      </c>
      <c r="H549" s="42" t="e">
        <f>IF($C$24,[1]!obget([1]!obcall("",$C549,"get",[1]!obMake("","int",H$26))),"")</f>
        <v>#VALUE!</v>
      </c>
      <c r="I549" s="42" t="e">
        <f>IF($C$24,[1]!obget([1]!obcall("",$C549,"get",[1]!obMake("","int",I$26))),"")</f>
        <v>#VALUE!</v>
      </c>
      <c r="J549" s="42" t="e">
        <f>IF($C$24,[1]!obget([1]!obcall("",$C549,"get",[1]!obMake("","int",J$26))),"")</f>
        <v>#VALUE!</v>
      </c>
      <c r="K549" s="42" t="e">
        <f>IF($C$24,[1]!obget([1]!obcall("",$C549,"get",[1]!obMake("","int",K$26))),"")</f>
        <v>#VALUE!</v>
      </c>
      <c r="L549" s="42" t="e">
        <f>IF($C$24,[1]!obget([1]!obcall("",$C549,"get",[1]!obMake("","int",L$26))),"")</f>
        <v>#VALUE!</v>
      </c>
      <c r="M549" s="42" t="e">
        <f>IF($C$24,[1]!obget([1]!obcall("",$C549,"get",[1]!obMake("","int",M$26))),"")</f>
        <v>#VALUE!</v>
      </c>
      <c r="N549" s="42" t="e">
        <f>IF($C$24,[1]!obget([1]!obcall("",$C549,"getAverage")),"")</f>
        <v>#VALUE!</v>
      </c>
    </row>
    <row r="550" spans="1:14" x14ac:dyDescent="0.3">
      <c r="A550" s="28" t="str">
        <f t="shared" si="9"/>
        <v/>
      </c>
      <c r="B550" s="42"/>
      <c r="C550" s="45" t="e">
        <f>IF($C$24,[1]!obcall("IM_"&amp;B550,$B$24,"[]",[1]!obMake("","int",ROW(B550)-ROW($B$27))),"")</f>
        <v>#VALUE!</v>
      </c>
      <c r="D550" s="42" t="e">
        <f>IF($C$24,[1]!obget([1]!obcall("",$C550,"get",[1]!obMake("","int",D$26))),"")</f>
        <v>#VALUE!</v>
      </c>
      <c r="E550" s="42" t="e">
        <f>IF($C$24,[1]!obget([1]!obcall("",$C550,"get",[1]!obMake("","int",E$26))),"")</f>
        <v>#VALUE!</v>
      </c>
      <c r="F550" s="42" t="e">
        <f>IF($C$24,[1]!obget([1]!obcall("",$C550,"get",[1]!obMake("","int",F$26))),"")</f>
        <v>#VALUE!</v>
      </c>
      <c r="G550" s="42" t="e">
        <f>IF($C$24,[1]!obget([1]!obcall("",$C550,"get",[1]!obMake("","int",G$26))),"")</f>
        <v>#VALUE!</v>
      </c>
      <c r="H550" s="42" t="e">
        <f>IF($C$24,[1]!obget([1]!obcall("",$C550,"get",[1]!obMake("","int",H$26))),"")</f>
        <v>#VALUE!</v>
      </c>
      <c r="I550" s="42" t="e">
        <f>IF($C$24,[1]!obget([1]!obcall("",$C550,"get",[1]!obMake("","int",I$26))),"")</f>
        <v>#VALUE!</v>
      </c>
      <c r="J550" s="42" t="e">
        <f>IF($C$24,[1]!obget([1]!obcall("",$C550,"get",[1]!obMake("","int",J$26))),"")</f>
        <v>#VALUE!</v>
      </c>
      <c r="K550" s="42" t="e">
        <f>IF($C$24,[1]!obget([1]!obcall("",$C550,"get",[1]!obMake("","int",K$26))),"")</f>
        <v>#VALUE!</v>
      </c>
      <c r="L550" s="42" t="e">
        <f>IF($C$24,[1]!obget([1]!obcall("",$C550,"get",[1]!obMake("","int",L$26))),"")</f>
        <v>#VALUE!</v>
      </c>
      <c r="M550" s="42" t="e">
        <f>IF($C$24,[1]!obget([1]!obcall("",$C550,"get",[1]!obMake("","int",M$26))),"")</f>
        <v>#VALUE!</v>
      </c>
      <c r="N550" s="42" t="e">
        <f>IF($C$24,[1]!obget([1]!obcall("",$C550,"getAverage")),"")</f>
        <v>#VALUE!</v>
      </c>
    </row>
    <row r="551" spans="1:14" x14ac:dyDescent="0.3">
      <c r="A551" s="28" t="str">
        <f t="shared" si="9"/>
        <v/>
      </c>
      <c r="B551" s="42"/>
      <c r="C551" s="45" t="e">
        <f>IF($C$24,[1]!obcall("IM_"&amp;B551,$B$24,"[]",[1]!obMake("","int",ROW(B551)-ROW($B$27))),"")</f>
        <v>#VALUE!</v>
      </c>
      <c r="D551" s="42" t="e">
        <f>IF($C$24,[1]!obget([1]!obcall("",$C551,"get",[1]!obMake("","int",D$26))),"")</f>
        <v>#VALUE!</v>
      </c>
      <c r="E551" s="42" t="e">
        <f>IF($C$24,[1]!obget([1]!obcall("",$C551,"get",[1]!obMake("","int",E$26))),"")</f>
        <v>#VALUE!</v>
      </c>
      <c r="F551" s="42" t="e">
        <f>IF($C$24,[1]!obget([1]!obcall("",$C551,"get",[1]!obMake("","int",F$26))),"")</f>
        <v>#VALUE!</v>
      </c>
      <c r="G551" s="42" t="e">
        <f>IF($C$24,[1]!obget([1]!obcall("",$C551,"get",[1]!obMake("","int",G$26))),"")</f>
        <v>#VALUE!</v>
      </c>
      <c r="H551" s="42" t="e">
        <f>IF($C$24,[1]!obget([1]!obcall("",$C551,"get",[1]!obMake("","int",H$26))),"")</f>
        <v>#VALUE!</v>
      </c>
      <c r="I551" s="42" t="e">
        <f>IF($C$24,[1]!obget([1]!obcall("",$C551,"get",[1]!obMake("","int",I$26))),"")</f>
        <v>#VALUE!</v>
      </c>
      <c r="J551" s="42" t="e">
        <f>IF($C$24,[1]!obget([1]!obcall("",$C551,"get",[1]!obMake("","int",J$26))),"")</f>
        <v>#VALUE!</v>
      </c>
      <c r="K551" s="42" t="e">
        <f>IF($C$24,[1]!obget([1]!obcall("",$C551,"get",[1]!obMake("","int",K$26))),"")</f>
        <v>#VALUE!</v>
      </c>
      <c r="L551" s="42" t="e">
        <f>IF($C$24,[1]!obget([1]!obcall("",$C551,"get",[1]!obMake("","int",L$26))),"")</f>
        <v>#VALUE!</v>
      </c>
      <c r="M551" s="42" t="e">
        <f>IF($C$24,[1]!obget([1]!obcall("",$C551,"get",[1]!obMake("","int",M$26))),"")</f>
        <v>#VALUE!</v>
      </c>
      <c r="N551" s="42" t="e">
        <f>IF($C$24,[1]!obget([1]!obcall("",$C551,"getAverage")),"")</f>
        <v>#VALUE!</v>
      </c>
    </row>
    <row r="552" spans="1:14" x14ac:dyDescent="0.3">
      <c r="A552" s="28">
        <f t="shared" si="9"/>
        <v>52.5</v>
      </c>
      <c r="B552" s="42"/>
      <c r="C552" s="45" t="e">
        <f>IF($C$24,[1]!obcall("IM_"&amp;B552,$B$24,"[]",[1]!obMake("","int",ROW(B552)-ROW($B$27))),"")</f>
        <v>#VALUE!</v>
      </c>
      <c r="D552" s="42" t="e">
        <f>IF($C$24,[1]!obget([1]!obcall("",$C552,"get",[1]!obMake("","int",D$26))),"")</f>
        <v>#VALUE!</v>
      </c>
      <c r="E552" s="42" t="e">
        <f>IF($C$24,[1]!obget([1]!obcall("",$C552,"get",[1]!obMake("","int",E$26))),"")</f>
        <v>#VALUE!</v>
      </c>
      <c r="F552" s="42" t="e">
        <f>IF($C$24,[1]!obget([1]!obcall("",$C552,"get",[1]!obMake("","int",F$26))),"")</f>
        <v>#VALUE!</v>
      </c>
      <c r="G552" s="42" t="e">
        <f>IF($C$24,[1]!obget([1]!obcall("",$C552,"get",[1]!obMake("","int",G$26))),"")</f>
        <v>#VALUE!</v>
      </c>
      <c r="H552" s="42" t="e">
        <f>IF($C$24,[1]!obget([1]!obcall("",$C552,"get",[1]!obMake("","int",H$26))),"")</f>
        <v>#VALUE!</v>
      </c>
      <c r="I552" s="42" t="e">
        <f>IF($C$24,[1]!obget([1]!obcall("",$C552,"get",[1]!obMake("","int",I$26))),"")</f>
        <v>#VALUE!</v>
      </c>
      <c r="J552" s="42" t="e">
        <f>IF($C$24,[1]!obget([1]!obcall("",$C552,"get",[1]!obMake("","int",J$26))),"")</f>
        <v>#VALUE!</v>
      </c>
      <c r="K552" s="42" t="e">
        <f>IF($C$24,[1]!obget([1]!obcall("",$C552,"get",[1]!obMake("","int",K$26))),"")</f>
        <v>#VALUE!</v>
      </c>
      <c r="L552" s="42" t="e">
        <f>IF($C$24,[1]!obget([1]!obcall("",$C552,"get",[1]!obMake("","int",L$26))),"")</f>
        <v>#VALUE!</v>
      </c>
      <c r="M552" s="42" t="e">
        <f>IF($C$24,[1]!obget([1]!obcall("",$C552,"get",[1]!obMake("","int",M$26))),"")</f>
        <v>#VALUE!</v>
      </c>
      <c r="N552" s="42" t="e">
        <f>IF($C$24,[1]!obget([1]!obcall("",$C552,"getAverage")),"")</f>
        <v>#VALUE!</v>
      </c>
    </row>
    <row r="553" spans="1:14" x14ac:dyDescent="0.3">
      <c r="A553" s="28" t="str">
        <f t="shared" si="9"/>
        <v/>
      </c>
      <c r="B553" s="42"/>
      <c r="C553" s="45" t="e">
        <f>IF($C$24,[1]!obcall("IM_"&amp;B553,$B$24,"[]",[1]!obMake("","int",ROW(B553)-ROW($B$27))),"")</f>
        <v>#VALUE!</v>
      </c>
      <c r="D553" s="42" t="e">
        <f>IF($C$24,[1]!obget([1]!obcall("",$C553,"get",[1]!obMake("","int",D$26))),"")</f>
        <v>#VALUE!</v>
      </c>
      <c r="E553" s="42" t="e">
        <f>IF($C$24,[1]!obget([1]!obcall("",$C553,"get",[1]!obMake("","int",E$26))),"")</f>
        <v>#VALUE!</v>
      </c>
      <c r="F553" s="42" t="e">
        <f>IF($C$24,[1]!obget([1]!obcall("",$C553,"get",[1]!obMake("","int",F$26))),"")</f>
        <v>#VALUE!</v>
      </c>
      <c r="G553" s="42" t="e">
        <f>IF($C$24,[1]!obget([1]!obcall("",$C553,"get",[1]!obMake("","int",G$26))),"")</f>
        <v>#VALUE!</v>
      </c>
      <c r="H553" s="42" t="e">
        <f>IF($C$24,[1]!obget([1]!obcall("",$C553,"get",[1]!obMake("","int",H$26))),"")</f>
        <v>#VALUE!</v>
      </c>
      <c r="I553" s="42" t="e">
        <f>IF($C$24,[1]!obget([1]!obcall("",$C553,"get",[1]!obMake("","int",I$26))),"")</f>
        <v>#VALUE!</v>
      </c>
      <c r="J553" s="42" t="e">
        <f>IF($C$24,[1]!obget([1]!obcall("",$C553,"get",[1]!obMake("","int",J$26))),"")</f>
        <v>#VALUE!</v>
      </c>
      <c r="K553" s="42" t="e">
        <f>IF($C$24,[1]!obget([1]!obcall("",$C553,"get",[1]!obMake("","int",K$26))),"")</f>
        <v>#VALUE!</v>
      </c>
      <c r="L553" s="42" t="e">
        <f>IF($C$24,[1]!obget([1]!obcall("",$C553,"get",[1]!obMake("","int",L$26))),"")</f>
        <v>#VALUE!</v>
      </c>
      <c r="M553" s="42" t="e">
        <f>IF($C$24,[1]!obget([1]!obcall("",$C553,"get",[1]!obMake("","int",M$26))),"")</f>
        <v>#VALUE!</v>
      </c>
      <c r="N553" s="42" t="e">
        <f>IF($C$24,[1]!obget([1]!obcall("",$C553,"getAverage")),"")</f>
        <v>#VALUE!</v>
      </c>
    </row>
    <row r="554" spans="1:14" x14ac:dyDescent="0.3">
      <c r="A554" s="28" t="str">
        <f t="shared" si="9"/>
        <v/>
      </c>
      <c r="B554" s="42"/>
      <c r="C554" s="45" t="e">
        <f>IF($C$24,[1]!obcall("IM_"&amp;B554,$B$24,"[]",[1]!obMake("","int",ROW(B554)-ROW($B$27))),"")</f>
        <v>#VALUE!</v>
      </c>
      <c r="D554" s="42" t="e">
        <f>IF($C$24,[1]!obget([1]!obcall("",$C554,"get",[1]!obMake("","int",D$26))),"")</f>
        <v>#VALUE!</v>
      </c>
      <c r="E554" s="42" t="e">
        <f>IF($C$24,[1]!obget([1]!obcall("",$C554,"get",[1]!obMake("","int",E$26))),"")</f>
        <v>#VALUE!</v>
      </c>
      <c r="F554" s="42" t="e">
        <f>IF($C$24,[1]!obget([1]!obcall("",$C554,"get",[1]!obMake("","int",F$26))),"")</f>
        <v>#VALUE!</v>
      </c>
      <c r="G554" s="42" t="e">
        <f>IF($C$24,[1]!obget([1]!obcall("",$C554,"get",[1]!obMake("","int",G$26))),"")</f>
        <v>#VALUE!</v>
      </c>
      <c r="H554" s="42" t="e">
        <f>IF($C$24,[1]!obget([1]!obcall("",$C554,"get",[1]!obMake("","int",H$26))),"")</f>
        <v>#VALUE!</v>
      </c>
      <c r="I554" s="42" t="e">
        <f>IF($C$24,[1]!obget([1]!obcall("",$C554,"get",[1]!obMake("","int",I$26))),"")</f>
        <v>#VALUE!</v>
      </c>
      <c r="J554" s="42" t="e">
        <f>IF($C$24,[1]!obget([1]!obcall("",$C554,"get",[1]!obMake("","int",J$26))),"")</f>
        <v>#VALUE!</v>
      </c>
      <c r="K554" s="42" t="e">
        <f>IF($C$24,[1]!obget([1]!obcall("",$C554,"get",[1]!obMake("","int",K$26))),"")</f>
        <v>#VALUE!</v>
      </c>
      <c r="L554" s="42" t="e">
        <f>IF($C$24,[1]!obget([1]!obcall("",$C554,"get",[1]!obMake("","int",L$26))),"")</f>
        <v>#VALUE!</v>
      </c>
      <c r="M554" s="42" t="e">
        <f>IF($C$24,[1]!obget([1]!obcall("",$C554,"get",[1]!obMake("","int",M$26))),"")</f>
        <v>#VALUE!</v>
      </c>
      <c r="N554" s="42" t="e">
        <f>IF($C$24,[1]!obget([1]!obcall("",$C554,"getAverage")),"")</f>
        <v>#VALUE!</v>
      </c>
    </row>
    <row r="555" spans="1:14" x14ac:dyDescent="0.3">
      <c r="A555" s="28" t="str">
        <f t="shared" si="9"/>
        <v/>
      </c>
      <c r="B555" s="42"/>
      <c r="C555" s="45" t="e">
        <f>IF($C$24,[1]!obcall("IM_"&amp;B555,$B$24,"[]",[1]!obMake("","int",ROW(B555)-ROW($B$27))),"")</f>
        <v>#VALUE!</v>
      </c>
      <c r="D555" s="42" t="e">
        <f>IF($C$24,[1]!obget([1]!obcall("",$C555,"get",[1]!obMake("","int",D$26))),"")</f>
        <v>#VALUE!</v>
      </c>
      <c r="E555" s="42" t="e">
        <f>IF($C$24,[1]!obget([1]!obcall("",$C555,"get",[1]!obMake("","int",E$26))),"")</f>
        <v>#VALUE!</v>
      </c>
      <c r="F555" s="42" t="e">
        <f>IF($C$24,[1]!obget([1]!obcall("",$C555,"get",[1]!obMake("","int",F$26))),"")</f>
        <v>#VALUE!</v>
      </c>
      <c r="G555" s="42" t="e">
        <f>IF($C$24,[1]!obget([1]!obcall("",$C555,"get",[1]!obMake("","int",G$26))),"")</f>
        <v>#VALUE!</v>
      </c>
      <c r="H555" s="42" t="e">
        <f>IF($C$24,[1]!obget([1]!obcall("",$C555,"get",[1]!obMake("","int",H$26))),"")</f>
        <v>#VALUE!</v>
      </c>
      <c r="I555" s="42" t="e">
        <f>IF($C$24,[1]!obget([1]!obcall("",$C555,"get",[1]!obMake("","int",I$26))),"")</f>
        <v>#VALUE!</v>
      </c>
      <c r="J555" s="42" t="e">
        <f>IF($C$24,[1]!obget([1]!obcall("",$C555,"get",[1]!obMake("","int",J$26))),"")</f>
        <v>#VALUE!</v>
      </c>
      <c r="K555" s="42" t="e">
        <f>IF($C$24,[1]!obget([1]!obcall("",$C555,"get",[1]!obMake("","int",K$26))),"")</f>
        <v>#VALUE!</v>
      </c>
      <c r="L555" s="42" t="e">
        <f>IF($C$24,[1]!obget([1]!obcall("",$C555,"get",[1]!obMake("","int",L$26))),"")</f>
        <v>#VALUE!</v>
      </c>
      <c r="M555" s="42" t="e">
        <f>IF($C$24,[1]!obget([1]!obcall("",$C555,"get",[1]!obMake("","int",M$26))),"")</f>
        <v>#VALUE!</v>
      </c>
      <c r="N555" s="42" t="e">
        <f>IF($C$24,[1]!obget([1]!obcall("",$C555,"getAverage")),"")</f>
        <v>#VALUE!</v>
      </c>
    </row>
    <row r="556" spans="1:14" x14ac:dyDescent="0.3">
      <c r="A556" s="28" t="str">
        <f t="shared" si="9"/>
        <v/>
      </c>
      <c r="B556" s="42"/>
      <c r="C556" s="45" t="e">
        <f>IF($C$24,[1]!obcall("IM_"&amp;B556,$B$24,"[]",[1]!obMake("","int",ROW(B556)-ROW($B$27))),"")</f>
        <v>#VALUE!</v>
      </c>
      <c r="D556" s="42" t="e">
        <f>IF($C$24,[1]!obget([1]!obcall("",$C556,"get",[1]!obMake("","int",D$26))),"")</f>
        <v>#VALUE!</v>
      </c>
      <c r="E556" s="42" t="e">
        <f>IF($C$24,[1]!obget([1]!obcall("",$C556,"get",[1]!obMake("","int",E$26))),"")</f>
        <v>#VALUE!</v>
      </c>
      <c r="F556" s="42" t="e">
        <f>IF($C$24,[1]!obget([1]!obcall("",$C556,"get",[1]!obMake("","int",F$26))),"")</f>
        <v>#VALUE!</v>
      </c>
      <c r="G556" s="42" t="e">
        <f>IF($C$24,[1]!obget([1]!obcall("",$C556,"get",[1]!obMake("","int",G$26))),"")</f>
        <v>#VALUE!</v>
      </c>
      <c r="H556" s="42" t="e">
        <f>IF($C$24,[1]!obget([1]!obcall("",$C556,"get",[1]!obMake("","int",H$26))),"")</f>
        <v>#VALUE!</v>
      </c>
      <c r="I556" s="42" t="e">
        <f>IF($C$24,[1]!obget([1]!obcall("",$C556,"get",[1]!obMake("","int",I$26))),"")</f>
        <v>#VALUE!</v>
      </c>
      <c r="J556" s="42" t="e">
        <f>IF($C$24,[1]!obget([1]!obcall("",$C556,"get",[1]!obMake("","int",J$26))),"")</f>
        <v>#VALUE!</v>
      </c>
      <c r="K556" s="42" t="e">
        <f>IF($C$24,[1]!obget([1]!obcall("",$C556,"get",[1]!obMake("","int",K$26))),"")</f>
        <v>#VALUE!</v>
      </c>
      <c r="L556" s="42" t="e">
        <f>IF($C$24,[1]!obget([1]!obcall("",$C556,"get",[1]!obMake("","int",L$26))),"")</f>
        <v>#VALUE!</v>
      </c>
      <c r="M556" s="42" t="e">
        <f>IF($C$24,[1]!obget([1]!obcall("",$C556,"get",[1]!obMake("","int",M$26))),"")</f>
        <v>#VALUE!</v>
      </c>
      <c r="N556" s="42" t="e">
        <f>IF($C$24,[1]!obget([1]!obcall("",$C556,"getAverage")),"")</f>
        <v>#VALUE!</v>
      </c>
    </row>
    <row r="557" spans="1:14" x14ac:dyDescent="0.3">
      <c r="A557" s="28">
        <f t="shared" si="9"/>
        <v>53</v>
      </c>
      <c r="B557" s="42"/>
      <c r="C557" s="45" t="e">
        <f>IF($C$24,[1]!obcall("IM_"&amp;B557,$B$24,"[]",[1]!obMake("","int",ROW(B557)-ROW($B$27))),"")</f>
        <v>#VALUE!</v>
      </c>
      <c r="D557" s="42" t="e">
        <f>IF($C$24,[1]!obget([1]!obcall("",$C557,"get",[1]!obMake("","int",D$26))),"")</f>
        <v>#VALUE!</v>
      </c>
      <c r="E557" s="42" t="e">
        <f>IF($C$24,[1]!obget([1]!obcall("",$C557,"get",[1]!obMake("","int",E$26))),"")</f>
        <v>#VALUE!</v>
      </c>
      <c r="F557" s="42" t="e">
        <f>IF($C$24,[1]!obget([1]!obcall("",$C557,"get",[1]!obMake("","int",F$26))),"")</f>
        <v>#VALUE!</v>
      </c>
      <c r="G557" s="42" t="e">
        <f>IF($C$24,[1]!obget([1]!obcall("",$C557,"get",[1]!obMake("","int",G$26))),"")</f>
        <v>#VALUE!</v>
      </c>
      <c r="H557" s="42" t="e">
        <f>IF($C$24,[1]!obget([1]!obcall("",$C557,"get",[1]!obMake("","int",H$26))),"")</f>
        <v>#VALUE!</v>
      </c>
      <c r="I557" s="42" t="e">
        <f>IF($C$24,[1]!obget([1]!obcall("",$C557,"get",[1]!obMake("","int",I$26))),"")</f>
        <v>#VALUE!</v>
      </c>
      <c r="J557" s="42" t="e">
        <f>IF($C$24,[1]!obget([1]!obcall("",$C557,"get",[1]!obMake("","int",J$26))),"")</f>
        <v>#VALUE!</v>
      </c>
      <c r="K557" s="42" t="e">
        <f>IF($C$24,[1]!obget([1]!obcall("",$C557,"get",[1]!obMake("","int",K$26))),"")</f>
        <v>#VALUE!</v>
      </c>
      <c r="L557" s="42" t="e">
        <f>IF($C$24,[1]!obget([1]!obcall("",$C557,"get",[1]!obMake("","int",L$26))),"")</f>
        <v>#VALUE!</v>
      </c>
      <c r="M557" s="42" t="e">
        <f>IF($C$24,[1]!obget([1]!obcall("",$C557,"get",[1]!obMake("","int",M$26))),"")</f>
        <v>#VALUE!</v>
      </c>
      <c r="N557" s="42" t="e">
        <f>IF($C$24,[1]!obget([1]!obcall("",$C557,"getAverage")),"")</f>
        <v>#VALUE!</v>
      </c>
    </row>
    <row r="558" spans="1:14" x14ac:dyDescent="0.3">
      <c r="A558" s="28" t="str">
        <f t="shared" si="9"/>
        <v/>
      </c>
      <c r="B558" s="42"/>
      <c r="C558" s="45" t="e">
        <f>IF($C$24,[1]!obcall("IM_"&amp;B558,$B$24,"[]",[1]!obMake("","int",ROW(B558)-ROW($B$27))),"")</f>
        <v>#VALUE!</v>
      </c>
      <c r="D558" s="42" t="e">
        <f>IF($C$24,[1]!obget([1]!obcall("",$C558,"get",[1]!obMake("","int",D$26))),"")</f>
        <v>#VALUE!</v>
      </c>
      <c r="E558" s="42" t="e">
        <f>IF($C$24,[1]!obget([1]!obcall("",$C558,"get",[1]!obMake("","int",E$26))),"")</f>
        <v>#VALUE!</v>
      </c>
      <c r="F558" s="42" t="e">
        <f>IF($C$24,[1]!obget([1]!obcall("",$C558,"get",[1]!obMake("","int",F$26))),"")</f>
        <v>#VALUE!</v>
      </c>
      <c r="G558" s="42" t="e">
        <f>IF($C$24,[1]!obget([1]!obcall("",$C558,"get",[1]!obMake("","int",G$26))),"")</f>
        <v>#VALUE!</v>
      </c>
      <c r="H558" s="42" t="e">
        <f>IF($C$24,[1]!obget([1]!obcall("",$C558,"get",[1]!obMake("","int",H$26))),"")</f>
        <v>#VALUE!</v>
      </c>
      <c r="I558" s="42" t="e">
        <f>IF($C$24,[1]!obget([1]!obcall("",$C558,"get",[1]!obMake("","int",I$26))),"")</f>
        <v>#VALUE!</v>
      </c>
      <c r="J558" s="42" t="e">
        <f>IF($C$24,[1]!obget([1]!obcall("",$C558,"get",[1]!obMake("","int",J$26))),"")</f>
        <v>#VALUE!</v>
      </c>
      <c r="K558" s="42" t="e">
        <f>IF($C$24,[1]!obget([1]!obcall("",$C558,"get",[1]!obMake("","int",K$26))),"")</f>
        <v>#VALUE!</v>
      </c>
      <c r="L558" s="42" t="e">
        <f>IF($C$24,[1]!obget([1]!obcall("",$C558,"get",[1]!obMake("","int",L$26))),"")</f>
        <v>#VALUE!</v>
      </c>
      <c r="M558" s="42" t="e">
        <f>IF($C$24,[1]!obget([1]!obcall("",$C558,"get",[1]!obMake("","int",M$26))),"")</f>
        <v>#VALUE!</v>
      </c>
      <c r="N558" s="42" t="e">
        <f>IF($C$24,[1]!obget([1]!obcall("",$C558,"getAverage")),"")</f>
        <v>#VALUE!</v>
      </c>
    </row>
    <row r="559" spans="1:14" x14ac:dyDescent="0.3">
      <c r="A559" s="28" t="str">
        <f t="shared" si="9"/>
        <v/>
      </c>
      <c r="B559" s="42"/>
      <c r="C559" s="45" t="e">
        <f>IF($C$24,[1]!obcall("IM_"&amp;B559,$B$24,"[]",[1]!obMake("","int",ROW(B559)-ROW($B$27))),"")</f>
        <v>#VALUE!</v>
      </c>
      <c r="D559" s="42" t="e">
        <f>IF($C$24,[1]!obget([1]!obcall("",$C559,"get",[1]!obMake("","int",D$26))),"")</f>
        <v>#VALUE!</v>
      </c>
      <c r="E559" s="42" t="e">
        <f>IF($C$24,[1]!obget([1]!obcall("",$C559,"get",[1]!obMake("","int",E$26))),"")</f>
        <v>#VALUE!</v>
      </c>
      <c r="F559" s="42" t="e">
        <f>IF($C$24,[1]!obget([1]!obcall("",$C559,"get",[1]!obMake("","int",F$26))),"")</f>
        <v>#VALUE!</v>
      </c>
      <c r="G559" s="42" t="e">
        <f>IF($C$24,[1]!obget([1]!obcall("",$C559,"get",[1]!obMake("","int",G$26))),"")</f>
        <v>#VALUE!</v>
      </c>
      <c r="H559" s="42" t="e">
        <f>IF($C$24,[1]!obget([1]!obcall("",$C559,"get",[1]!obMake("","int",H$26))),"")</f>
        <v>#VALUE!</v>
      </c>
      <c r="I559" s="42" t="e">
        <f>IF($C$24,[1]!obget([1]!obcall("",$C559,"get",[1]!obMake("","int",I$26))),"")</f>
        <v>#VALUE!</v>
      </c>
      <c r="J559" s="42" t="e">
        <f>IF($C$24,[1]!obget([1]!obcall("",$C559,"get",[1]!obMake("","int",J$26))),"")</f>
        <v>#VALUE!</v>
      </c>
      <c r="K559" s="42" t="e">
        <f>IF($C$24,[1]!obget([1]!obcall("",$C559,"get",[1]!obMake("","int",K$26))),"")</f>
        <v>#VALUE!</v>
      </c>
      <c r="L559" s="42" t="e">
        <f>IF($C$24,[1]!obget([1]!obcall("",$C559,"get",[1]!obMake("","int",L$26))),"")</f>
        <v>#VALUE!</v>
      </c>
      <c r="M559" s="42" t="e">
        <f>IF($C$24,[1]!obget([1]!obcall("",$C559,"get",[1]!obMake("","int",M$26))),"")</f>
        <v>#VALUE!</v>
      </c>
      <c r="N559" s="42" t="e">
        <f>IF($C$24,[1]!obget([1]!obcall("",$C559,"getAverage")),"")</f>
        <v>#VALUE!</v>
      </c>
    </row>
    <row r="560" spans="1:14" x14ac:dyDescent="0.3">
      <c r="A560" s="28" t="str">
        <f t="shared" si="9"/>
        <v/>
      </c>
      <c r="B560" s="42"/>
      <c r="C560" s="45" t="e">
        <f>IF($C$24,[1]!obcall("IM_"&amp;B560,$B$24,"[]",[1]!obMake("","int",ROW(B560)-ROW($B$27))),"")</f>
        <v>#VALUE!</v>
      </c>
      <c r="D560" s="42" t="e">
        <f>IF($C$24,[1]!obget([1]!obcall("",$C560,"get",[1]!obMake("","int",D$26))),"")</f>
        <v>#VALUE!</v>
      </c>
      <c r="E560" s="42" t="e">
        <f>IF($C$24,[1]!obget([1]!obcall("",$C560,"get",[1]!obMake("","int",E$26))),"")</f>
        <v>#VALUE!</v>
      </c>
      <c r="F560" s="42" t="e">
        <f>IF($C$24,[1]!obget([1]!obcall("",$C560,"get",[1]!obMake("","int",F$26))),"")</f>
        <v>#VALUE!</v>
      </c>
      <c r="G560" s="42" t="e">
        <f>IF($C$24,[1]!obget([1]!obcall("",$C560,"get",[1]!obMake("","int",G$26))),"")</f>
        <v>#VALUE!</v>
      </c>
      <c r="H560" s="42" t="e">
        <f>IF($C$24,[1]!obget([1]!obcall("",$C560,"get",[1]!obMake("","int",H$26))),"")</f>
        <v>#VALUE!</v>
      </c>
      <c r="I560" s="42" t="e">
        <f>IF($C$24,[1]!obget([1]!obcall("",$C560,"get",[1]!obMake("","int",I$26))),"")</f>
        <v>#VALUE!</v>
      </c>
      <c r="J560" s="42" t="e">
        <f>IF($C$24,[1]!obget([1]!obcall("",$C560,"get",[1]!obMake("","int",J$26))),"")</f>
        <v>#VALUE!</v>
      </c>
      <c r="K560" s="42" t="e">
        <f>IF($C$24,[1]!obget([1]!obcall("",$C560,"get",[1]!obMake("","int",K$26))),"")</f>
        <v>#VALUE!</v>
      </c>
      <c r="L560" s="42" t="e">
        <f>IF($C$24,[1]!obget([1]!obcall("",$C560,"get",[1]!obMake("","int",L$26))),"")</f>
        <v>#VALUE!</v>
      </c>
      <c r="M560" s="42" t="e">
        <f>IF($C$24,[1]!obget([1]!obcall("",$C560,"get",[1]!obMake("","int",M$26))),"")</f>
        <v>#VALUE!</v>
      </c>
      <c r="N560" s="42" t="e">
        <f>IF($C$24,[1]!obget([1]!obcall("",$C560,"getAverage")),"")</f>
        <v>#VALUE!</v>
      </c>
    </row>
    <row r="561" spans="1:14" x14ac:dyDescent="0.3">
      <c r="A561" s="28" t="str">
        <f t="shared" si="9"/>
        <v/>
      </c>
      <c r="B561" s="42"/>
      <c r="C561" s="45" t="e">
        <f>IF($C$24,[1]!obcall("IM_"&amp;B561,$B$24,"[]",[1]!obMake("","int",ROW(B561)-ROW($B$27))),"")</f>
        <v>#VALUE!</v>
      </c>
      <c r="D561" s="42" t="e">
        <f>IF($C$24,[1]!obget([1]!obcall("",$C561,"get",[1]!obMake("","int",D$26))),"")</f>
        <v>#VALUE!</v>
      </c>
      <c r="E561" s="42" t="e">
        <f>IF($C$24,[1]!obget([1]!obcall("",$C561,"get",[1]!obMake("","int",E$26))),"")</f>
        <v>#VALUE!</v>
      </c>
      <c r="F561" s="42" t="e">
        <f>IF($C$24,[1]!obget([1]!obcall("",$C561,"get",[1]!obMake("","int",F$26))),"")</f>
        <v>#VALUE!</v>
      </c>
      <c r="G561" s="42" t="e">
        <f>IF($C$24,[1]!obget([1]!obcall("",$C561,"get",[1]!obMake("","int",G$26))),"")</f>
        <v>#VALUE!</v>
      </c>
      <c r="H561" s="42" t="e">
        <f>IF($C$24,[1]!obget([1]!obcall("",$C561,"get",[1]!obMake("","int",H$26))),"")</f>
        <v>#VALUE!</v>
      </c>
      <c r="I561" s="42" t="e">
        <f>IF($C$24,[1]!obget([1]!obcall("",$C561,"get",[1]!obMake("","int",I$26))),"")</f>
        <v>#VALUE!</v>
      </c>
      <c r="J561" s="42" t="e">
        <f>IF($C$24,[1]!obget([1]!obcall("",$C561,"get",[1]!obMake("","int",J$26))),"")</f>
        <v>#VALUE!</v>
      </c>
      <c r="K561" s="42" t="e">
        <f>IF($C$24,[1]!obget([1]!obcall("",$C561,"get",[1]!obMake("","int",K$26))),"")</f>
        <v>#VALUE!</v>
      </c>
      <c r="L561" s="42" t="e">
        <f>IF($C$24,[1]!obget([1]!obcall("",$C561,"get",[1]!obMake("","int",L$26))),"")</f>
        <v>#VALUE!</v>
      </c>
      <c r="M561" s="42" t="e">
        <f>IF($C$24,[1]!obget([1]!obcall("",$C561,"get",[1]!obMake("","int",M$26))),"")</f>
        <v>#VALUE!</v>
      </c>
      <c r="N561" s="42" t="e">
        <f>IF($C$24,[1]!obget([1]!obcall("",$C561,"getAverage")),"")</f>
        <v>#VALUE!</v>
      </c>
    </row>
    <row r="562" spans="1:14" x14ac:dyDescent="0.3">
      <c r="A562" s="28">
        <f t="shared" si="9"/>
        <v>53.5</v>
      </c>
      <c r="B562" s="42"/>
      <c r="C562" s="45" t="e">
        <f>IF($C$24,[1]!obcall("IM_"&amp;B562,$B$24,"[]",[1]!obMake("","int",ROW(B562)-ROW($B$27))),"")</f>
        <v>#VALUE!</v>
      </c>
      <c r="D562" s="42" t="e">
        <f>IF($C$24,[1]!obget([1]!obcall("",$C562,"get",[1]!obMake("","int",D$26))),"")</f>
        <v>#VALUE!</v>
      </c>
      <c r="E562" s="42" t="e">
        <f>IF($C$24,[1]!obget([1]!obcall("",$C562,"get",[1]!obMake("","int",E$26))),"")</f>
        <v>#VALUE!</v>
      </c>
      <c r="F562" s="42" t="e">
        <f>IF($C$24,[1]!obget([1]!obcall("",$C562,"get",[1]!obMake("","int",F$26))),"")</f>
        <v>#VALUE!</v>
      </c>
      <c r="G562" s="42" t="e">
        <f>IF($C$24,[1]!obget([1]!obcall("",$C562,"get",[1]!obMake("","int",G$26))),"")</f>
        <v>#VALUE!</v>
      </c>
      <c r="H562" s="42" t="e">
        <f>IF($C$24,[1]!obget([1]!obcall("",$C562,"get",[1]!obMake("","int",H$26))),"")</f>
        <v>#VALUE!</v>
      </c>
      <c r="I562" s="42" t="e">
        <f>IF($C$24,[1]!obget([1]!obcall("",$C562,"get",[1]!obMake("","int",I$26))),"")</f>
        <v>#VALUE!</v>
      </c>
      <c r="J562" s="42" t="e">
        <f>IF($C$24,[1]!obget([1]!obcall("",$C562,"get",[1]!obMake("","int",J$26))),"")</f>
        <v>#VALUE!</v>
      </c>
      <c r="K562" s="42" t="e">
        <f>IF($C$24,[1]!obget([1]!obcall("",$C562,"get",[1]!obMake("","int",K$26))),"")</f>
        <v>#VALUE!</v>
      </c>
      <c r="L562" s="42" t="e">
        <f>IF($C$24,[1]!obget([1]!obcall("",$C562,"get",[1]!obMake("","int",L$26))),"")</f>
        <v>#VALUE!</v>
      </c>
      <c r="M562" s="42" t="e">
        <f>IF($C$24,[1]!obget([1]!obcall("",$C562,"get",[1]!obMake("","int",M$26))),"")</f>
        <v>#VALUE!</v>
      </c>
      <c r="N562" s="42" t="e">
        <f>IF($C$24,[1]!obget([1]!obcall("",$C562,"getAverage")),"")</f>
        <v>#VALUE!</v>
      </c>
    </row>
    <row r="563" spans="1:14" x14ac:dyDescent="0.3">
      <c r="A563" s="28" t="str">
        <f t="shared" si="9"/>
        <v/>
      </c>
      <c r="B563" s="42"/>
      <c r="C563" s="45" t="e">
        <f>IF($C$24,[1]!obcall("IM_"&amp;B563,$B$24,"[]",[1]!obMake("","int",ROW(B563)-ROW($B$27))),"")</f>
        <v>#VALUE!</v>
      </c>
      <c r="D563" s="42" t="e">
        <f>IF($C$24,[1]!obget([1]!obcall("",$C563,"get",[1]!obMake("","int",D$26))),"")</f>
        <v>#VALUE!</v>
      </c>
      <c r="E563" s="42" t="e">
        <f>IF($C$24,[1]!obget([1]!obcall("",$C563,"get",[1]!obMake("","int",E$26))),"")</f>
        <v>#VALUE!</v>
      </c>
      <c r="F563" s="42" t="e">
        <f>IF($C$24,[1]!obget([1]!obcall("",$C563,"get",[1]!obMake("","int",F$26))),"")</f>
        <v>#VALUE!</v>
      </c>
      <c r="G563" s="42" t="e">
        <f>IF($C$24,[1]!obget([1]!obcall("",$C563,"get",[1]!obMake("","int",G$26))),"")</f>
        <v>#VALUE!</v>
      </c>
      <c r="H563" s="42" t="e">
        <f>IF($C$24,[1]!obget([1]!obcall("",$C563,"get",[1]!obMake("","int",H$26))),"")</f>
        <v>#VALUE!</v>
      </c>
      <c r="I563" s="42" t="e">
        <f>IF($C$24,[1]!obget([1]!obcall("",$C563,"get",[1]!obMake("","int",I$26))),"")</f>
        <v>#VALUE!</v>
      </c>
      <c r="J563" s="42" t="e">
        <f>IF($C$24,[1]!obget([1]!obcall("",$C563,"get",[1]!obMake("","int",J$26))),"")</f>
        <v>#VALUE!</v>
      </c>
      <c r="K563" s="42" t="e">
        <f>IF($C$24,[1]!obget([1]!obcall("",$C563,"get",[1]!obMake("","int",K$26))),"")</f>
        <v>#VALUE!</v>
      </c>
      <c r="L563" s="42" t="e">
        <f>IF($C$24,[1]!obget([1]!obcall("",$C563,"get",[1]!obMake("","int",L$26))),"")</f>
        <v>#VALUE!</v>
      </c>
      <c r="M563" s="42" t="e">
        <f>IF($C$24,[1]!obget([1]!obcall("",$C563,"get",[1]!obMake("","int",M$26))),"")</f>
        <v>#VALUE!</v>
      </c>
      <c r="N563" s="42" t="e">
        <f>IF($C$24,[1]!obget([1]!obcall("",$C563,"getAverage")),"")</f>
        <v>#VALUE!</v>
      </c>
    </row>
    <row r="564" spans="1:14" x14ac:dyDescent="0.3">
      <c r="A564" s="28" t="str">
        <f t="shared" si="9"/>
        <v/>
      </c>
      <c r="B564" s="42"/>
      <c r="C564" s="45" t="e">
        <f>IF($C$24,[1]!obcall("IM_"&amp;B564,$B$24,"[]",[1]!obMake("","int",ROW(B564)-ROW($B$27))),"")</f>
        <v>#VALUE!</v>
      </c>
      <c r="D564" s="42" t="e">
        <f>IF($C$24,[1]!obget([1]!obcall("",$C564,"get",[1]!obMake("","int",D$26))),"")</f>
        <v>#VALUE!</v>
      </c>
      <c r="E564" s="42" t="e">
        <f>IF($C$24,[1]!obget([1]!obcall("",$C564,"get",[1]!obMake("","int",E$26))),"")</f>
        <v>#VALUE!</v>
      </c>
      <c r="F564" s="42" t="e">
        <f>IF($C$24,[1]!obget([1]!obcall("",$C564,"get",[1]!obMake("","int",F$26))),"")</f>
        <v>#VALUE!</v>
      </c>
      <c r="G564" s="42" t="e">
        <f>IF($C$24,[1]!obget([1]!obcall("",$C564,"get",[1]!obMake("","int",G$26))),"")</f>
        <v>#VALUE!</v>
      </c>
      <c r="H564" s="42" t="e">
        <f>IF($C$24,[1]!obget([1]!obcall("",$C564,"get",[1]!obMake("","int",H$26))),"")</f>
        <v>#VALUE!</v>
      </c>
      <c r="I564" s="42" t="e">
        <f>IF($C$24,[1]!obget([1]!obcall("",$C564,"get",[1]!obMake("","int",I$26))),"")</f>
        <v>#VALUE!</v>
      </c>
      <c r="J564" s="42" t="e">
        <f>IF($C$24,[1]!obget([1]!obcall("",$C564,"get",[1]!obMake("","int",J$26))),"")</f>
        <v>#VALUE!</v>
      </c>
      <c r="K564" s="42" t="e">
        <f>IF($C$24,[1]!obget([1]!obcall("",$C564,"get",[1]!obMake("","int",K$26))),"")</f>
        <v>#VALUE!</v>
      </c>
      <c r="L564" s="42" t="e">
        <f>IF($C$24,[1]!obget([1]!obcall("",$C564,"get",[1]!obMake("","int",L$26))),"")</f>
        <v>#VALUE!</v>
      </c>
      <c r="M564" s="42" t="e">
        <f>IF($C$24,[1]!obget([1]!obcall("",$C564,"get",[1]!obMake("","int",M$26))),"")</f>
        <v>#VALUE!</v>
      </c>
      <c r="N564" s="42" t="e">
        <f>IF($C$24,[1]!obget([1]!obcall("",$C564,"getAverage")),"")</f>
        <v>#VALUE!</v>
      </c>
    </row>
    <row r="565" spans="1:14" x14ac:dyDescent="0.3">
      <c r="A565" s="28" t="str">
        <f t="shared" si="9"/>
        <v/>
      </c>
      <c r="B565" s="42"/>
      <c r="C565" s="45" t="e">
        <f>IF($C$24,[1]!obcall("IM_"&amp;B565,$B$24,"[]",[1]!obMake("","int",ROW(B565)-ROW($B$27))),"")</f>
        <v>#VALUE!</v>
      </c>
      <c r="D565" s="42" t="e">
        <f>IF($C$24,[1]!obget([1]!obcall("",$C565,"get",[1]!obMake("","int",D$26))),"")</f>
        <v>#VALUE!</v>
      </c>
      <c r="E565" s="42" t="e">
        <f>IF($C$24,[1]!obget([1]!obcall("",$C565,"get",[1]!obMake("","int",E$26))),"")</f>
        <v>#VALUE!</v>
      </c>
      <c r="F565" s="42" t="e">
        <f>IF($C$24,[1]!obget([1]!obcall("",$C565,"get",[1]!obMake("","int",F$26))),"")</f>
        <v>#VALUE!</v>
      </c>
      <c r="G565" s="42" t="e">
        <f>IF($C$24,[1]!obget([1]!obcall("",$C565,"get",[1]!obMake("","int",G$26))),"")</f>
        <v>#VALUE!</v>
      </c>
      <c r="H565" s="42" t="e">
        <f>IF($C$24,[1]!obget([1]!obcall("",$C565,"get",[1]!obMake("","int",H$26))),"")</f>
        <v>#VALUE!</v>
      </c>
      <c r="I565" s="42" t="e">
        <f>IF($C$24,[1]!obget([1]!obcall("",$C565,"get",[1]!obMake("","int",I$26))),"")</f>
        <v>#VALUE!</v>
      </c>
      <c r="J565" s="42" t="e">
        <f>IF($C$24,[1]!obget([1]!obcall("",$C565,"get",[1]!obMake("","int",J$26))),"")</f>
        <v>#VALUE!</v>
      </c>
      <c r="K565" s="42" t="e">
        <f>IF($C$24,[1]!obget([1]!obcall("",$C565,"get",[1]!obMake("","int",K$26))),"")</f>
        <v>#VALUE!</v>
      </c>
      <c r="L565" s="42" t="e">
        <f>IF($C$24,[1]!obget([1]!obcall("",$C565,"get",[1]!obMake("","int",L$26))),"")</f>
        <v>#VALUE!</v>
      </c>
      <c r="M565" s="42" t="e">
        <f>IF($C$24,[1]!obget([1]!obcall("",$C565,"get",[1]!obMake("","int",M$26))),"")</f>
        <v>#VALUE!</v>
      </c>
      <c r="N565" s="42" t="e">
        <f>IF($C$24,[1]!obget([1]!obcall("",$C565,"getAverage")),"")</f>
        <v>#VALUE!</v>
      </c>
    </row>
    <row r="566" spans="1:14" x14ac:dyDescent="0.3">
      <c r="A566" s="28" t="str">
        <f t="shared" si="9"/>
        <v/>
      </c>
      <c r="B566" s="42"/>
      <c r="C566" s="45" t="e">
        <f>IF($C$24,[1]!obcall("IM_"&amp;B566,$B$24,"[]",[1]!obMake("","int",ROW(B566)-ROW($B$27))),"")</f>
        <v>#VALUE!</v>
      </c>
      <c r="D566" s="42" t="e">
        <f>IF($C$24,[1]!obget([1]!obcall("",$C566,"get",[1]!obMake("","int",D$26))),"")</f>
        <v>#VALUE!</v>
      </c>
      <c r="E566" s="42" t="e">
        <f>IF($C$24,[1]!obget([1]!obcall("",$C566,"get",[1]!obMake("","int",E$26))),"")</f>
        <v>#VALUE!</v>
      </c>
      <c r="F566" s="42" t="e">
        <f>IF($C$24,[1]!obget([1]!obcall("",$C566,"get",[1]!obMake("","int",F$26))),"")</f>
        <v>#VALUE!</v>
      </c>
      <c r="G566" s="42" t="e">
        <f>IF($C$24,[1]!obget([1]!obcall("",$C566,"get",[1]!obMake("","int",G$26))),"")</f>
        <v>#VALUE!</v>
      </c>
      <c r="H566" s="42" t="e">
        <f>IF($C$24,[1]!obget([1]!obcall("",$C566,"get",[1]!obMake("","int",H$26))),"")</f>
        <v>#VALUE!</v>
      </c>
      <c r="I566" s="42" t="e">
        <f>IF($C$24,[1]!obget([1]!obcall("",$C566,"get",[1]!obMake("","int",I$26))),"")</f>
        <v>#VALUE!</v>
      </c>
      <c r="J566" s="42" t="e">
        <f>IF($C$24,[1]!obget([1]!obcall("",$C566,"get",[1]!obMake("","int",J$26))),"")</f>
        <v>#VALUE!</v>
      </c>
      <c r="K566" s="42" t="e">
        <f>IF($C$24,[1]!obget([1]!obcall("",$C566,"get",[1]!obMake("","int",K$26))),"")</f>
        <v>#VALUE!</v>
      </c>
      <c r="L566" s="42" t="e">
        <f>IF($C$24,[1]!obget([1]!obcall("",$C566,"get",[1]!obMake("","int",L$26))),"")</f>
        <v>#VALUE!</v>
      </c>
      <c r="M566" s="42" t="e">
        <f>IF($C$24,[1]!obget([1]!obcall("",$C566,"get",[1]!obMake("","int",M$26))),"")</f>
        <v>#VALUE!</v>
      </c>
      <c r="N566" s="42" t="e">
        <f>IF($C$24,[1]!obget([1]!obcall("",$C566,"getAverage")),"")</f>
        <v>#VALUE!</v>
      </c>
    </row>
    <row r="567" spans="1:14" x14ac:dyDescent="0.3">
      <c r="A567" s="28">
        <f t="shared" si="9"/>
        <v>54</v>
      </c>
      <c r="B567" s="42"/>
      <c r="C567" s="45" t="e">
        <f>IF($C$24,[1]!obcall("IM_"&amp;B567,$B$24,"[]",[1]!obMake("","int",ROW(B567)-ROW($B$27))),"")</f>
        <v>#VALUE!</v>
      </c>
      <c r="D567" s="42" t="e">
        <f>IF($C$24,[1]!obget([1]!obcall("",$C567,"get",[1]!obMake("","int",D$26))),"")</f>
        <v>#VALUE!</v>
      </c>
      <c r="E567" s="42" t="e">
        <f>IF($C$24,[1]!obget([1]!obcall("",$C567,"get",[1]!obMake("","int",E$26))),"")</f>
        <v>#VALUE!</v>
      </c>
      <c r="F567" s="42" t="e">
        <f>IF($C$24,[1]!obget([1]!obcall("",$C567,"get",[1]!obMake("","int",F$26))),"")</f>
        <v>#VALUE!</v>
      </c>
      <c r="G567" s="42" t="e">
        <f>IF($C$24,[1]!obget([1]!obcall("",$C567,"get",[1]!obMake("","int",G$26))),"")</f>
        <v>#VALUE!</v>
      </c>
      <c r="H567" s="42" t="e">
        <f>IF($C$24,[1]!obget([1]!obcall("",$C567,"get",[1]!obMake("","int",H$26))),"")</f>
        <v>#VALUE!</v>
      </c>
      <c r="I567" s="42" t="e">
        <f>IF($C$24,[1]!obget([1]!obcall("",$C567,"get",[1]!obMake("","int",I$26))),"")</f>
        <v>#VALUE!</v>
      </c>
      <c r="J567" s="42" t="e">
        <f>IF($C$24,[1]!obget([1]!obcall("",$C567,"get",[1]!obMake("","int",J$26))),"")</f>
        <v>#VALUE!</v>
      </c>
      <c r="K567" s="42" t="e">
        <f>IF($C$24,[1]!obget([1]!obcall("",$C567,"get",[1]!obMake("","int",K$26))),"")</f>
        <v>#VALUE!</v>
      </c>
      <c r="L567" s="42" t="e">
        <f>IF($C$24,[1]!obget([1]!obcall("",$C567,"get",[1]!obMake("","int",L$26))),"")</f>
        <v>#VALUE!</v>
      </c>
      <c r="M567" s="42" t="e">
        <f>IF($C$24,[1]!obget([1]!obcall("",$C567,"get",[1]!obMake("","int",M$26))),"")</f>
        <v>#VALUE!</v>
      </c>
      <c r="N567" s="42" t="e">
        <f>IF($C$24,[1]!obget([1]!obcall("",$C567,"getAverage")),"")</f>
        <v>#VALUE!</v>
      </c>
    </row>
    <row r="568" spans="1:14" x14ac:dyDescent="0.3">
      <c r="A568" s="28" t="str">
        <f t="shared" si="9"/>
        <v/>
      </c>
      <c r="B568" s="42"/>
      <c r="C568" s="45" t="e">
        <f>IF($C$24,[1]!obcall("IM_"&amp;B568,$B$24,"[]",[1]!obMake("","int",ROW(B568)-ROW($B$27))),"")</f>
        <v>#VALUE!</v>
      </c>
      <c r="D568" s="42" t="e">
        <f>IF($C$24,[1]!obget([1]!obcall("",$C568,"get",[1]!obMake("","int",D$26))),"")</f>
        <v>#VALUE!</v>
      </c>
      <c r="E568" s="42" t="e">
        <f>IF($C$24,[1]!obget([1]!obcall("",$C568,"get",[1]!obMake("","int",E$26))),"")</f>
        <v>#VALUE!</v>
      </c>
      <c r="F568" s="42" t="e">
        <f>IF($C$24,[1]!obget([1]!obcall("",$C568,"get",[1]!obMake("","int",F$26))),"")</f>
        <v>#VALUE!</v>
      </c>
      <c r="G568" s="42" t="e">
        <f>IF($C$24,[1]!obget([1]!obcall("",$C568,"get",[1]!obMake("","int",G$26))),"")</f>
        <v>#VALUE!</v>
      </c>
      <c r="H568" s="42" t="e">
        <f>IF($C$24,[1]!obget([1]!obcall("",$C568,"get",[1]!obMake("","int",H$26))),"")</f>
        <v>#VALUE!</v>
      </c>
      <c r="I568" s="42" t="e">
        <f>IF($C$24,[1]!obget([1]!obcall("",$C568,"get",[1]!obMake("","int",I$26))),"")</f>
        <v>#VALUE!</v>
      </c>
      <c r="J568" s="42" t="e">
        <f>IF($C$24,[1]!obget([1]!obcall("",$C568,"get",[1]!obMake("","int",J$26))),"")</f>
        <v>#VALUE!</v>
      </c>
      <c r="K568" s="42" t="e">
        <f>IF($C$24,[1]!obget([1]!obcall("",$C568,"get",[1]!obMake("","int",K$26))),"")</f>
        <v>#VALUE!</v>
      </c>
      <c r="L568" s="42" t="e">
        <f>IF($C$24,[1]!obget([1]!obcall("",$C568,"get",[1]!obMake("","int",L$26))),"")</f>
        <v>#VALUE!</v>
      </c>
      <c r="M568" s="42" t="e">
        <f>IF($C$24,[1]!obget([1]!obcall("",$C568,"get",[1]!obMake("","int",M$26))),"")</f>
        <v>#VALUE!</v>
      </c>
      <c r="N568" s="42" t="e">
        <f>IF($C$24,[1]!obget([1]!obcall("",$C568,"getAverage")),"")</f>
        <v>#VALUE!</v>
      </c>
    </row>
    <row r="569" spans="1:14" x14ac:dyDescent="0.3">
      <c r="A569" s="28" t="str">
        <f t="shared" si="9"/>
        <v/>
      </c>
      <c r="B569" s="42"/>
      <c r="C569" s="45" t="e">
        <f>IF($C$24,[1]!obcall("IM_"&amp;B569,$B$24,"[]",[1]!obMake("","int",ROW(B569)-ROW($B$27))),"")</f>
        <v>#VALUE!</v>
      </c>
      <c r="D569" s="42" t="e">
        <f>IF($C$24,[1]!obget([1]!obcall("",$C569,"get",[1]!obMake("","int",D$26))),"")</f>
        <v>#VALUE!</v>
      </c>
      <c r="E569" s="42" t="e">
        <f>IF($C$24,[1]!obget([1]!obcall("",$C569,"get",[1]!obMake("","int",E$26))),"")</f>
        <v>#VALUE!</v>
      </c>
      <c r="F569" s="42" t="e">
        <f>IF($C$24,[1]!obget([1]!obcall("",$C569,"get",[1]!obMake("","int",F$26))),"")</f>
        <v>#VALUE!</v>
      </c>
      <c r="G569" s="42" t="e">
        <f>IF($C$24,[1]!obget([1]!obcall("",$C569,"get",[1]!obMake("","int",G$26))),"")</f>
        <v>#VALUE!</v>
      </c>
      <c r="H569" s="42" t="e">
        <f>IF($C$24,[1]!obget([1]!obcall("",$C569,"get",[1]!obMake("","int",H$26))),"")</f>
        <v>#VALUE!</v>
      </c>
      <c r="I569" s="42" t="e">
        <f>IF($C$24,[1]!obget([1]!obcall("",$C569,"get",[1]!obMake("","int",I$26))),"")</f>
        <v>#VALUE!</v>
      </c>
      <c r="J569" s="42" t="e">
        <f>IF($C$24,[1]!obget([1]!obcall("",$C569,"get",[1]!obMake("","int",J$26))),"")</f>
        <v>#VALUE!</v>
      </c>
      <c r="K569" s="42" t="e">
        <f>IF($C$24,[1]!obget([1]!obcall("",$C569,"get",[1]!obMake("","int",K$26))),"")</f>
        <v>#VALUE!</v>
      </c>
      <c r="L569" s="42" t="e">
        <f>IF($C$24,[1]!obget([1]!obcall("",$C569,"get",[1]!obMake("","int",L$26))),"")</f>
        <v>#VALUE!</v>
      </c>
      <c r="M569" s="42" t="e">
        <f>IF($C$24,[1]!obget([1]!obcall("",$C569,"get",[1]!obMake("","int",M$26))),"")</f>
        <v>#VALUE!</v>
      </c>
      <c r="N569" s="42" t="e">
        <f>IF($C$24,[1]!obget([1]!obcall("",$C569,"getAverage")),"")</f>
        <v>#VALUE!</v>
      </c>
    </row>
  </sheetData>
  <pageMargins left="0.7" right="0.7" top="0.78740157499999996" bottom="0.78740157499999996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BBA3-3A53-4E63-A547-3FB6379A7954}">
  <dimension ref="A2:IW1042"/>
  <sheetViews>
    <sheetView workbookViewId="0">
      <selection activeCell="L2" sqref="L2"/>
    </sheetView>
  </sheetViews>
  <sheetFormatPr baseColWidth="10" defaultColWidth="14.44140625" defaultRowHeight="15" x14ac:dyDescent="0.3"/>
  <cols>
    <col min="1" max="1" width="5.109375" style="28" customWidth="1"/>
    <col min="2" max="2" width="12.77734375" style="28" customWidth="1"/>
    <col min="3" max="3" width="17.6640625" style="28" customWidth="1"/>
    <col min="4" max="4" width="8.77734375" style="28" customWidth="1"/>
    <col min="5" max="14" width="8.77734375" style="24" customWidth="1"/>
    <col min="15" max="15" width="6.21875" style="24" customWidth="1"/>
    <col min="16" max="16" width="77.33203125" style="24" customWidth="1"/>
    <col min="17" max="18" width="12.77734375" style="24" customWidth="1"/>
    <col min="19" max="19" width="8.77734375" style="24" customWidth="1"/>
    <col min="20" max="33" width="18.33203125" style="24" customWidth="1"/>
    <col min="34" max="256" width="14.44140625" style="28"/>
    <col min="257" max="257" width="14.44140625" style="25"/>
    <col min="258" max="258" width="5.109375" style="25" customWidth="1"/>
    <col min="259" max="260" width="14.44140625" style="25"/>
    <col min="261" max="261" width="5.109375" style="25" customWidth="1"/>
    <col min="262" max="262" width="18.33203125" style="25" customWidth="1"/>
    <col min="263" max="263" width="14.44140625" style="25"/>
    <col min="264" max="264" width="5.109375" style="25" customWidth="1"/>
    <col min="265" max="513" width="14.44140625" style="25"/>
    <col min="514" max="514" width="5.109375" style="25" customWidth="1"/>
    <col min="515" max="516" width="14.44140625" style="25"/>
    <col min="517" max="517" width="5.109375" style="25" customWidth="1"/>
    <col min="518" max="518" width="18.33203125" style="25" customWidth="1"/>
    <col min="519" max="519" width="14.44140625" style="25"/>
    <col min="520" max="520" width="5.109375" style="25" customWidth="1"/>
    <col min="521" max="769" width="14.44140625" style="25"/>
    <col min="770" max="770" width="5.109375" style="25" customWidth="1"/>
    <col min="771" max="772" width="14.44140625" style="25"/>
    <col min="773" max="773" width="5.109375" style="25" customWidth="1"/>
    <col min="774" max="774" width="18.33203125" style="25" customWidth="1"/>
    <col min="775" max="775" width="14.44140625" style="25"/>
    <col min="776" max="776" width="5.109375" style="25" customWidth="1"/>
    <col min="777" max="1025" width="14.44140625" style="25"/>
    <col min="1026" max="1026" width="5.109375" style="25" customWidth="1"/>
    <col min="1027" max="1028" width="14.44140625" style="25"/>
    <col min="1029" max="1029" width="5.109375" style="25" customWidth="1"/>
    <col min="1030" max="1030" width="18.33203125" style="25" customWidth="1"/>
    <col min="1031" max="1031" width="14.44140625" style="25"/>
    <col min="1032" max="1032" width="5.109375" style="25" customWidth="1"/>
    <col min="1033" max="1281" width="14.44140625" style="25"/>
    <col min="1282" max="1282" width="5.109375" style="25" customWidth="1"/>
    <col min="1283" max="1284" width="14.44140625" style="25"/>
    <col min="1285" max="1285" width="5.109375" style="25" customWidth="1"/>
    <col min="1286" max="1286" width="18.33203125" style="25" customWidth="1"/>
    <col min="1287" max="1287" width="14.44140625" style="25"/>
    <col min="1288" max="1288" width="5.109375" style="25" customWidth="1"/>
    <col min="1289" max="1537" width="14.44140625" style="25"/>
    <col min="1538" max="1538" width="5.109375" style="25" customWidth="1"/>
    <col min="1539" max="1540" width="14.44140625" style="25"/>
    <col min="1541" max="1541" width="5.109375" style="25" customWidth="1"/>
    <col min="1542" max="1542" width="18.33203125" style="25" customWidth="1"/>
    <col min="1543" max="1543" width="14.44140625" style="25"/>
    <col min="1544" max="1544" width="5.109375" style="25" customWidth="1"/>
    <col min="1545" max="1793" width="14.44140625" style="25"/>
    <col min="1794" max="1794" width="5.109375" style="25" customWidth="1"/>
    <col min="1795" max="1796" width="14.44140625" style="25"/>
    <col min="1797" max="1797" width="5.109375" style="25" customWidth="1"/>
    <col min="1798" max="1798" width="18.33203125" style="25" customWidth="1"/>
    <col min="1799" max="1799" width="14.44140625" style="25"/>
    <col min="1800" max="1800" width="5.109375" style="25" customWidth="1"/>
    <col min="1801" max="2049" width="14.44140625" style="25"/>
    <col min="2050" max="2050" width="5.109375" style="25" customWidth="1"/>
    <col min="2051" max="2052" width="14.44140625" style="25"/>
    <col min="2053" max="2053" width="5.109375" style="25" customWidth="1"/>
    <col min="2054" max="2054" width="18.33203125" style="25" customWidth="1"/>
    <col min="2055" max="2055" width="14.44140625" style="25"/>
    <col min="2056" max="2056" width="5.109375" style="25" customWidth="1"/>
    <col min="2057" max="2305" width="14.44140625" style="25"/>
    <col min="2306" max="2306" width="5.109375" style="25" customWidth="1"/>
    <col min="2307" max="2308" width="14.44140625" style="25"/>
    <col min="2309" max="2309" width="5.109375" style="25" customWidth="1"/>
    <col min="2310" max="2310" width="18.33203125" style="25" customWidth="1"/>
    <col min="2311" max="2311" width="14.44140625" style="25"/>
    <col min="2312" max="2312" width="5.109375" style="25" customWidth="1"/>
    <col min="2313" max="2561" width="14.44140625" style="25"/>
    <col min="2562" max="2562" width="5.109375" style="25" customWidth="1"/>
    <col min="2563" max="2564" width="14.44140625" style="25"/>
    <col min="2565" max="2565" width="5.109375" style="25" customWidth="1"/>
    <col min="2566" max="2566" width="18.33203125" style="25" customWidth="1"/>
    <col min="2567" max="2567" width="14.44140625" style="25"/>
    <col min="2568" max="2568" width="5.109375" style="25" customWidth="1"/>
    <col min="2569" max="2817" width="14.44140625" style="25"/>
    <col min="2818" max="2818" width="5.109375" style="25" customWidth="1"/>
    <col min="2819" max="2820" width="14.44140625" style="25"/>
    <col min="2821" max="2821" width="5.109375" style="25" customWidth="1"/>
    <col min="2822" max="2822" width="18.33203125" style="25" customWidth="1"/>
    <col min="2823" max="2823" width="14.44140625" style="25"/>
    <col min="2824" max="2824" width="5.109375" style="25" customWidth="1"/>
    <col min="2825" max="3073" width="14.44140625" style="25"/>
    <col min="3074" max="3074" width="5.109375" style="25" customWidth="1"/>
    <col min="3075" max="3076" width="14.44140625" style="25"/>
    <col min="3077" max="3077" width="5.109375" style="25" customWidth="1"/>
    <col min="3078" max="3078" width="18.33203125" style="25" customWidth="1"/>
    <col min="3079" max="3079" width="14.44140625" style="25"/>
    <col min="3080" max="3080" width="5.109375" style="25" customWidth="1"/>
    <col min="3081" max="3329" width="14.44140625" style="25"/>
    <col min="3330" max="3330" width="5.109375" style="25" customWidth="1"/>
    <col min="3331" max="3332" width="14.44140625" style="25"/>
    <col min="3333" max="3333" width="5.109375" style="25" customWidth="1"/>
    <col min="3334" max="3334" width="18.33203125" style="25" customWidth="1"/>
    <col min="3335" max="3335" width="14.44140625" style="25"/>
    <col min="3336" max="3336" width="5.109375" style="25" customWidth="1"/>
    <col min="3337" max="3585" width="14.44140625" style="25"/>
    <col min="3586" max="3586" width="5.109375" style="25" customWidth="1"/>
    <col min="3587" max="3588" width="14.44140625" style="25"/>
    <col min="3589" max="3589" width="5.109375" style="25" customWidth="1"/>
    <col min="3590" max="3590" width="18.33203125" style="25" customWidth="1"/>
    <col min="3591" max="3591" width="14.44140625" style="25"/>
    <col min="3592" max="3592" width="5.109375" style="25" customWidth="1"/>
    <col min="3593" max="3841" width="14.44140625" style="25"/>
    <col min="3842" max="3842" width="5.109375" style="25" customWidth="1"/>
    <col min="3843" max="3844" width="14.44140625" style="25"/>
    <col min="3845" max="3845" width="5.109375" style="25" customWidth="1"/>
    <col min="3846" max="3846" width="18.33203125" style="25" customWidth="1"/>
    <col min="3847" max="3847" width="14.44140625" style="25"/>
    <col min="3848" max="3848" width="5.109375" style="25" customWidth="1"/>
    <col min="3849" max="4097" width="14.44140625" style="25"/>
    <col min="4098" max="4098" width="5.109375" style="25" customWidth="1"/>
    <col min="4099" max="4100" width="14.44140625" style="25"/>
    <col min="4101" max="4101" width="5.109375" style="25" customWidth="1"/>
    <col min="4102" max="4102" width="18.33203125" style="25" customWidth="1"/>
    <col min="4103" max="4103" width="14.44140625" style="25"/>
    <col min="4104" max="4104" width="5.109375" style="25" customWidth="1"/>
    <col min="4105" max="4353" width="14.44140625" style="25"/>
    <col min="4354" max="4354" width="5.109375" style="25" customWidth="1"/>
    <col min="4355" max="4356" width="14.44140625" style="25"/>
    <col min="4357" max="4357" width="5.109375" style="25" customWidth="1"/>
    <col min="4358" max="4358" width="18.33203125" style="25" customWidth="1"/>
    <col min="4359" max="4359" width="14.44140625" style="25"/>
    <col min="4360" max="4360" width="5.109375" style="25" customWidth="1"/>
    <col min="4361" max="4609" width="14.44140625" style="25"/>
    <col min="4610" max="4610" width="5.109375" style="25" customWidth="1"/>
    <col min="4611" max="4612" width="14.44140625" style="25"/>
    <col min="4613" max="4613" width="5.109375" style="25" customWidth="1"/>
    <col min="4614" max="4614" width="18.33203125" style="25" customWidth="1"/>
    <col min="4615" max="4615" width="14.44140625" style="25"/>
    <col min="4616" max="4616" width="5.109375" style="25" customWidth="1"/>
    <col min="4617" max="4865" width="14.44140625" style="25"/>
    <col min="4866" max="4866" width="5.109375" style="25" customWidth="1"/>
    <col min="4867" max="4868" width="14.44140625" style="25"/>
    <col min="4869" max="4869" width="5.109375" style="25" customWidth="1"/>
    <col min="4870" max="4870" width="18.33203125" style="25" customWidth="1"/>
    <col min="4871" max="4871" width="14.44140625" style="25"/>
    <col min="4872" max="4872" width="5.109375" style="25" customWidth="1"/>
    <col min="4873" max="5121" width="14.44140625" style="25"/>
    <col min="5122" max="5122" width="5.109375" style="25" customWidth="1"/>
    <col min="5123" max="5124" width="14.44140625" style="25"/>
    <col min="5125" max="5125" width="5.109375" style="25" customWidth="1"/>
    <col min="5126" max="5126" width="18.33203125" style="25" customWidth="1"/>
    <col min="5127" max="5127" width="14.44140625" style="25"/>
    <col min="5128" max="5128" width="5.109375" style="25" customWidth="1"/>
    <col min="5129" max="5377" width="14.44140625" style="25"/>
    <col min="5378" max="5378" width="5.109375" style="25" customWidth="1"/>
    <col min="5379" max="5380" width="14.44140625" style="25"/>
    <col min="5381" max="5381" width="5.109375" style="25" customWidth="1"/>
    <col min="5382" max="5382" width="18.33203125" style="25" customWidth="1"/>
    <col min="5383" max="5383" width="14.44140625" style="25"/>
    <col min="5384" max="5384" width="5.109375" style="25" customWidth="1"/>
    <col min="5385" max="5633" width="14.44140625" style="25"/>
    <col min="5634" max="5634" width="5.109375" style="25" customWidth="1"/>
    <col min="5635" max="5636" width="14.44140625" style="25"/>
    <col min="5637" max="5637" width="5.109375" style="25" customWidth="1"/>
    <col min="5638" max="5638" width="18.33203125" style="25" customWidth="1"/>
    <col min="5639" max="5639" width="14.44140625" style="25"/>
    <col min="5640" max="5640" width="5.109375" style="25" customWidth="1"/>
    <col min="5641" max="5889" width="14.44140625" style="25"/>
    <col min="5890" max="5890" width="5.109375" style="25" customWidth="1"/>
    <col min="5891" max="5892" width="14.44140625" style="25"/>
    <col min="5893" max="5893" width="5.109375" style="25" customWidth="1"/>
    <col min="5894" max="5894" width="18.33203125" style="25" customWidth="1"/>
    <col min="5895" max="5895" width="14.44140625" style="25"/>
    <col min="5896" max="5896" width="5.109375" style="25" customWidth="1"/>
    <col min="5897" max="6145" width="14.44140625" style="25"/>
    <col min="6146" max="6146" width="5.109375" style="25" customWidth="1"/>
    <col min="6147" max="6148" width="14.44140625" style="25"/>
    <col min="6149" max="6149" width="5.109375" style="25" customWidth="1"/>
    <col min="6150" max="6150" width="18.33203125" style="25" customWidth="1"/>
    <col min="6151" max="6151" width="14.44140625" style="25"/>
    <col min="6152" max="6152" width="5.109375" style="25" customWidth="1"/>
    <col min="6153" max="6401" width="14.44140625" style="25"/>
    <col min="6402" max="6402" width="5.109375" style="25" customWidth="1"/>
    <col min="6403" max="6404" width="14.44140625" style="25"/>
    <col min="6405" max="6405" width="5.109375" style="25" customWidth="1"/>
    <col min="6406" max="6406" width="18.33203125" style="25" customWidth="1"/>
    <col min="6407" max="6407" width="14.44140625" style="25"/>
    <col min="6408" max="6408" width="5.109375" style="25" customWidth="1"/>
    <col min="6409" max="6657" width="14.44140625" style="25"/>
    <col min="6658" max="6658" width="5.109375" style="25" customWidth="1"/>
    <col min="6659" max="6660" width="14.44140625" style="25"/>
    <col min="6661" max="6661" width="5.109375" style="25" customWidth="1"/>
    <col min="6662" max="6662" width="18.33203125" style="25" customWidth="1"/>
    <col min="6663" max="6663" width="14.44140625" style="25"/>
    <col min="6664" max="6664" width="5.109375" style="25" customWidth="1"/>
    <col min="6665" max="6913" width="14.44140625" style="25"/>
    <col min="6914" max="6914" width="5.109375" style="25" customWidth="1"/>
    <col min="6915" max="6916" width="14.44140625" style="25"/>
    <col min="6917" max="6917" width="5.109375" style="25" customWidth="1"/>
    <col min="6918" max="6918" width="18.33203125" style="25" customWidth="1"/>
    <col min="6919" max="6919" width="14.44140625" style="25"/>
    <col min="6920" max="6920" width="5.109375" style="25" customWidth="1"/>
    <col min="6921" max="7169" width="14.44140625" style="25"/>
    <col min="7170" max="7170" width="5.109375" style="25" customWidth="1"/>
    <col min="7171" max="7172" width="14.44140625" style="25"/>
    <col min="7173" max="7173" width="5.109375" style="25" customWidth="1"/>
    <col min="7174" max="7174" width="18.33203125" style="25" customWidth="1"/>
    <col min="7175" max="7175" width="14.44140625" style="25"/>
    <col min="7176" max="7176" width="5.109375" style="25" customWidth="1"/>
    <col min="7177" max="7425" width="14.44140625" style="25"/>
    <col min="7426" max="7426" width="5.109375" style="25" customWidth="1"/>
    <col min="7427" max="7428" width="14.44140625" style="25"/>
    <col min="7429" max="7429" width="5.109375" style="25" customWidth="1"/>
    <col min="7430" max="7430" width="18.33203125" style="25" customWidth="1"/>
    <col min="7431" max="7431" width="14.44140625" style="25"/>
    <col min="7432" max="7432" width="5.109375" style="25" customWidth="1"/>
    <col min="7433" max="7681" width="14.44140625" style="25"/>
    <col min="7682" max="7682" width="5.109375" style="25" customWidth="1"/>
    <col min="7683" max="7684" width="14.44140625" style="25"/>
    <col min="7685" max="7685" width="5.109375" style="25" customWidth="1"/>
    <col min="7686" max="7686" width="18.33203125" style="25" customWidth="1"/>
    <col min="7687" max="7687" width="14.44140625" style="25"/>
    <col min="7688" max="7688" width="5.109375" style="25" customWidth="1"/>
    <col min="7689" max="7937" width="14.44140625" style="25"/>
    <col min="7938" max="7938" width="5.109375" style="25" customWidth="1"/>
    <col min="7939" max="7940" width="14.44140625" style="25"/>
    <col min="7941" max="7941" width="5.109375" style="25" customWidth="1"/>
    <col min="7942" max="7942" width="18.33203125" style="25" customWidth="1"/>
    <col min="7943" max="7943" width="14.44140625" style="25"/>
    <col min="7944" max="7944" width="5.109375" style="25" customWidth="1"/>
    <col min="7945" max="8193" width="14.44140625" style="25"/>
    <col min="8194" max="8194" width="5.109375" style="25" customWidth="1"/>
    <col min="8195" max="8196" width="14.44140625" style="25"/>
    <col min="8197" max="8197" width="5.109375" style="25" customWidth="1"/>
    <col min="8198" max="8198" width="18.33203125" style="25" customWidth="1"/>
    <col min="8199" max="8199" width="14.44140625" style="25"/>
    <col min="8200" max="8200" width="5.109375" style="25" customWidth="1"/>
    <col min="8201" max="8449" width="14.44140625" style="25"/>
    <col min="8450" max="8450" width="5.109375" style="25" customWidth="1"/>
    <col min="8451" max="8452" width="14.44140625" style="25"/>
    <col min="8453" max="8453" width="5.109375" style="25" customWidth="1"/>
    <col min="8454" max="8454" width="18.33203125" style="25" customWidth="1"/>
    <col min="8455" max="8455" width="14.44140625" style="25"/>
    <col min="8456" max="8456" width="5.109375" style="25" customWidth="1"/>
    <col min="8457" max="8705" width="14.44140625" style="25"/>
    <col min="8706" max="8706" width="5.109375" style="25" customWidth="1"/>
    <col min="8707" max="8708" width="14.44140625" style="25"/>
    <col min="8709" max="8709" width="5.109375" style="25" customWidth="1"/>
    <col min="8710" max="8710" width="18.33203125" style="25" customWidth="1"/>
    <col min="8711" max="8711" width="14.44140625" style="25"/>
    <col min="8712" max="8712" width="5.109375" style="25" customWidth="1"/>
    <col min="8713" max="8961" width="14.44140625" style="25"/>
    <col min="8962" max="8962" width="5.109375" style="25" customWidth="1"/>
    <col min="8963" max="8964" width="14.44140625" style="25"/>
    <col min="8965" max="8965" width="5.109375" style="25" customWidth="1"/>
    <col min="8966" max="8966" width="18.33203125" style="25" customWidth="1"/>
    <col min="8967" max="8967" width="14.44140625" style="25"/>
    <col min="8968" max="8968" width="5.109375" style="25" customWidth="1"/>
    <col min="8969" max="9217" width="14.44140625" style="25"/>
    <col min="9218" max="9218" width="5.109375" style="25" customWidth="1"/>
    <col min="9219" max="9220" width="14.44140625" style="25"/>
    <col min="9221" max="9221" width="5.109375" style="25" customWidth="1"/>
    <col min="9222" max="9222" width="18.33203125" style="25" customWidth="1"/>
    <col min="9223" max="9223" width="14.44140625" style="25"/>
    <col min="9224" max="9224" width="5.109375" style="25" customWidth="1"/>
    <col min="9225" max="9473" width="14.44140625" style="25"/>
    <col min="9474" max="9474" width="5.109375" style="25" customWidth="1"/>
    <col min="9475" max="9476" width="14.44140625" style="25"/>
    <col min="9477" max="9477" width="5.109375" style="25" customWidth="1"/>
    <col min="9478" max="9478" width="18.33203125" style="25" customWidth="1"/>
    <col min="9479" max="9479" width="14.44140625" style="25"/>
    <col min="9480" max="9480" width="5.109375" style="25" customWidth="1"/>
    <col min="9481" max="9729" width="14.44140625" style="25"/>
    <col min="9730" max="9730" width="5.109375" style="25" customWidth="1"/>
    <col min="9731" max="9732" width="14.44140625" style="25"/>
    <col min="9733" max="9733" width="5.109375" style="25" customWidth="1"/>
    <col min="9734" max="9734" width="18.33203125" style="25" customWidth="1"/>
    <col min="9735" max="9735" width="14.44140625" style="25"/>
    <col min="9736" max="9736" width="5.109375" style="25" customWidth="1"/>
    <col min="9737" max="9985" width="14.44140625" style="25"/>
    <col min="9986" max="9986" width="5.109375" style="25" customWidth="1"/>
    <col min="9987" max="9988" width="14.44140625" style="25"/>
    <col min="9989" max="9989" width="5.109375" style="25" customWidth="1"/>
    <col min="9990" max="9990" width="18.33203125" style="25" customWidth="1"/>
    <col min="9991" max="9991" width="14.44140625" style="25"/>
    <col min="9992" max="9992" width="5.109375" style="25" customWidth="1"/>
    <col min="9993" max="10241" width="14.44140625" style="25"/>
    <col min="10242" max="10242" width="5.109375" style="25" customWidth="1"/>
    <col min="10243" max="10244" width="14.44140625" style="25"/>
    <col min="10245" max="10245" width="5.109375" style="25" customWidth="1"/>
    <col min="10246" max="10246" width="18.33203125" style="25" customWidth="1"/>
    <col min="10247" max="10247" width="14.44140625" style="25"/>
    <col min="10248" max="10248" width="5.109375" style="25" customWidth="1"/>
    <col min="10249" max="10497" width="14.44140625" style="25"/>
    <col min="10498" max="10498" width="5.109375" style="25" customWidth="1"/>
    <col min="10499" max="10500" width="14.44140625" style="25"/>
    <col min="10501" max="10501" width="5.109375" style="25" customWidth="1"/>
    <col min="10502" max="10502" width="18.33203125" style="25" customWidth="1"/>
    <col min="10503" max="10503" width="14.44140625" style="25"/>
    <col min="10504" max="10504" width="5.109375" style="25" customWidth="1"/>
    <col min="10505" max="10753" width="14.44140625" style="25"/>
    <col min="10754" max="10754" width="5.109375" style="25" customWidth="1"/>
    <col min="10755" max="10756" width="14.44140625" style="25"/>
    <col min="10757" max="10757" width="5.109375" style="25" customWidth="1"/>
    <col min="10758" max="10758" width="18.33203125" style="25" customWidth="1"/>
    <col min="10759" max="10759" width="14.44140625" style="25"/>
    <col min="10760" max="10760" width="5.109375" style="25" customWidth="1"/>
    <col min="10761" max="11009" width="14.44140625" style="25"/>
    <col min="11010" max="11010" width="5.109375" style="25" customWidth="1"/>
    <col min="11011" max="11012" width="14.44140625" style="25"/>
    <col min="11013" max="11013" width="5.109375" style="25" customWidth="1"/>
    <col min="11014" max="11014" width="18.33203125" style="25" customWidth="1"/>
    <col min="11015" max="11015" width="14.44140625" style="25"/>
    <col min="11016" max="11016" width="5.109375" style="25" customWidth="1"/>
    <col min="11017" max="11265" width="14.44140625" style="25"/>
    <col min="11266" max="11266" width="5.109375" style="25" customWidth="1"/>
    <col min="11267" max="11268" width="14.44140625" style="25"/>
    <col min="11269" max="11269" width="5.109375" style="25" customWidth="1"/>
    <col min="11270" max="11270" width="18.33203125" style="25" customWidth="1"/>
    <col min="11271" max="11271" width="14.44140625" style="25"/>
    <col min="11272" max="11272" width="5.109375" style="25" customWidth="1"/>
    <col min="11273" max="11521" width="14.44140625" style="25"/>
    <col min="11522" max="11522" width="5.109375" style="25" customWidth="1"/>
    <col min="11523" max="11524" width="14.44140625" style="25"/>
    <col min="11525" max="11525" width="5.109375" style="25" customWidth="1"/>
    <col min="11526" max="11526" width="18.33203125" style="25" customWidth="1"/>
    <col min="11527" max="11527" width="14.44140625" style="25"/>
    <col min="11528" max="11528" width="5.109375" style="25" customWidth="1"/>
    <col min="11529" max="11777" width="14.44140625" style="25"/>
    <col min="11778" max="11778" width="5.109375" style="25" customWidth="1"/>
    <col min="11779" max="11780" width="14.44140625" style="25"/>
    <col min="11781" max="11781" width="5.109375" style="25" customWidth="1"/>
    <col min="11782" max="11782" width="18.33203125" style="25" customWidth="1"/>
    <col min="11783" max="11783" width="14.44140625" style="25"/>
    <col min="11784" max="11784" width="5.109375" style="25" customWidth="1"/>
    <col min="11785" max="12033" width="14.44140625" style="25"/>
    <col min="12034" max="12034" width="5.109375" style="25" customWidth="1"/>
    <col min="12035" max="12036" width="14.44140625" style="25"/>
    <col min="12037" max="12037" width="5.109375" style="25" customWidth="1"/>
    <col min="12038" max="12038" width="18.33203125" style="25" customWidth="1"/>
    <col min="12039" max="12039" width="14.44140625" style="25"/>
    <col min="12040" max="12040" width="5.109375" style="25" customWidth="1"/>
    <col min="12041" max="12289" width="14.44140625" style="25"/>
    <col min="12290" max="12290" width="5.109375" style="25" customWidth="1"/>
    <col min="12291" max="12292" width="14.44140625" style="25"/>
    <col min="12293" max="12293" width="5.109375" style="25" customWidth="1"/>
    <col min="12294" max="12294" width="18.33203125" style="25" customWidth="1"/>
    <col min="12295" max="12295" width="14.44140625" style="25"/>
    <col min="12296" max="12296" width="5.109375" style="25" customWidth="1"/>
    <col min="12297" max="12545" width="14.44140625" style="25"/>
    <col min="12546" max="12546" width="5.109375" style="25" customWidth="1"/>
    <col min="12547" max="12548" width="14.44140625" style="25"/>
    <col min="12549" max="12549" width="5.109375" style="25" customWidth="1"/>
    <col min="12550" max="12550" width="18.33203125" style="25" customWidth="1"/>
    <col min="12551" max="12551" width="14.44140625" style="25"/>
    <col min="12552" max="12552" width="5.109375" style="25" customWidth="1"/>
    <col min="12553" max="12801" width="14.44140625" style="25"/>
    <col min="12802" max="12802" width="5.109375" style="25" customWidth="1"/>
    <col min="12803" max="12804" width="14.44140625" style="25"/>
    <col min="12805" max="12805" width="5.109375" style="25" customWidth="1"/>
    <col min="12806" max="12806" width="18.33203125" style="25" customWidth="1"/>
    <col min="12807" max="12807" width="14.44140625" style="25"/>
    <col min="12808" max="12808" width="5.109375" style="25" customWidth="1"/>
    <col min="12809" max="13057" width="14.44140625" style="25"/>
    <col min="13058" max="13058" width="5.109375" style="25" customWidth="1"/>
    <col min="13059" max="13060" width="14.44140625" style="25"/>
    <col min="13061" max="13061" width="5.109375" style="25" customWidth="1"/>
    <col min="13062" max="13062" width="18.33203125" style="25" customWidth="1"/>
    <col min="13063" max="13063" width="14.44140625" style="25"/>
    <col min="13064" max="13064" width="5.109375" style="25" customWidth="1"/>
    <col min="13065" max="13313" width="14.44140625" style="25"/>
    <col min="13314" max="13314" width="5.109375" style="25" customWidth="1"/>
    <col min="13315" max="13316" width="14.44140625" style="25"/>
    <col min="13317" max="13317" width="5.109375" style="25" customWidth="1"/>
    <col min="13318" max="13318" width="18.33203125" style="25" customWidth="1"/>
    <col min="13319" max="13319" width="14.44140625" style="25"/>
    <col min="13320" max="13320" width="5.109375" style="25" customWidth="1"/>
    <col min="13321" max="13569" width="14.44140625" style="25"/>
    <col min="13570" max="13570" width="5.109375" style="25" customWidth="1"/>
    <col min="13571" max="13572" width="14.44140625" style="25"/>
    <col min="13573" max="13573" width="5.109375" style="25" customWidth="1"/>
    <col min="13574" max="13574" width="18.33203125" style="25" customWidth="1"/>
    <col min="13575" max="13575" width="14.44140625" style="25"/>
    <col min="13576" max="13576" width="5.109375" style="25" customWidth="1"/>
    <col min="13577" max="13825" width="14.44140625" style="25"/>
    <col min="13826" max="13826" width="5.109375" style="25" customWidth="1"/>
    <col min="13827" max="13828" width="14.44140625" style="25"/>
    <col min="13829" max="13829" width="5.109375" style="25" customWidth="1"/>
    <col min="13830" max="13830" width="18.33203125" style="25" customWidth="1"/>
    <col min="13831" max="13831" width="14.44140625" style="25"/>
    <col min="13832" max="13832" width="5.109375" style="25" customWidth="1"/>
    <col min="13833" max="14081" width="14.44140625" style="25"/>
    <col min="14082" max="14082" width="5.109375" style="25" customWidth="1"/>
    <col min="14083" max="14084" width="14.44140625" style="25"/>
    <col min="14085" max="14085" width="5.109375" style="25" customWidth="1"/>
    <col min="14086" max="14086" width="18.33203125" style="25" customWidth="1"/>
    <col min="14087" max="14087" width="14.44140625" style="25"/>
    <col min="14088" max="14088" width="5.109375" style="25" customWidth="1"/>
    <col min="14089" max="14337" width="14.44140625" style="25"/>
    <col min="14338" max="14338" width="5.109375" style="25" customWidth="1"/>
    <col min="14339" max="14340" width="14.44140625" style="25"/>
    <col min="14341" max="14341" width="5.109375" style="25" customWidth="1"/>
    <col min="14342" max="14342" width="18.33203125" style="25" customWidth="1"/>
    <col min="14343" max="14343" width="14.44140625" style="25"/>
    <col min="14344" max="14344" width="5.109375" style="25" customWidth="1"/>
    <col min="14345" max="14593" width="14.44140625" style="25"/>
    <col min="14594" max="14594" width="5.109375" style="25" customWidth="1"/>
    <col min="14595" max="14596" width="14.44140625" style="25"/>
    <col min="14597" max="14597" width="5.109375" style="25" customWidth="1"/>
    <col min="14598" max="14598" width="18.33203125" style="25" customWidth="1"/>
    <col min="14599" max="14599" width="14.44140625" style="25"/>
    <col min="14600" max="14600" width="5.109375" style="25" customWidth="1"/>
    <col min="14601" max="14849" width="14.44140625" style="25"/>
    <col min="14850" max="14850" width="5.109375" style="25" customWidth="1"/>
    <col min="14851" max="14852" width="14.44140625" style="25"/>
    <col min="14853" max="14853" width="5.109375" style="25" customWidth="1"/>
    <col min="14854" max="14854" width="18.33203125" style="25" customWidth="1"/>
    <col min="14855" max="14855" width="14.44140625" style="25"/>
    <col min="14856" max="14856" width="5.109375" style="25" customWidth="1"/>
    <col min="14857" max="15105" width="14.44140625" style="25"/>
    <col min="15106" max="15106" width="5.109375" style="25" customWidth="1"/>
    <col min="15107" max="15108" width="14.44140625" style="25"/>
    <col min="15109" max="15109" width="5.109375" style="25" customWidth="1"/>
    <col min="15110" max="15110" width="18.33203125" style="25" customWidth="1"/>
    <col min="15111" max="15111" width="14.44140625" style="25"/>
    <col min="15112" max="15112" width="5.109375" style="25" customWidth="1"/>
    <col min="15113" max="15361" width="14.44140625" style="25"/>
    <col min="15362" max="15362" width="5.109375" style="25" customWidth="1"/>
    <col min="15363" max="15364" width="14.44140625" style="25"/>
    <col min="15365" max="15365" width="5.109375" style="25" customWidth="1"/>
    <col min="15366" max="15366" width="18.33203125" style="25" customWidth="1"/>
    <col min="15367" max="15367" width="14.44140625" style="25"/>
    <col min="15368" max="15368" width="5.109375" style="25" customWidth="1"/>
    <col min="15369" max="15617" width="14.44140625" style="25"/>
    <col min="15618" max="15618" width="5.109375" style="25" customWidth="1"/>
    <col min="15619" max="15620" width="14.44140625" style="25"/>
    <col min="15621" max="15621" width="5.109375" style="25" customWidth="1"/>
    <col min="15622" max="15622" width="18.33203125" style="25" customWidth="1"/>
    <col min="15623" max="15623" width="14.44140625" style="25"/>
    <col min="15624" max="15624" width="5.109375" style="25" customWidth="1"/>
    <col min="15625" max="15873" width="14.44140625" style="25"/>
    <col min="15874" max="15874" width="5.109375" style="25" customWidth="1"/>
    <col min="15875" max="15876" width="14.44140625" style="25"/>
    <col min="15877" max="15877" width="5.109375" style="25" customWidth="1"/>
    <col min="15878" max="15878" width="18.33203125" style="25" customWidth="1"/>
    <col min="15879" max="15879" width="14.44140625" style="25"/>
    <col min="15880" max="15880" width="5.109375" style="25" customWidth="1"/>
    <col min="15881" max="16129" width="14.44140625" style="25"/>
    <col min="16130" max="16130" width="5.109375" style="25" customWidth="1"/>
    <col min="16131" max="16132" width="14.44140625" style="25"/>
    <col min="16133" max="16133" width="5.109375" style="25" customWidth="1"/>
    <col min="16134" max="16134" width="18.33203125" style="25" customWidth="1"/>
    <col min="16135" max="16135" width="14.44140625" style="25"/>
    <col min="16136" max="16136" width="5.109375" style="25" customWidth="1"/>
    <col min="16137" max="16384" width="14.44140625" style="25"/>
  </cols>
  <sheetData>
    <row r="2" spans="1:256" s="24" customFormat="1" ht="15" customHeight="1" x14ac:dyDescent="0.3">
      <c r="B2" s="24" t="s">
        <v>132</v>
      </c>
    </row>
    <row r="3" spans="1:256" ht="11.85" customHeight="1" x14ac:dyDescent="0.3">
      <c r="A3" s="25"/>
      <c r="B3" s="26" t="s">
        <v>41</v>
      </c>
      <c r="C3" s="25"/>
      <c r="D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256" ht="15" customHeight="1" x14ac:dyDescent="0.3">
      <c r="A4" s="25"/>
      <c r="B4" s="27"/>
      <c r="C4" s="27"/>
      <c r="D4" s="27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  <row r="5" spans="1:256" ht="15" customHeight="1" thickBot="1" x14ac:dyDescent="0.35">
      <c r="A5" s="25"/>
      <c r="B5" s="29" t="s">
        <v>15</v>
      </c>
      <c r="C5" s="29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</row>
    <row r="6" spans="1:256" ht="11.85" customHeight="1" thickBot="1" x14ac:dyDescent="0.35">
      <c r="E6" s="28"/>
      <c r="F6" s="28"/>
      <c r="G6" s="28"/>
      <c r="H6" s="28"/>
      <c r="I6" s="28"/>
      <c r="J6" s="28"/>
      <c r="K6" s="28"/>
      <c r="L6" s="28"/>
      <c r="M6" s="28"/>
      <c r="N6" s="28"/>
      <c r="P6" s="29" t="s">
        <v>45</v>
      </c>
      <c r="IT6" s="25"/>
      <c r="IU6" s="25"/>
      <c r="IV6" s="25"/>
    </row>
    <row r="7" spans="1:256" ht="11.85" customHeight="1" x14ac:dyDescent="0.3">
      <c r="B7" s="31" t="s">
        <v>2</v>
      </c>
      <c r="C7" s="31"/>
      <c r="E7" s="28"/>
      <c r="F7" s="28"/>
      <c r="G7" s="28"/>
      <c r="H7" s="28"/>
      <c r="I7" s="28"/>
      <c r="J7" s="28"/>
      <c r="K7" s="28"/>
      <c r="L7" s="28"/>
      <c r="M7" s="28"/>
      <c r="N7" s="28"/>
      <c r="P7" s="30" t="s">
        <v>133</v>
      </c>
      <c r="IT7" s="25"/>
      <c r="IU7" s="25"/>
      <c r="IV7" s="25"/>
    </row>
    <row r="8" spans="1:256" ht="11.85" customHeight="1" x14ac:dyDescent="0.3">
      <c r="B8" s="40" t="str">
        <f>LIBORMarketModel!J14</f>
        <v>LMMreg 
[52686]</v>
      </c>
      <c r="C8" s="28" t="s">
        <v>69</v>
      </c>
      <c r="E8" s="28"/>
      <c r="F8" s="28"/>
      <c r="G8" s="28"/>
      <c r="H8" s="28"/>
      <c r="I8" s="28"/>
      <c r="J8" s="28"/>
      <c r="K8" s="28"/>
      <c r="L8" s="28"/>
      <c r="M8" s="28"/>
      <c r="N8" s="28"/>
      <c r="P8" s="30"/>
      <c r="IT8" s="25"/>
      <c r="IU8" s="25"/>
      <c r="IV8" s="25"/>
    </row>
    <row r="9" spans="1:256" ht="11.4" customHeight="1" x14ac:dyDescent="0.3">
      <c r="B9" s="40" t="str">
        <f>Portfolio!B49</f>
        <v>Portfolio248 
[17304]</v>
      </c>
      <c r="C9" s="28" t="s">
        <v>70</v>
      </c>
      <c r="E9" s="28"/>
      <c r="F9" s="28"/>
      <c r="G9" s="28"/>
      <c r="H9" s="28"/>
      <c r="I9" s="28"/>
      <c r="J9" s="28"/>
      <c r="K9" s="28"/>
      <c r="L9" s="28"/>
      <c r="M9" s="28"/>
      <c r="N9" s="28"/>
      <c r="P9" s="30"/>
      <c r="IT9" s="25"/>
      <c r="IU9" s="25"/>
      <c r="IV9" s="25"/>
    </row>
    <row r="10" spans="1:256" ht="11.85" customHeight="1" x14ac:dyDescent="0.3">
      <c r="B10" s="40" t="str">
        <f>[1]!obMake("polynomialOrder","int",C10)</f>
        <v>polynomialOrder 
[7164]</v>
      </c>
      <c r="C10" s="33">
        <v>2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P10" s="30"/>
      <c r="IT10" s="25"/>
      <c r="IU10" s="25"/>
      <c r="IV10" s="25"/>
    </row>
    <row r="11" spans="1:256" ht="11.85" customHeight="1" x14ac:dyDescent="0.3"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30"/>
      <c r="IT11" s="25"/>
      <c r="IU11" s="25"/>
      <c r="IV11" s="25"/>
    </row>
    <row r="12" spans="1:256" ht="11.85" customHeight="1" thickBot="1" x14ac:dyDescent="0.35">
      <c r="B12" s="29" t="s">
        <v>16</v>
      </c>
      <c r="C12" s="29" t="s">
        <v>77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P12" s="30"/>
      <c r="IT12" s="25"/>
      <c r="IU12" s="25"/>
      <c r="IV12" s="25"/>
    </row>
    <row r="13" spans="1:256" ht="11.4" customHeight="1" x14ac:dyDescent="0.3">
      <c r="B13" s="42" t="str">
        <f>IF($C$13,[1]!obMake("IMLSQ",$P$7,$B$9,$B$8,$B$10,[1]!obMake("","String","LSQREGRESSION")),"")</f>
        <v>IMLSQ 
[52688]</v>
      </c>
      <c r="C13" s="33" t="b">
        <f>TRUE</f>
        <v>1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IT13" s="25"/>
      <c r="IU13" s="25"/>
      <c r="IV13" s="25"/>
    </row>
    <row r="14" spans="1:256" ht="12" customHeight="1" x14ac:dyDescent="0.3">
      <c r="B14" s="42" t="str">
        <f>IF($C$14,[1]!obMake("IMSimple",$P$7,$B$9,$B$8,$B$10,[1]!obMake("","String","SIMPLE")),"")</f>
        <v>IMSimple 
[58746]</v>
      </c>
      <c r="C14" s="33" t="b">
        <f>TRUE</f>
        <v>1</v>
      </c>
      <c r="D14" s="24"/>
      <c r="E14" s="28"/>
      <c r="F14" s="28"/>
      <c r="G14" s="28"/>
      <c r="H14" s="28"/>
      <c r="I14" s="28"/>
      <c r="J14" s="28"/>
      <c r="K14" s="28"/>
      <c r="L14" s="28"/>
      <c r="M14" s="28"/>
      <c r="N14" s="28"/>
      <c r="IT14" s="25"/>
      <c r="IU14" s="25"/>
      <c r="IV14" s="25"/>
    </row>
    <row r="15" spans="1:256" ht="11.85" customHeight="1" x14ac:dyDescent="0.3">
      <c r="D15" s="24"/>
      <c r="E15" s="28"/>
      <c r="F15" s="28"/>
      <c r="G15" s="28"/>
      <c r="H15" s="28"/>
      <c r="I15" s="28"/>
      <c r="J15" s="28"/>
      <c r="K15" s="28"/>
      <c r="L15" s="28"/>
      <c r="M15" s="28"/>
      <c r="N15" s="28"/>
      <c r="IT15" s="25"/>
      <c r="IU15" s="25"/>
      <c r="IV15" s="25"/>
    </row>
    <row r="16" spans="1:256" ht="11.85" customHeight="1" thickBot="1" x14ac:dyDescent="0.35">
      <c r="B16" s="29" t="s">
        <v>74</v>
      </c>
      <c r="C16" s="29"/>
      <c r="D16" s="24"/>
      <c r="E16" s="28"/>
      <c r="F16" s="28"/>
      <c r="G16" s="28"/>
      <c r="H16" s="28"/>
      <c r="I16" s="28"/>
      <c r="J16" s="28"/>
      <c r="K16" s="28"/>
      <c r="L16" s="28"/>
      <c r="M16" s="28"/>
      <c r="N16" s="28"/>
      <c r="IT16" s="25"/>
      <c r="IU16" s="25"/>
      <c r="IV16" s="25"/>
    </row>
    <row r="17" spans="1:256" ht="11.85" customHeight="1" x14ac:dyDescent="0.3">
      <c r="B17" s="42" t="str">
        <f>[1]!obMake("timeStep","double",C17)</f>
        <v>timeStep 
[11305]</v>
      </c>
      <c r="C17" s="33">
        <v>0.05</v>
      </c>
      <c r="D17" s="24"/>
      <c r="E17" s="28"/>
      <c r="F17" s="28"/>
      <c r="G17" s="28"/>
      <c r="H17" s="28"/>
      <c r="I17" s="28"/>
      <c r="J17" s="28"/>
      <c r="K17" s="28"/>
      <c r="L17" s="28"/>
      <c r="M17" s="28"/>
      <c r="N17" s="28"/>
      <c r="IR17" s="25"/>
      <c r="IS17" s="25"/>
      <c r="IT17" s="25"/>
      <c r="IU17" s="25"/>
      <c r="IV17" s="25"/>
    </row>
    <row r="18" spans="1:256" ht="11.85" customHeight="1" x14ac:dyDescent="0.3">
      <c r="B18" s="42" t="str">
        <f>[1]!obMake("finalTime","double",C18)</f>
        <v>finalTime 
[11304]</v>
      </c>
      <c r="C18" s="33">
        <v>5</v>
      </c>
      <c r="D18" s="24"/>
      <c r="IT18" s="25"/>
      <c r="IU18" s="25"/>
      <c r="IV18" s="25"/>
    </row>
    <row r="19" spans="1:256" ht="11.85" customHeight="1" x14ac:dyDescent="0.3">
      <c r="B19" s="25"/>
      <c r="C19" s="25"/>
      <c r="D19" s="24"/>
      <c r="M19" s="28"/>
      <c r="IT19" s="25"/>
      <c r="IU19" s="25"/>
      <c r="IV19" s="25"/>
    </row>
    <row r="20" spans="1:256" ht="11.85" customHeight="1" x14ac:dyDescent="0.3">
      <c r="B20" s="25" t="s">
        <v>135</v>
      </c>
      <c r="C20" s="25"/>
      <c r="D20" s="24"/>
      <c r="IT20" s="25"/>
      <c r="IU20" s="25"/>
      <c r="IV20" s="25"/>
    </row>
    <row r="21" spans="1:256" ht="13.8" customHeight="1" thickBot="1" x14ac:dyDescent="0.35">
      <c r="B21" s="29" t="s">
        <v>140</v>
      </c>
      <c r="C21" s="29" t="s">
        <v>75</v>
      </c>
      <c r="D21" s="29" t="s">
        <v>134</v>
      </c>
      <c r="IT21" s="25"/>
      <c r="IU21" s="25"/>
      <c r="IV21" s="25"/>
    </row>
    <row r="22" spans="1:256" ht="11.85" customHeight="1" x14ac:dyDescent="0.3">
      <c r="B22" s="42" t="str">
        <f>IF($D$22,[1]!obcall("NPV",$B$9,"getValue",[1]!obMake("","double",C22),$B$8),"")</f>
        <v>NPV 
[53623]</v>
      </c>
      <c r="C22" s="33">
        <v>1</v>
      </c>
      <c r="D22" s="47" t="b">
        <f>TRUE</f>
        <v>1</v>
      </c>
      <c r="IT22" s="25"/>
      <c r="IU22" s="25"/>
      <c r="IV22" s="25"/>
    </row>
    <row r="23" spans="1:256" ht="11.85" customHeight="1" x14ac:dyDescent="0.3">
      <c r="B23" s="42" t="str">
        <f>[1]!obcall("valueChange",$B$13,"getCleanPortfolioValueChange",[1]!obMake("","double",C22))</f>
        <v>valueChange 
[52690]</v>
      </c>
      <c r="D23" s="24"/>
      <c r="IT23" s="25"/>
      <c r="IU23" s="25"/>
      <c r="IV23" s="25"/>
    </row>
    <row r="24" spans="1:256" ht="11.85" customHeight="1" x14ac:dyDescent="0.3">
      <c r="B24" s="42" t="str">
        <f>[1]!obcall("condVariance",$B$13,"getVarianceForecast",[1]!obMake("","double",C22),$B$8)</f>
        <v>condVariance 
[54555]</v>
      </c>
      <c r="C24" s="25"/>
      <c r="D24" s="25"/>
      <c r="IT24" s="25"/>
      <c r="IU24" s="25"/>
      <c r="IV24" s="25"/>
    </row>
    <row r="25" spans="1:256" ht="11.85" customHeight="1" x14ac:dyDescent="0.3">
      <c r="B25" s="25"/>
      <c r="C25" s="25"/>
      <c r="D25" s="25"/>
      <c r="IT25" s="25"/>
      <c r="IU25" s="25"/>
      <c r="IV25" s="25"/>
    </row>
    <row r="26" spans="1:256" ht="11.85" customHeight="1" x14ac:dyDescent="0.3">
      <c r="B26" s="43" t="s">
        <v>75</v>
      </c>
      <c r="C26" s="43" t="s">
        <v>137</v>
      </c>
      <c r="D26" s="44" t="s">
        <v>136</v>
      </c>
      <c r="E26" s="43" t="s">
        <v>138</v>
      </c>
      <c r="F26" s="43" t="s">
        <v>35</v>
      </c>
      <c r="G26" s="64" t="s">
        <v>143</v>
      </c>
      <c r="H26" s="43" t="s">
        <v>139</v>
      </c>
      <c r="AH26" s="24"/>
      <c r="IU26" s="25"/>
      <c r="IV26" s="25"/>
    </row>
    <row r="27" spans="1:256" ht="11.4" customHeight="1" x14ac:dyDescent="0.3">
      <c r="A27" s="28">
        <v>0</v>
      </c>
      <c r="B27" s="42">
        <f t="shared" ref="B27:B90" si="0">IF($D$22,(ROW(A27)-ROW($A$27))*$C$17,"")</f>
        <v>0</v>
      </c>
      <c r="C27" s="48">
        <f>IF($C$14,[1]!obget([1]!obcall("",$B$14,"getInitialMargin",[1]!obMake("","double",$B27))),"")</f>
        <v>2.1574873632857123</v>
      </c>
      <c r="D27" s="45">
        <f>IF($C$13,[1]!obget([1]!obcall("",$B$13,"getInitialMargin",[1]!obMake("","double",$B27))),"")</f>
        <v>2.1588228165666781</v>
      </c>
      <c r="E27" s="42">
        <v>0</v>
      </c>
      <c r="F27" s="42">
        <f>IF($D$22,[1]!obget([1]!obcall("",$B$22,"get",[1]!obMake("","int",E27))),"")</f>
        <v>5.2179633115607116</v>
      </c>
      <c r="G27" s="42">
        <f>IF($D$22,[1]!obget([1]!obcall("",$B$23,"get",[1]!obMake("","int",E27)))^2,"")</f>
        <v>0.14123563385760418</v>
      </c>
      <c r="H27" s="42">
        <f>IF($D$22,[1]!obget([1]!obcall("",$B$24,"get",[1]!obMake("","int",E27))),"")</f>
        <v>0.27457907690097383</v>
      </c>
      <c r="AH27" s="24"/>
      <c r="IU27" s="25"/>
      <c r="IV27" s="25"/>
    </row>
    <row r="28" spans="1:256" ht="11.85" customHeight="1" x14ac:dyDescent="0.3">
      <c r="A28" s="28" t="str">
        <f t="shared" ref="A28:A91" si="1">IF($D$22,IF(MOD((ROW(A28)-ROW($A$27))*$C$17,$C$18/10)&lt;0.0001,(ROW(A28)-ROW($A$27))*$C$17,""),"")</f>
        <v/>
      </c>
      <c r="B28" s="42">
        <f t="shared" si="0"/>
        <v>0.05</v>
      </c>
      <c r="C28" s="48">
        <f>IF($C$14,[1]!obget([1]!obcall("",$B$14,"getInitialMargin",[1]!obMake("","double",$B28))),"")</f>
        <v>2.2525264449449658</v>
      </c>
      <c r="D28" s="45">
        <f>IF($C$13,[1]!obget([1]!obcall("",$B$13,"getInitialMargin",[1]!obMake("","double",$B28))),"")</f>
        <v>2.1376654886720576</v>
      </c>
      <c r="E28" s="42">
        <f t="shared" ref="E28:E91" si="2">IF($D$22,E27+1,"")</f>
        <v>1</v>
      </c>
      <c r="F28" s="42">
        <f>IF($D$22,[1]!obget([1]!obcall("",$B$22,"get",[1]!obMake("","int",E28))),"")</f>
        <v>14.410304842220761</v>
      </c>
      <c r="G28" s="42">
        <f>IF($D$22,[1]!obget([1]!obcall("",$B$23,"get",[1]!obMake("","int",E28)))^2,"")</f>
        <v>2.5240507671144554</v>
      </c>
      <c r="H28" s="42">
        <f>IF($D$22,[1]!obget([1]!obcall("",$B$24,"get",[1]!obMake("","int",E28))),"")</f>
        <v>0.54436359865305728</v>
      </c>
      <c r="AH28" s="24"/>
      <c r="IU28" s="25"/>
      <c r="IV28" s="25"/>
    </row>
    <row r="29" spans="1:256" ht="11.85" customHeight="1" x14ac:dyDescent="0.3">
      <c r="A29" s="28" t="str">
        <f t="shared" si="1"/>
        <v/>
      </c>
      <c r="B29" s="42">
        <f t="shared" si="0"/>
        <v>0.1</v>
      </c>
      <c r="C29" s="48">
        <f>IF($C$14,[1]!obget([1]!obcall("",$B$14,"getInitialMargin",[1]!obMake("","double",$B29))),"")</f>
        <v>2.0925562516165801</v>
      </c>
      <c r="D29" s="45">
        <f>IF($C$13,[1]!obget([1]!obcall("",$B$13,"getInitialMargin",[1]!obMake("","double",$B29))),"")</f>
        <v>2.180544727383614</v>
      </c>
      <c r="E29" s="42">
        <f t="shared" si="2"/>
        <v>2</v>
      </c>
      <c r="F29" s="42">
        <f>IF($D$22,[1]!obget([1]!obcall("",$B$22,"get",[1]!obMake("","int",E29))),"")</f>
        <v>9.1123132663313839</v>
      </c>
      <c r="G29" s="42">
        <f>IF($D$22,[1]!obget([1]!obcall("",$B$23,"get",[1]!obMake("","int",E29)))^2,"")</f>
        <v>0.26124544509240832</v>
      </c>
      <c r="H29" s="42">
        <f>IF($D$22,[1]!obget([1]!obcall("",$B$24,"get",[1]!obMake("","int",E29))),"")</f>
        <v>0.2440541525026706</v>
      </c>
      <c r="AH29" s="24"/>
      <c r="IU29" s="25"/>
      <c r="IV29" s="25"/>
    </row>
    <row r="30" spans="1:256" ht="11.4" customHeight="1" x14ac:dyDescent="0.3">
      <c r="A30" s="28" t="str">
        <f t="shared" si="1"/>
        <v/>
      </c>
      <c r="B30" s="42">
        <f t="shared" si="0"/>
        <v>0.15000000000000002</v>
      </c>
      <c r="C30" s="48">
        <f>IF($C$14,[1]!obget([1]!obcall("",$B$14,"getInitialMargin",[1]!obMake("","double",$B30))),"")</f>
        <v>2.2664605496875758</v>
      </c>
      <c r="D30" s="45">
        <f>IF($C$13,[1]!obget([1]!obcall("",$B$13,"getInitialMargin",[1]!obMake("","double",$B30))),"")</f>
        <v>2.2188377475225485</v>
      </c>
      <c r="E30" s="42">
        <f t="shared" si="2"/>
        <v>3</v>
      </c>
      <c r="F30" s="42">
        <f>IF($D$22,[1]!obget([1]!obcall("",$B$22,"get",[1]!obMake("","int",E30))),"")</f>
        <v>10.235063703302156</v>
      </c>
      <c r="G30" s="42">
        <f>IF($D$22,[1]!obget([1]!obcall("",$B$23,"get",[1]!obMake("","int",E30)))^2,"")</f>
        <v>7.7226068211925965E-3</v>
      </c>
      <c r="H30" s="42">
        <f>IF($D$22,[1]!obget([1]!obcall("",$B$24,"get",[1]!obMake("","int",E30))),"")</f>
        <v>0.27479195443303894</v>
      </c>
      <c r="AH30" s="24"/>
      <c r="IU30" s="25"/>
      <c r="IV30" s="25"/>
    </row>
    <row r="31" spans="1:256" ht="13.8" customHeight="1" x14ac:dyDescent="0.3">
      <c r="A31" s="28" t="str">
        <f t="shared" si="1"/>
        <v/>
      </c>
      <c r="B31" s="42">
        <f t="shared" si="0"/>
        <v>0.2</v>
      </c>
      <c r="C31" s="48">
        <f>IF($C$14,[1]!obget([1]!obcall("",$B$14,"getInitialMargin",[1]!obMake("","double",$B31))),"")</f>
        <v>2.3289346184204547</v>
      </c>
      <c r="D31" s="45">
        <f>IF($C$13,[1]!obget([1]!obcall("",$B$13,"getInitialMargin",[1]!obMake("","double",$B31))),"")</f>
        <v>2.1878620179877917</v>
      </c>
      <c r="E31" s="42">
        <f t="shared" si="2"/>
        <v>4</v>
      </c>
      <c r="F31" s="42">
        <f>IF($D$22,[1]!obget([1]!obcall("",$B$22,"get",[1]!obMake("","int",E31))),"")</f>
        <v>13.517833864308869</v>
      </c>
      <c r="G31" s="42">
        <f>IF($D$22,[1]!obget([1]!obcall("",$B$23,"get",[1]!obMake("","int",E31)))^2,"")</f>
        <v>1.2205435070621449E-2</v>
      </c>
      <c r="H31" s="42">
        <f>IF($D$22,[1]!obget([1]!obcall("",$B$24,"get",[1]!obMake("","int",E31))),"")</f>
        <v>0.46617743089448815</v>
      </c>
      <c r="AH31" s="24"/>
      <c r="IU31" s="25"/>
      <c r="IV31" s="25"/>
    </row>
    <row r="32" spans="1:256" ht="13.2" customHeight="1" x14ac:dyDescent="0.3">
      <c r="A32" s="28" t="str">
        <f t="shared" si="1"/>
        <v/>
      </c>
      <c r="B32" s="42">
        <f t="shared" si="0"/>
        <v>0.25</v>
      </c>
      <c r="C32" s="48">
        <f>IF($C$14,[1]!obget([1]!obcall("",$B$14,"getInitialMargin",[1]!obMake("","double",$B32))),"")</f>
        <v>2.1581325932638737</v>
      </c>
      <c r="D32" s="45">
        <f>IF($C$13,[1]!obget([1]!obcall("",$B$13,"getInitialMargin",[1]!obMake("","double",$B32))),"")</f>
        <v>2.1702275838949632</v>
      </c>
      <c r="E32" s="42">
        <f t="shared" si="2"/>
        <v>5</v>
      </c>
      <c r="F32" s="42">
        <f>IF($D$22,[1]!obget([1]!obcall("",$B$22,"get",[1]!obMake("","int",E32))),"")</f>
        <v>14.243347379627446</v>
      </c>
      <c r="G32" s="42">
        <f>IF($D$22,[1]!obget([1]!obcall("",$B$23,"get",[1]!obMake("","int",E32)))^2,"")</f>
        <v>1.7769945201375988E-2</v>
      </c>
      <c r="H32" s="42">
        <f>IF($D$22,[1]!obget([1]!obcall("",$B$24,"get",[1]!obMake("","int",E32))),"")</f>
        <v>0.52888683473603093</v>
      </c>
      <c r="AH32" s="24"/>
      <c r="IU32" s="25"/>
      <c r="IV32" s="25"/>
    </row>
    <row r="33" spans="1:257" ht="11.85" customHeight="1" x14ac:dyDescent="0.3">
      <c r="A33" s="28" t="str">
        <f t="shared" si="1"/>
        <v/>
      </c>
      <c r="B33" s="42">
        <f t="shared" si="0"/>
        <v>0.30000000000000004</v>
      </c>
      <c r="C33" s="48">
        <f>IF($C$14,[1]!obget([1]!obcall("",$B$14,"getInitialMargin",[1]!obMake("","double",$B33))),"")</f>
        <v>2.5498408450016399</v>
      </c>
      <c r="D33" s="45">
        <f>IF($C$13,[1]!obget([1]!obcall("",$B$13,"getInitialMargin",[1]!obMake("","double",$B33))),"")</f>
        <v>2.3288759965921471</v>
      </c>
      <c r="E33" s="42">
        <f t="shared" si="2"/>
        <v>6</v>
      </c>
      <c r="F33" s="42">
        <f>IF($D$22,[1]!obget([1]!obcall("",$B$22,"get",[1]!obMake("","int",E33))),"")</f>
        <v>8.9871813666230072</v>
      </c>
      <c r="G33" s="42">
        <f>IF($D$22,[1]!obget([1]!obcall("",$B$23,"get",[1]!obMake("","int",E33)))^2,"")</f>
        <v>0.16356815686259057</v>
      </c>
      <c r="H33" s="42">
        <f>IF($D$22,[1]!obget([1]!obcall("",$B$24,"get",[1]!obMake("","int",E33))),"")</f>
        <v>0.24172441771168118</v>
      </c>
      <c r="AH33" s="24"/>
      <c r="IU33" s="25"/>
      <c r="IV33" s="25"/>
    </row>
    <row r="34" spans="1:257" ht="11.85" customHeight="1" x14ac:dyDescent="0.3">
      <c r="A34" s="28" t="str">
        <f t="shared" si="1"/>
        <v/>
      </c>
      <c r="B34" s="42">
        <f t="shared" si="0"/>
        <v>0.35000000000000003</v>
      </c>
      <c r="C34" s="48">
        <f>IF($C$14,[1]!obget([1]!obcall("",$B$14,"getInitialMargin",[1]!obMake("","double",$B34))),"")</f>
        <v>2.198352210914484</v>
      </c>
      <c r="D34" s="45">
        <f>IF($C$13,[1]!obget([1]!obcall("",$B$13,"getInitialMargin",[1]!obMake("","double",$B34))),"")</f>
        <v>2.2409479303616995</v>
      </c>
      <c r="E34" s="42">
        <f t="shared" si="2"/>
        <v>7</v>
      </c>
      <c r="F34" s="42">
        <f>IF($D$22,[1]!obget([1]!obcall("",$B$22,"get",[1]!obMake("","int",E34))),"")</f>
        <v>16.90560590306935</v>
      </c>
      <c r="G34" s="42">
        <f>IF($D$22,[1]!obget([1]!obcall("",$B$23,"get",[1]!obMake("","int",E34)))^2,"")</f>
        <v>0.12016102922955597</v>
      </c>
      <c r="H34" s="42">
        <f>IF($D$22,[1]!obget([1]!obcall("",$B$24,"get",[1]!obMake("","int",E34))),"")</f>
        <v>0.82230391672818159</v>
      </c>
      <c r="AH34" s="24"/>
      <c r="IU34" s="25"/>
      <c r="IV34" s="25"/>
    </row>
    <row r="35" spans="1:257" ht="11.85" customHeight="1" x14ac:dyDescent="0.3">
      <c r="A35" s="28" t="str">
        <f t="shared" si="1"/>
        <v/>
      </c>
      <c r="B35" s="42">
        <f t="shared" si="0"/>
        <v>0.4</v>
      </c>
      <c r="C35" s="48">
        <f>IF($C$14,[1]!obget([1]!obcall("",$B$14,"getInitialMargin",[1]!obMake("","double",$B35))),"")</f>
        <v>2.6325706265779587</v>
      </c>
      <c r="D35" s="45">
        <f>IF($C$13,[1]!obget([1]!obcall("",$B$13,"getInitialMargin",[1]!obMake("","double",$B35))),"")</f>
        <v>2.2436230072897532</v>
      </c>
      <c r="E35" s="42">
        <f t="shared" si="2"/>
        <v>8</v>
      </c>
      <c r="F35" s="42">
        <f>IF($D$22,[1]!obget([1]!obcall("",$B$22,"get",[1]!obMake("","int",E35))),"")</f>
        <v>11.763193304026649</v>
      </c>
      <c r="G35" s="42">
        <f>IF($D$22,[1]!obget([1]!obcall("",$B$23,"get",[1]!obMake("","int",E35)))^2,"")</f>
        <v>0.16619046794546327</v>
      </c>
      <c r="H35" s="42">
        <f>IF($D$22,[1]!obget([1]!obcall("",$B$24,"get",[1]!obMake("","int",E35))),"")</f>
        <v>0.34506147767411266</v>
      </c>
      <c r="AH35" s="24"/>
      <c r="IU35" s="25"/>
      <c r="IV35" s="25"/>
    </row>
    <row r="36" spans="1:257" ht="11.85" customHeight="1" x14ac:dyDescent="0.3">
      <c r="A36" s="28" t="str">
        <f t="shared" si="1"/>
        <v/>
      </c>
      <c r="B36" s="42">
        <f t="shared" si="0"/>
        <v>0.45</v>
      </c>
      <c r="C36" s="48">
        <f>IF($C$14,[1]!obget([1]!obcall("",$B$14,"getInitialMargin",[1]!obMake("","double",$B36))),"")</f>
        <v>2.3618297155093373</v>
      </c>
      <c r="D36" s="45">
        <f>IF($C$13,[1]!obget([1]!obcall("",$B$13,"getInitialMargin",[1]!obMake("","double",$B36))),"")</f>
        <v>2.2860096475796712</v>
      </c>
      <c r="E36" s="42">
        <f t="shared" si="2"/>
        <v>9</v>
      </c>
      <c r="F36" s="42">
        <f>IF($D$22,[1]!obget([1]!obcall("",$B$22,"get",[1]!obMake("","int",E36))),"")</f>
        <v>10.658136164135041</v>
      </c>
      <c r="G36" s="42">
        <f>IF($D$22,[1]!obget([1]!obcall("",$B$23,"get",[1]!obMake("","int",E36)))^2,"")</f>
        <v>4.783526846141071E-3</v>
      </c>
      <c r="H36" s="42">
        <f>IF($D$22,[1]!obget([1]!obcall("",$B$24,"get",[1]!obMake("","int",E36))),"")</f>
        <v>0.29096496071140776</v>
      </c>
      <c r="AH36" s="24"/>
      <c r="IU36" s="25"/>
      <c r="IV36" s="25"/>
    </row>
    <row r="37" spans="1:257" ht="11.85" customHeight="1" x14ac:dyDescent="0.3">
      <c r="A37" s="28">
        <f t="shared" si="1"/>
        <v>0.5</v>
      </c>
      <c r="B37" s="42">
        <f t="shared" si="0"/>
        <v>0.5</v>
      </c>
      <c r="C37" s="48">
        <f>IF($C$14,[1]!obget([1]!obcall("",$B$14,"getInitialMargin",[1]!obMake("","double",$B37))),"")</f>
        <v>1.9937176930091631</v>
      </c>
      <c r="D37" s="45">
        <f>IF($C$13,[1]!obget([1]!obcall("",$B$13,"getInitialMargin",[1]!obMake("","double",$B37))),"")</f>
        <v>1.9616481242939217</v>
      </c>
      <c r="E37" s="42">
        <f t="shared" si="2"/>
        <v>10</v>
      </c>
      <c r="F37" s="42">
        <f>IF($D$22,[1]!obget([1]!obcall("",$B$22,"get",[1]!obMake("","int",E37))),"")</f>
        <v>7.9580249301839219</v>
      </c>
      <c r="G37" s="42">
        <f>IF($D$22,[1]!obget([1]!obcall("",$B$23,"get",[1]!obMake("","int",E37)))^2,"")</f>
        <v>0.84192913982402395</v>
      </c>
      <c r="H37" s="42">
        <f>IF($D$22,[1]!obget([1]!obcall("",$B$24,"get",[1]!obMake("","int",E37))),"")</f>
        <v>0.2309016281448325</v>
      </c>
      <c r="AH37" s="24"/>
      <c r="IV37" s="25"/>
    </row>
    <row r="38" spans="1:257" ht="11.85" customHeight="1" x14ac:dyDescent="0.3">
      <c r="A38" s="28" t="str">
        <f t="shared" si="1"/>
        <v/>
      </c>
      <c r="B38" s="42">
        <f t="shared" si="0"/>
        <v>0.55000000000000004</v>
      </c>
      <c r="C38" s="48">
        <f>IF($C$14,[1]!obget([1]!obcall("",$B$14,"getInitialMargin",[1]!obMake("","double",$B38))),"")</f>
        <v>2.1338960774935067</v>
      </c>
      <c r="D38" s="45">
        <f>IF($C$13,[1]!obget([1]!obcall("",$B$13,"getInitialMargin",[1]!obMake("","double",$B38))),"")</f>
        <v>2.0541457603306599</v>
      </c>
      <c r="E38" s="42">
        <f t="shared" si="2"/>
        <v>11</v>
      </c>
      <c r="F38" s="42">
        <f>IF($D$22,[1]!obget([1]!obcall("",$B$22,"get",[1]!obMake("","int",E38))),"")</f>
        <v>8.9336253838940749</v>
      </c>
      <c r="G38" s="42">
        <f>IF($D$22,[1]!obget([1]!obcall("",$B$23,"get",[1]!obMake("","int",E38)))^2,"")</f>
        <v>1.6357575177089684E-4</v>
      </c>
      <c r="H38" s="42">
        <f>IF($D$22,[1]!obget([1]!obcall("",$B$24,"get",[1]!obMake("","int",E38))),"")</f>
        <v>0.24079447132933673</v>
      </c>
      <c r="AH38" s="24"/>
      <c r="IV38" s="25"/>
    </row>
    <row r="39" spans="1:257" ht="11.85" customHeight="1" x14ac:dyDescent="0.3">
      <c r="A39" s="28" t="str">
        <f t="shared" si="1"/>
        <v/>
      </c>
      <c r="B39" s="42">
        <f t="shared" si="0"/>
        <v>0.60000000000000009</v>
      </c>
      <c r="C39" s="48">
        <f>IF($C$14,[1]!obget([1]!obcall("",$B$14,"getInitialMargin",[1]!obMake("","double",$B39))),"")</f>
        <v>2.0877344211359432</v>
      </c>
      <c r="D39" s="45">
        <f>IF($C$13,[1]!obget([1]!obcall("",$B$13,"getInitialMargin",[1]!obMake("","double",$B39))),"")</f>
        <v>2.019751535535304</v>
      </c>
      <c r="E39" s="42">
        <f t="shared" si="2"/>
        <v>12</v>
      </c>
      <c r="F39" s="42">
        <f>IF($D$22,[1]!obget([1]!obcall("",$B$22,"get",[1]!obMake("","int",E39))),"")</f>
        <v>14.93273337287237</v>
      </c>
      <c r="G39" s="42">
        <f>IF($D$22,[1]!obget([1]!obcall("",$B$23,"get",[1]!obMake("","int",E39)))^2,"")</f>
        <v>4.5023379218577467E-3</v>
      </c>
      <c r="H39" s="42">
        <f>IF($D$22,[1]!obget([1]!obcall("",$B$24,"get",[1]!obMake("","int",E39))),"")</f>
        <v>0.59532008072303544</v>
      </c>
      <c r="AH39" s="24"/>
      <c r="IV39" s="25"/>
    </row>
    <row r="40" spans="1:257" ht="11.85" customHeight="1" x14ac:dyDescent="0.3">
      <c r="A40" s="28" t="str">
        <f t="shared" si="1"/>
        <v/>
      </c>
      <c r="B40" s="42">
        <f t="shared" si="0"/>
        <v>0.65</v>
      </c>
      <c r="C40" s="48">
        <f>IF($C$14,[1]!obget([1]!obcall("",$B$14,"getInitialMargin",[1]!obMake("","double",$B40))),"")</f>
        <v>2.8442366035514617</v>
      </c>
      <c r="D40" s="45">
        <f>IF($C$13,[1]!obget([1]!obcall("",$B$13,"getInitialMargin",[1]!obMake("","double",$B40))),"")</f>
        <v>2.060540389126464</v>
      </c>
      <c r="E40" s="42">
        <f t="shared" si="2"/>
        <v>13</v>
      </c>
      <c r="F40" s="42">
        <f>IF($D$22,[1]!obget([1]!obcall("",$B$22,"get",[1]!obMake("","int",E40))),"")</f>
        <v>15.063076074881129</v>
      </c>
      <c r="G40" s="42">
        <f>IF($D$22,[1]!obget([1]!obcall("",$B$23,"get",[1]!obMake("","int",E40)))^2,"")</f>
        <v>7.9722951738007176E-3</v>
      </c>
      <c r="H40" s="42">
        <f>IF($D$22,[1]!obget([1]!obcall("",$B$24,"get",[1]!obMake("","int",E40))),"")</f>
        <v>0.60863062154226033</v>
      </c>
      <c r="AH40" s="24"/>
      <c r="IV40" s="25"/>
    </row>
    <row r="41" spans="1:257" ht="11.85" customHeight="1" x14ac:dyDescent="0.3">
      <c r="A41" s="28" t="str">
        <f t="shared" si="1"/>
        <v/>
      </c>
      <c r="B41" s="42">
        <f t="shared" si="0"/>
        <v>0.70000000000000007</v>
      </c>
      <c r="C41" s="48">
        <f>IF($C$14,[1]!obget([1]!obcall("",$B$14,"getInitialMargin",[1]!obMake("","double",$B41))),"")</f>
        <v>2.3154372391438933</v>
      </c>
      <c r="D41" s="45">
        <f>IF($C$13,[1]!obget([1]!obcall("",$B$13,"getInitialMargin",[1]!obMake("","double",$B41))),"")</f>
        <v>2.1393744101143284</v>
      </c>
      <c r="E41" s="42">
        <f t="shared" si="2"/>
        <v>14</v>
      </c>
      <c r="F41" s="42">
        <f>IF($D$22,[1]!obget([1]!obcall("",$B$22,"get",[1]!obMake("","int",E41))),"")</f>
        <v>10.264180060828776</v>
      </c>
      <c r="G41" s="42">
        <f>IF($D$22,[1]!obget([1]!obcall("",$B$23,"get",[1]!obMake("","int",E41)))^2,"")</f>
        <v>0.16092952484262335</v>
      </c>
      <c r="H41" s="42">
        <f>IF($D$22,[1]!obget([1]!obcall("",$B$24,"get",[1]!obMake("","int",E41))),"")</f>
        <v>0.27582448727720488</v>
      </c>
      <c r="AH41" s="24"/>
      <c r="IV41" s="25"/>
    </row>
    <row r="42" spans="1:257" ht="11.85" customHeight="1" x14ac:dyDescent="0.3">
      <c r="A42" s="28" t="str">
        <f t="shared" si="1"/>
        <v/>
      </c>
      <c r="B42" s="42">
        <f t="shared" si="0"/>
        <v>0.75</v>
      </c>
      <c r="C42" s="48">
        <f>IF($C$14,[1]!obget([1]!obcall("",$B$14,"getInitialMargin",[1]!obMake("","double",$B42))),"")</f>
        <v>2.2897186213605512</v>
      </c>
      <c r="D42" s="45">
        <f>IF($C$13,[1]!obget([1]!obcall("",$B$13,"getInitialMargin",[1]!obMake("","double",$B42))),"")</f>
        <v>2.0221725113582369</v>
      </c>
      <c r="E42" s="42">
        <f t="shared" si="2"/>
        <v>15</v>
      </c>
      <c r="F42" s="42">
        <f>IF($D$22,[1]!obget([1]!obcall("",$B$22,"get",[1]!obMake("","int",E42))),"")</f>
        <v>10.239540295113271</v>
      </c>
      <c r="G42" s="42">
        <f>IF($D$22,[1]!obget([1]!obcall("",$B$23,"get",[1]!obMake("","int",E42)))^2,"")</f>
        <v>0.13700515028010427</v>
      </c>
      <c r="H42" s="42">
        <f>IF($D$22,[1]!obget([1]!obcall("",$B$24,"get",[1]!obMake("","int",E42))),"")</f>
        <v>0.27494993042881444</v>
      </c>
      <c r="AH42" s="24"/>
      <c r="IV42" s="25"/>
    </row>
    <row r="43" spans="1:257" ht="11.85" customHeight="1" x14ac:dyDescent="0.3">
      <c r="A43" s="28" t="str">
        <f t="shared" si="1"/>
        <v/>
      </c>
      <c r="B43" s="42">
        <f t="shared" si="0"/>
        <v>0.8</v>
      </c>
      <c r="C43" s="48">
        <f>IF($C$14,[1]!obget([1]!obcall("",$B$14,"getInitialMargin",[1]!obMake("","double",$B43))),"")</f>
        <v>2.6453416660637128</v>
      </c>
      <c r="D43" s="45">
        <f>IF($C$13,[1]!obget([1]!obcall("",$B$13,"getInitialMargin",[1]!obMake("","double",$B43))),"")</f>
        <v>2.1175103200770078</v>
      </c>
      <c r="E43" s="42">
        <f t="shared" si="2"/>
        <v>16</v>
      </c>
      <c r="F43" s="42">
        <f>IF($D$22,[1]!obget([1]!obcall("",$B$22,"get",[1]!obMake("","int",E43))),"")</f>
        <v>13.592414226504811</v>
      </c>
      <c r="G43" s="42">
        <f>IF($D$22,[1]!obget([1]!obcall("",$B$23,"get",[1]!obMake("","int",E43)))^2,"")</f>
        <v>3.8895153070458333E-5</v>
      </c>
      <c r="H43" s="42">
        <f>IF($D$22,[1]!obget([1]!obcall("",$B$24,"get",[1]!obMake("","int",E43))),"")</f>
        <v>0.4722829931061987</v>
      </c>
      <c r="AH43" s="24"/>
      <c r="IW43" s="28"/>
    </row>
    <row r="44" spans="1:257" ht="11.85" customHeight="1" x14ac:dyDescent="0.3">
      <c r="A44" s="28" t="str">
        <f t="shared" si="1"/>
        <v/>
      </c>
      <c r="B44" s="42">
        <f t="shared" si="0"/>
        <v>0.85000000000000009</v>
      </c>
      <c r="C44" s="48">
        <f>IF($C$14,[1]!obget([1]!obcall("",$B$14,"getInitialMargin",[1]!obMake("","double",$B44))),"")</f>
        <v>2.3428409144832631</v>
      </c>
      <c r="D44" s="45">
        <f>IF($C$13,[1]!obget([1]!obcall("",$B$13,"getInitialMargin",[1]!obMake("","double",$B44))),"")</f>
        <v>2.0722112648339426</v>
      </c>
      <c r="E44" s="42">
        <f t="shared" si="2"/>
        <v>17</v>
      </c>
      <c r="F44" s="42">
        <f>IF($D$22,[1]!obget([1]!obcall("",$B$22,"get",[1]!obMake("","int",E44))),"")</f>
        <v>10.843155327763474</v>
      </c>
      <c r="G44" s="42">
        <f>IF($D$22,[1]!obget([1]!obcall("",$B$23,"get",[1]!obMake("","int",E44)))^2,"")</f>
        <v>1.938918000060464E-2</v>
      </c>
      <c r="H44" s="42">
        <f>IF($D$22,[1]!obget([1]!obcall("",$B$24,"get",[1]!obMake("","int",E44))),"")</f>
        <v>0.29882749078281479</v>
      </c>
      <c r="AH44" s="24"/>
      <c r="IW44" s="28"/>
    </row>
    <row r="45" spans="1:257" ht="11.85" customHeight="1" x14ac:dyDescent="0.3">
      <c r="A45" s="28" t="str">
        <f t="shared" si="1"/>
        <v/>
      </c>
      <c r="B45" s="42">
        <f t="shared" si="0"/>
        <v>0.9</v>
      </c>
      <c r="C45" s="48">
        <f>IF($C$14,[1]!obget([1]!obcall("",$B$14,"getInitialMargin",[1]!obMake("","double",$B45))),"")</f>
        <v>2.2103591880426183</v>
      </c>
      <c r="D45" s="45">
        <f>IF($C$13,[1]!obget([1]!obcall("",$B$13,"getInitialMargin",[1]!obMake("","double",$B45))),"")</f>
        <v>1.9953250697273917</v>
      </c>
      <c r="E45" s="42">
        <f t="shared" si="2"/>
        <v>18</v>
      </c>
      <c r="F45" s="42">
        <f>IF($D$22,[1]!obget([1]!obcall("",$B$22,"get",[1]!obMake("","int",E45))),"")</f>
        <v>10.850132689547614</v>
      </c>
      <c r="G45" s="42">
        <f>IF($D$22,[1]!obget([1]!obcall("",$B$23,"get",[1]!obMake("","int",E45)))^2,"")</f>
        <v>0.63778643385003686</v>
      </c>
      <c r="H45" s="42">
        <f>IF($D$22,[1]!obget([1]!obcall("",$B$24,"get",[1]!obMake("","int",E45))),"")</f>
        <v>0.29913340206025629</v>
      </c>
      <c r="AH45" s="24"/>
      <c r="IW45" s="28"/>
    </row>
    <row r="46" spans="1:257" ht="11.85" customHeight="1" x14ac:dyDescent="0.3">
      <c r="A46" s="28" t="str">
        <f t="shared" si="1"/>
        <v/>
      </c>
      <c r="B46" s="42">
        <f t="shared" si="0"/>
        <v>0.95000000000000007</v>
      </c>
      <c r="C46" s="48">
        <f>IF($C$14,[1]!obget([1]!obcall("",$B$14,"getInitialMargin",[1]!obMake("","double",$B46))),"")</f>
        <v>2.285696072786747</v>
      </c>
      <c r="D46" s="45">
        <f>IF($C$13,[1]!obget([1]!obcall("",$B$13,"getInitialMargin",[1]!obMake("","double",$B46))),"")</f>
        <v>1.9882809033149291</v>
      </c>
      <c r="E46" s="42">
        <f t="shared" si="2"/>
        <v>19</v>
      </c>
      <c r="F46" s="42">
        <f>IF($D$22,[1]!obget([1]!obcall("",$B$22,"get",[1]!obMake("","int",E46))),"")</f>
        <v>10.787116158550599</v>
      </c>
      <c r="G46" s="42">
        <f>IF($D$22,[1]!obget([1]!obcall("",$B$23,"get",[1]!obMake("","int",E46)))^2,"")</f>
        <v>0.3804103264333481</v>
      </c>
      <c r="H46" s="42">
        <f>IF($D$22,[1]!obget([1]!obcall("",$B$24,"get",[1]!obMake("","int",E46))),"")</f>
        <v>0.29639533014335073</v>
      </c>
      <c r="AH46" s="24"/>
      <c r="IW46" s="28"/>
    </row>
    <row r="47" spans="1:257" ht="11.85" customHeight="1" x14ac:dyDescent="0.3">
      <c r="A47" s="28">
        <f t="shared" si="1"/>
        <v>1</v>
      </c>
      <c r="B47" s="42">
        <f t="shared" si="0"/>
        <v>1</v>
      </c>
      <c r="C47" s="48">
        <f>IF($C$14,[1]!obget([1]!obcall("",$B$14,"getInitialMargin",[1]!obMake("","double",$B47))),"")</f>
        <v>1.9053081870348532</v>
      </c>
      <c r="D47" s="45">
        <f>IF($C$13,[1]!obget([1]!obcall("",$B$13,"getInitialMargin",[1]!obMake("","double",$B47))),"")</f>
        <v>1.7013708287257618</v>
      </c>
      <c r="E47" s="42">
        <f t="shared" si="2"/>
        <v>20</v>
      </c>
      <c r="F47" s="42">
        <f>IF($D$22,[1]!obget([1]!obcall("",$B$22,"get",[1]!obMake("","int",E47))),"")</f>
        <v>14.971941768166101</v>
      </c>
      <c r="G47" s="42">
        <f>IF($D$22,[1]!obget([1]!obcall("",$B$23,"get",[1]!obMake("","int",E47)))^2,"")</f>
        <v>4.8520115225275967E-2</v>
      </c>
      <c r="H47" s="42">
        <f>IF($D$22,[1]!obget([1]!obcall("",$B$24,"get",[1]!obMake("","int",E47))),"")</f>
        <v>0.59929894439945253</v>
      </c>
      <c r="AH47" s="24"/>
      <c r="IW47" s="28"/>
    </row>
    <row r="48" spans="1:257" ht="11.85" customHeight="1" x14ac:dyDescent="0.3">
      <c r="A48" s="28" t="str">
        <f t="shared" si="1"/>
        <v/>
      </c>
      <c r="B48" s="42">
        <f t="shared" si="0"/>
        <v>1.05</v>
      </c>
      <c r="C48" s="48">
        <f>IF($C$14,[1]!obget([1]!obcall("",$B$14,"getInitialMargin",[1]!obMake("","double",$B48))),"")</f>
        <v>2.087237471188498</v>
      </c>
      <c r="D48" s="45">
        <f>IF($C$13,[1]!obget([1]!obcall("",$B$13,"getInitialMargin",[1]!obMake("","double",$B48))),"")</f>
        <v>1.8029622143887136</v>
      </c>
      <c r="E48" s="42">
        <f t="shared" si="2"/>
        <v>21</v>
      </c>
      <c r="F48" s="42">
        <f>IF($D$22,[1]!obget([1]!obcall("",$B$22,"get",[1]!obMake("","int",E48))),"")</f>
        <v>14.007211705474903</v>
      </c>
      <c r="G48" s="42">
        <f>IF($D$22,[1]!obget([1]!obcall("",$B$23,"get",[1]!obMake("","int",E48)))^2,"")</f>
        <v>0.29075206403744197</v>
      </c>
      <c r="H48" s="42">
        <f>IF($D$22,[1]!obget([1]!obcall("",$B$24,"get",[1]!obMake("","int",E48))),"")</f>
        <v>0.50766544055735818</v>
      </c>
      <c r="AH48" s="24"/>
      <c r="IW48" s="28"/>
    </row>
    <row r="49" spans="1:257" ht="11.85" customHeight="1" x14ac:dyDescent="0.3">
      <c r="A49" s="28" t="str">
        <f t="shared" si="1"/>
        <v/>
      </c>
      <c r="B49" s="42">
        <f t="shared" si="0"/>
        <v>1.1000000000000001</v>
      </c>
      <c r="C49" s="48">
        <f>IF($C$14,[1]!obget([1]!obcall("",$B$14,"getInitialMargin",[1]!obMake("","double",$B49))),"")</f>
        <v>2.1061826517438806</v>
      </c>
      <c r="D49" s="45">
        <f>IF($C$13,[1]!obget([1]!obcall("",$B$13,"getInitialMargin",[1]!obMake("","double",$B49))),"")</f>
        <v>1.7161766526025684</v>
      </c>
      <c r="E49" s="42">
        <f t="shared" si="2"/>
        <v>22</v>
      </c>
      <c r="F49" s="42">
        <f>IF($D$22,[1]!obget([1]!obcall("",$B$22,"get",[1]!obMake("","int",E49))),"")</f>
        <v>8.7942879405283989</v>
      </c>
      <c r="G49" s="42">
        <f>IF($D$22,[1]!obget([1]!obcall("",$B$23,"get",[1]!obMake("","int",E49)))^2,"")</f>
        <v>1.1018092720980264E-2</v>
      </c>
      <c r="H49" s="42">
        <f>IF($D$22,[1]!obget([1]!obcall("",$B$24,"get",[1]!obMake("","int",E49))),"")</f>
        <v>0.23856366928932238</v>
      </c>
      <c r="AH49" s="24"/>
      <c r="IW49" s="28"/>
    </row>
    <row r="50" spans="1:257" ht="11.85" customHeight="1" x14ac:dyDescent="0.3">
      <c r="A50" s="28" t="str">
        <f t="shared" si="1"/>
        <v/>
      </c>
      <c r="B50" s="42">
        <f t="shared" si="0"/>
        <v>1.1500000000000001</v>
      </c>
      <c r="C50" s="48">
        <f>IF($C$14,[1]!obget([1]!obcall("",$B$14,"getInitialMargin",[1]!obMake("","double",$B50))),"")</f>
        <v>2.280407230164073</v>
      </c>
      <c r="D50" s="45">
        <f>IF($C$13,[1]!obget([1]!obcall("",$B$13,"getInitialMargin",[1]!obMake("","double",$B50))),"")</f>
        <v>1.7410876241760016</v>
      </c>
      <c r="E50" s="42">
        <f t="shared" si="2"/>
        <v>23</v>
      </c>
      <c r="F50" s="42">
        <f>IF($D$22,[1]!obget([1]!obcall("",$B$22,"get",[1]!obMake("","int",E50))),"")</f>
        <v>25.686886905473827</v>
      </c>
      <c r="G50" s="42">
        <f>IF($D$22,[1]!obget([1]!obcall("",$B$23,"get",[1]!obMake("","int",E50)))^2,"")</f>
        <v>6.4508769373205946E-2</v>
      </c>
      <c r="H50" s="42">
        <f>IF($D$22,[1]!obget([1]!obcall("",$B$24,"get",[1]!obMake("","int",E50))),"")</f>
        <v>2.4954616395145313</v>
      </c>
      <c r="AH50" s="24"/>
      <c r="IW50" s="28"/>
    </row>
    <row r="51" spans="1:257" ht="11.85" customHeight="1" x14ac:dyDescent="0.3">
      <c r="A51" s="28" t="str">
        <f t="shared" si="1"/>
        <v/>
      </c>
      <c r="B51" s="42">
        <f t="shared" si="0"/>
        <v>1.2000000000000002</v>
      </c>
      <c r="C51" s="48">
        <f>IF($C$14,[1]!obget([1]!obcall("",$B$14,"getInitialMargin",[1]!obMake("","double",$B51))),"")</f>
        <v>2.2694543096667701</v>
      </c>
      <c r="D51" s="45">
        <f>IF($C$13,[1]!obget([1]!obcall("",$B$13,"getInitialMargin",[1]!obMake("","double",$B51))),"")</f>
        <v>1.7794447953801291</v>
      </c>
      <c r="E51" s="42">
        <f t="shared" si="2"/>
        <v>24</v>
      </c>
      <c r="F51" s="42">
        <f>IF($D$22,[1]!obget([1]!obcall("",$B$22,"get",[1]!obMake("","int",E51))),"")</f>
        <v>14.84476758734057</v>
      </c>
      <c r="G51" s="42">
        <f>IF($D$22,[1]!obget([1]!obcall("",$B$23,"get",[1]!obMake("","int",E51)))^2,"")</f>
        <v>0.15277558815614375</v>
      </c>
      <c r="H51" s="42">
        <f>IF($D$22,[1]!obget([1]!obcall("",$B$24,"get",[1]!obMake("","int",E51))),"")</f>
        <v>0.58647184483377113</v>
      </c>
      <c r="AH51" s="24"/>
      <c r="IW51" s="28"/>
    </row>
    <row r="52" spans="1:257" ht="11.85" customHeight="1" x14ac:dyDescent="0.3">
      <c r="A52" s="28" t="str">
        <f t="shared" si="1"/>
        <v/>
      </c>
      <c r="B52" s="42">
        <f t="shared" si="0"/>
        <v>1.25</v>
      </c>
      <c r="C52" s="48">
        <f>IF($C$14,[1]!obget([1]!obcall("",$B$14,"getInitialMargin",[1]!obMake("","double",$B52))),"")</f>
        <v>2.3504289344500577</v>
      </c>
      <c r="D52" s="45">
        <f>IF($C$13,[1]!obget([1]!obcall("",$B$13,"getInitialMargin",[1]!obMake("","double",$B52))),"")</f>
        <v>1.7635043116713209</v>
      </c>
      <c r="E52" s="42">
        <f t="shared" si="2"/>
        <v>25</v>
      </c>
      <c r="F52" s="42">
        <f>IF($D$22,[1]!obget([1]!obcall("",$B$22,"get",[1]!obMake("","int",E52))),"")</f>
        <v>11.441745331740403</v>
      </c>
      <c r="G52" s="42">
        <f>IF($D$22,[1]!obget([1]!obcall("",$B$23,"get",[1]!obMake("","int",E52)))^2,"")</f>
        <v>0.53942539520990518</v>
      </c>
      <c r="H52" s="42">
        <f>IF($D$22,[1]!obget([1]!obcall("",$B$24,"get",[1]!obMake("","int",E52))),"")</f>
        <v>0.3275574082711159</v>
      </c>
      <c r="AH52" s="24"/>
      <c r="IW52" s="28"/>
    </row>
    <row r="53" spans="1:257" ht="11.85" customHeight="1" x14ac:dyDescent="0.3">
      <c r="A53" s="28" t="str">
        <f t="shared" si="1"/>
        <v/>
      </c>
      <c r="B53" s="42">
        <f t="shared" si="0"/>
        <v>1.3</v>
      </c>
      <c r="C53" s="48">
        <f>IF($C$14,[1]!obget([1]!obcall("",$B$14,"getInitialMargin",[1]!obMake("","double",$B53))),"")</f>
        <v>2.4915465442805171</v>
      </c>
      <c r="D53" s="45">
        <f>IF($C$13,[1]!obget([1]!obcall("",$B$13,"getInitialMargin",[1]!obMake("","double",$B53))),"")</f>
        <v>1.9178203504772271</v>
      </c>
      <c r="E53" s="42">
        <f t="shared" si="2"/>
        <v>26</v>
      </c>
      <c r="F53" s="42">
        <f>IF($D$22,[1]!obget([1]!obcall("",$B$22,"get",[1]!obMake("","int",E53))),"")</f>
        <v>10.96510884269464</v>
      </c>
      <c r="G53" s="42">
        <f>IF($D$22,[1]!obget([1]!obcall("",$B$23,"get",[1]!obMake("","int",E53)))^2,"")</f>
        <v>0.89161337473516333</v>
      </c>
      <c r="H53" s="42">
        <f>IF($D$22,[1]!obget([1]!obcall("",$B$24,"get",[1]!obMake("","int",E53))),"")</f>
        <v>0.30427276769807099</v>
      </c>
      <c r="AH53" s="24"/>
      <c r="IW53" s="28"/>
    </row>
    <row r="54" spans="1:257" ht="11.85" customHeight="1" x14ac:dyDescent="0.3">
      <c r="A54" s="28" t="str">
        <f t="shared" si="1"/>
        <v/>
      </c>
      <c r="B54" s="42">
        <f t="shared" si="0"/>
        <v>1.35</v>
      </c>
      <c r="C54" s="48">
        <f>IF($C$14,[1]!obget([1]!obcall("",$B$14,"getInitialMargin",[1]!obMake("","double",$B54))),"")</f>
        <v>2.2606510110572735</v>
      </c>
      <c r="D54" s="45">
        <f>IF($C$13,[1]!obget([1]!obcall("",$B$13,"getInitialMargin",[1]!obMake("","double",$B54))),"")</f>
        <v>1.7567621668448459</v>
      </c>
      <c r="E54" s="42">
        <f t="shared" si="2"/>
        <v>27</v>
      </c>
      <c r="F54" s="42">
        <f>IF($D$22,[1]!obget([1]!obcall("",$B$22,"get",[1]!obMake("","int",E54))),"")</f>
        <v>15.045597387202536</v>
      </c>
      <c r="G54" s="42">
        <f>IF($D$22,[1]!obget([1]!obcall("",$B$23,"get",[1]!obMake("","int",E54)))^2,"")</f>
        <v>0.31126368918369401</v>
      </c>
      <c r="H54" s="42">
        <f>IF($D$22,[1]!obget([1]!obcall("",$B$24,"get",[1]!obMake("","int",E54))),"")</f>
        <v>0.60683185878511736</v>
      </c>
      <c r="AH54" s="24"/>
      <c r="IW54" s="28"/>
    </row>
    <row r="55" spans="1:257" ht="11.85" customHeight="1" x14ac:dyDescent="0.3">
      <c r="A55" s="28" t="str">
        <f t="shared" si="1"/>
        <v/>
      </c>
      <c r="B55" s="42">
        <f t="shared" si="0"/>
        <v>1.4000000000000001</v>
      </c>
      <c r="C55" s="48">
        <f>IF($C$14,[1]!obget([1]!obcall("",$B$14,"getInitialMargin",[1]!obMake("","double",$B55))),"")</f>
        <v>2.1186471692563593</v>
      </c>
      <c r="D55" s="45">
        <f>IF($C$13,[1]!obget([1]!obcall("",$B$13,"getInitialMargin",[1]!obMake("","double",$B55))),"")</f>
        <v>1.8320676770031079</v>
      </c>
      <c r="E55" s="42">
        <f t="shared" si="2"/>
        <v>28</v>
      </c>
      <c r="F55" s="42">
        <f>IF($D$22,[1]!obget([1]!obcall("",$B$22,"get",[1]!obMake("","int",E55))),"")</f>
        <v>10.688655008375685</v>
      </c>
      <c r="G55" s="42">
        <f>IF($D$22,[1]!obget([1]!obcall("",$B$23,"get",[1]!obMake("","int",E55)))^2,"")</f>
        <v>0.73674073209730528</v>
      </c>
      <c r="H55" s="42">
        <f>IF($D$22,[1]!obget([1]!obcall("",$B$24,"get",[1]!obMake("","int",E55))),"")</f>
        <v>0.29222878598348923</v>
      </c>
      <c r="AH55" s="24"/>
      <c r="IW55" s="28"/>
    </row>
    <row r="56" spans="1:257" ht="11.85" customHeight="1" x14ac:dyDescent="0.3">
      <c r="A56" s="28" t="str">
        <f t="shared" si="1"/>
        <v/>
      </c>
      <c r="B56" s="42">
        <f t="shared" si="0"/>
        <v>1.4500000000000002</v>
      </c>
      <c r="C56" s="48">
        <f>IF($C$14,[1]!obget([1]!obcall("",$B$14,"getInitialMargin",[1]!obMake("","double",$B56))),"")</f>
        <v>2.2103820328859349</v>
      </c>
      <c r="D56" s="45">
        <f>IF($C$13,[1]!obget([1]!obcall("",$B$13,"getInitialMargin",[1]!obMake("","double",$B56))),"")</f>
        <v>1.7732017917359424</v>
      </c>
      <c r="E56" s="42">
        <f t="shared" si="2"/>
        <v>29</v>
      </c>
      <c r="F56" s="42">
        <f>IF($D$22,[1]!obget([1]!obcall("",$B$22,"get",[1]!obMake("","int",E56))),"")</f>
        <v>24.017579815319511</v>
      </c>
      <c r="G56" s="42">
        <f>IF($D$22,[1]!obget([1]!obcall("",$B$23,"get",[1]!obMake("","int",E56)))^2,"")</f>
        <v>4.7103659621488547E-3</v>
      </c>
      <c r="H56" s="42">
        <f>IF($D$22,[1]!obget([1]!obcall("",$B$24,"get",[1]!obMake("","int",E56))),"")</f>
        <v>2.094065954212482</v>
      </c>
      <c r="AH56" s="24"/>
      <c r="IW56" s="28"/>
    </row>
    <row r="57" spans="1:257" ht="11.85" customHeight="1" x14ac:dyDescent="0.3">
      <c r="A57" s="28">
        <f t="shared" si="1"/>
        <v>1.5</v>
      </c>
      <c r="B57" s="42">
        <f t="shared" si="0"/>
        <v>1.5</v>
      </c>
      <c r="C57" s="48">
        <f>IF($C$14,[1]!obget([1]!obcall("",$B$14,"getInitialMargin",[1]!obMake("","double",$B57))),"")</f>
        <v>1.7991834514686467</v>
      </c>
      <c r="D57" s="45">
        <f>IF($C$13,[1]!obget([1]!obcall("",$B$13,"getInitialMargin",[1]!obMake("","double",$B57))),"")</f>
        <v>1.5536194187461327</v>
      </c>
      <c r="E57" s="42">
        <f t="shared" si="2"/>
        <v>30</v>
      </c>
      <c r="F57" s="42">
        <f>IF($D$22,[1]!obget([1]!obcall("",$B$22,"get",[1]!obMake("","int",E57))),"")</f>
        <v>11.921120846274645</v>
      </c>
      <c r="G57" s="42">
        <f>IF($D$22,[1]!obget([1]!obcall("",$B$23,"get",[1]!obMake("","int",E57)))^2,"")</f>
        <v>2.920538586732089E-3</v>
      </c>
      <c r="H57" s="42">
        <f>IF($D$22,[1]!obget([1]!obcall("",$B$24,"get",[1]!obMake("","int",E57))),"")</f>
        <v>0.35419262696340437</v>
      </c>
      <c r="AH57" s="24"/>
      <c r="IW57" s="28"/>
    </row>
    <row r="58" spans="1:257" ht="11.85" customHeight="1" x14ac:dyDescent="0.3">
      <c r="A58" s="28" t="str">
        <f t="shared" si="1"/>
        <v/>
      </c>
      <c r="B58" s="42">
        <f t="shared" si="0"/>
        <v>1.55</v>
      </c>
      <c r="C58" s="48">
        <f>IF($C$14,[1]!obget([1]!obcall("",$B$14,"getInitialMargin",[1]!obMake("","double",$B58))),"")</f>
        <v>1.9039680647257313</v>
      </c>
      <c r="D58" s="45">
        <f>IF($C$13,[1]!obget([1]!obcall("",$B$13,"getInitialMargin",[1]!obMake("","double",$B58))),"")</f>
        <v>1.526892170872153</v>
      </c>
      <c r="E58" s="42">
        <f t="shared" si="2"/>
        <v>31</v>
      </c>
      <c r="F58" s="42">
        <f>IF($D$22,[1]!obget([1]!obcall("",$B$22,"get",[1]!obMake("","int",E58))),"")</f>
        <v>23.716552348613327</v>
      </c>
      <c r="G58" s="42">
        <f>IF($D$22,[1]!obget([1]!obcall("",$B$23,"get",[1]!obMake("","int",E58)))^2,"")</f>
        <v>3.1859070150339051</v>
      </c>
      <c r="H58" s="42">
        <f>IF($D$22,[1]!obget([1]!obcall("",$B$24,"get",[1]!obMake("","int",E58))),"")</f>
        <v>2.0258451512904254</v>
      </c>
      <c r="AH58" s="24"/>
      <c r="IW58" s="28"/>
    </row>
    <row r="59" spans="1:257" ht="11.85" customHeight="1" x14ac:dyDescent="0.3">
      <c r="A59" s="28" t="str">
        <f t="shared" si="1"/>
        <v/>
      </c>
      <c r="B59" s="42">
        <f t="shared" si="0"/>
        <v>1.6</v>
      </c>
      <c r="C59" s="48">
        <f>IF($C$14,[1]!obget([1]!obcall("",$B$14,"getInitialMargin",[1]!obMake("","double",$B59))),"")</f>
        <v>2.3923683338317048</v>
      </c>
      <c r="D59" s="45">
        <f>IF($C$13,[1]!obget([1]!obcall("",$B$13,"getInitialMargin",[1]!obMake("","double",$B59))),"")</f>
        <v>1.570539609605738</v>
      </c>
      <c r="E59" s="42">
        <f t="shared" si="2"/>
        <v>32</v>
      </c>
      <c r="F59" s="42">
        <f>IF($D$22,[1]!obget([1]!obcall("",$B$22,"get",[1]!obMake("","int",E59))),"")</f>
        <v>10.92184467311847</v>
      </c>
      <c r="G59" s="42">
        <f>IF($D$22,[1]!obget([1]!obcall("",$B$23,"get",[1]!obMake("","int",E59)))^2,"")</f>
        <v>0.46869945612017427</v>
      </c>
      <c r="H59" s="42">
        <f>IF($D$22,[1]!obget([1]!obcall("",$B$24,"get",[1]!obMake("","int",E59))),"")</f>
        <v>0.30231710790635891</v>
      </c>
      <c r="AH59" s="24"/>
      <c r="IW59" s="28"/>
    </row>
    <row r="60" spans="1:257" ht="11.85" customHeight="1" x14ac:dyDescent="0.3">
      <c r="A60" s="28" t="str">
        <f t="shared" si="1"/>
        <v/>
      </c>
      <c r="B60" s="42">
        <f t="shared" si="0"/>
        <v>1.6500000000000001</v>
      </c>
      <c r="C60" s="48">
        <f>IF($C$14,[1]!obget([1]!obcall("",$B$14,"getInitialMargin",[1]!obMake("","double",$B60))),"")</f>
        <v>2.0754220331307351</v>
      </c>
      <c r="D60" s="45">
        <f>IF($C$13,[1]!obget([1]!obcall("",$B$13,"getInitialMargin",[1]!obMake("","double",$B60))),"")</f>
        <v>1.6157676688180551</v>
      </c>
      <c r="E60" s="42">
        <f t="shared" si="2"/>
        <v>33</v>
      </c>
      <c r="F60" s="42">
        <f>IF($D$22,[1]!obget([1]!obcall("",$B$22,"get",[1]!obMake("","int",E60))),"")</f>
        <v>14.456591361993882</v>
      </c>
      <c r="G60" s="42">
        <f>IF($D$22,[1]!obget([1]!obcall("",$B$23,"get",[1]!obMake("","int",E60)))^2,"")</f>
        <v>0.13326371239198573</v>
      </c>
      <c r="H60" s="42">
        <f>IF($D$22,[1]!obget([1]!obcall("",$B$24,"get",[1]!obMake("","int",E60))),"")</f>
        <v>0.54872358627245177</v>
      </c>
      <c r="AH60" s="24"/>
      <c r="IW60" s="28"/>
    </row>
    <row r="61" spans="1:257" ht="11.85" customHeight="1" x14ac:dyDescent="0.3">
      <c r="A61" s="28" t="str">
        <f t="shared" si="1"/>
        <v/>
      </c>
      <c r="B61" s="42">
        <f t="shared" si="0"/>
        <v>1.7000000000000002</v>
      </c>
      <c r="C61" s="48">
        <f>IF($C$14,[1]!obget([1]!obcall("",$B$14,"getInitialMargin",[1]!obMake("","double",$B61))),"")</f>
        <v>2.0041168095552138</v>
      </c>
      <c r="D61" s="45">
        <f>IF($C$13,[1]!obget([1]!obcall("",$B$13,"getInitialMargin",[1]!obMake("","double",$B61))),"")</f>
        <v>1.5882636398438779</v>
      </c>
      <c r="E61" s="42">
        <f t="shared" si="2"/>
        <v>34</v>
      </c>
      <c r="F61" s="42">
        <f>IF($D$22,[1]!obget([1]!obcall("",$B$22,"get",[1]!obMake("","int",E61))),"")</f>
        <v>10.080740735886556</v>
      </c>
      <c r="G61" s="42">
        <f>IF($D$22,[1]!obget([1]!obcall("",$B$23,"get",[1]!obMake("","int",E61)))^2,"")</f>
        <v>0.16412614490810207</v>
      </c>
      <c r="H61" s="42">
        <f>IF($D$22,[1]!obget([1]!obcall("",$B$24,"get",[1]!obMake("","int",E61))),"")</f>
        <v>0.26951801072612247</v>
      </c>
      <c r="AH61" s="24"/>
      <c r="IW61" s="28"/>
    </row>
    <row r="62" spans="1:257" ht="11.85" customHeight="1" x14ac:dyDescent="0.3">
      <c r="A62" s="28" t="str">
        <f t="shared" si="1"/>
        <v/>
      </c>
      <c r="B62" s="42">
        <f t="shared" si="0"/>
        <v>1.75</v>
      </c>
      <c r="C62" s="48">
        <f>IF($C$14,[1]!obget([1]!obcall("",$B$14,"getInitialMargin",[1]!obMake("","double",$B62))),"")</f>
        <v>2.2405023001005411</v>
      </c>
      <c r="D62" s="45">
        <f>IF($C$13,[1]!obget([1]!obcall("",$B$13,"getInitialMargin",[1]!obMake("","double",$B62))),"")</f>
        <v>1.4938326772269759</v>
      </c>
      <c r="E62" s="42">
        <f t="shared" si="2"/>
        <v>35</v>
      </c>
      <c r="F62" s="42">
        <f>IF($D$22,[1]!obget([1]!obcall("",$B$22,"get",[1]!obMake("","int",E62))),"")</f>
        <v>14.301460256774995</v>
      </c>
      <c r="G62" s="42">
        <f>IF($D$22,[1]!obget([1]!obcall("",$B$23,"get",[1]!obMake("","int",E62)))^2,"")</f>
        <v>0.95187719500721557</v>
      </c>
      <c r="H62" s="42">
        <f>IF($D$22,[1]!obget([1]!obcall("",$B$24,"get",[1]!obMake("","int",E62))),"")</f>
        <v>0.53422943364513609</v>
      </c>
      <c r="AH62" s="24"/>
      <c r="IW62" s="28"/>
    </row>
    <row r="63" spans="1:257" ht="11.85" customHeight="1" x14ac:dyDescent="0.3">
      <c r="A63" s="28" t="str">
        <f t="shared" si="1"/>
        <v/>
      </c>
      <c r="B63" s="42">
        <f t="shared" si="0"/>
        <v>1.8</v>
      </c>
      <c r="C63" s="48">
        <f>IF($C$14,[1]!obget([1]!obcall("",$B$14,"getInitialMargin",[1]!obMake("","double",$B63))),"")</f>
        <v>2.1818146500805469</v>
      </c>
      <c r="D63" s="45">
        <f>IF($C$13,[1]!obget([1]!obcall("",$B$13,"getInitialMargin",[1]!obMake("","double",$B63))),"")</f>
        <v>1.6271058819527655</v>
      </c>
      <c r="E63" s="42">
        <f t="shared" si="2"/>
        <v>36</v>
      </c>
      <c r="F63" s="42">
        <f>IF($D$22,[1]!obget([1]!obcall("",$B$22,"get",[1]!obMake("","int",E63))),"")</f>
        <v>12.654590335802583</v>
      </c>
      <c r="G63" s="42">
        <f>IF($D$22,[1]!obget([1]!obcall("",$B$23,"get",[1]!obMake("","int",E63)))^2,"")</f>
        <v>1.6661905789677636</v>
      </c>
      <c r="H63" s="42">
        <f>IF($D$22,[1]!obget([1]!obcall("",$B$24,"get",[1]!obMake("","int",E63))),"")</f>
        <v>0.40118997634994136</v>
      </c>
      <c r="AH63" s="24"/>
      <c r="IW63" s="28"/>
    </row>
    <row r="64" spans="1:257" ht="11.85" customHeight="1" x14ac:dyDescent="0.3">
      <c r="A64" s="28" t="str">
        <f t="shared" si="1"/>
        <v/>
      </c>
      <c r="B64" s="42">
        <f t="shared" si="0"/>
        <v>1.85</v>
      </c>
      <c r="C64" s="48">
        <f>IF($C$14,[1]!obget([1]!obcall("",$B$14,"getInitialMargin",[1]!obMake("","double",$B64))),"")</f>
        <v>1.9384936836846123</v>
      </c>
      <c r="D64" s="45">
        <f>IF($C$13,[1]!obget([1]!obcall("",$B$13,"getInitialMargin",[1]!obMake("","double",$B64))),"")</f>
        <v>1.4927054603617753</v>
      </c>
      <c r="E64" s="42">
        <f t="shared" si="2"/>
        <v>37</v>
      </c>
      <c r="F64" s="42">
        <f>IF($D$22,[1]!obget([1]!obcall("",$B$22,"get",[1]!obMake("","int",E64))),"")</f>
        <v>13.720484204539602</v>
      </c>
      <c r="G64" s="42">
        <f>IF($D$22,[1]!obget([1]!obcall("",$B$23,"get",[1]!obMake("","int",E64)))^2,"")</f>
        <v>0.13765458709292994</v>
      </c>
      <c r="H64" s="42">
        <f>IF($D$22,[1]!obget([1]!obcall("",$B$24,"get",[1]!obMake("","int",E64))),"")</f>
        <v>0.48294968152208972</v>
      </c>
      <c r="AH64" s="24"/>
      <c r="IW64" s="28"/>
    </row>
    <row r="65" spans="1:257" ht="11.85" customHeight="1" x14ac:dyDescent="0.3">
      <c r="A65" s="28" t="str">
        <f t="shared" si="1"/>
        <v/>
      </c>
      <c r="B65" s="42">
        <f t="shared" si="0"/>
        <v>1.9000000000000001</v>
      </c>
      <c r="C65" s="48">
        <f>IF($C$14,[1]!obget([1]!obcall("",$B$14,"getInitialMargin",[1]!obMake("","double",$B65))),"")</f>
        <v>2.0915401517403609</v>
      </c>
      <c r="D65" s="45">
        <f>IF($C$13,[1]!obget([1]!obcall("",$B$13,"getInitialMargin",[1]!obMake("","double",$B65))),"")</f>
        <v>1.5558841846234985</v>
      </c>
      <c r="E65" s="42">
        <f t="shared" si="2"/>
        <v>38</v>
      </c>
      <c r="F65" s="42">
        <f>IF($D$22,[1]!obget([1]!obcall("",$B$22,"get",[1]!obMake("","int",E65))),"")</f>
        <v>11.501047508806469</v>
      </c>
      <c r="G65" s="42">
        <f>IF($D$22,[1]!obget([1]!obcall("",$B$23,"get",[1]!obMake("","int",E65)))^2,"")</f>
        <v>0.10817646444304417</v>
      </c>
      <c r="H65" s="42">
        <f>IF($D$22,[1]!obget([1]!obcall("",$B$24,"get",[1]!obMake("","int",E65))),"")</f>
        <v>0.33067752070343992</v>
      </c>
      <c r="AH65" s="24"/>
      <c r="IW65" s="28"/>
    </row>
    <row r="66" spans="1:257" ht="11.85" customHeight="1" x14ac:dyDescent="0.3">
      <c r="A66" s="28" t="str">
        <f t="shared" si="1"/>
        <v/>
      </c>
      <c r="B66" s="42">
        <f t="shared" si="0"/>
        <v>1.9500000000000002</v>
      </c>
      <c r="C66" s="48">
        <f>IF($C$14,[1]!obget([1]!obcall("",$B$14,"getInitialMargin",[1]!obMake("","double",$B66))),"")</f>
        <v>2.4335160887583687</v>
      </c>
      <c r="D66" s="45">
        <f>IF($C$13,[1]!obget([1]!obcall("",$B$13,"getInitialMargin",[1]!obMake("","double",$B66))),"")</f>
        <v>1.6987930899340815</v>
      </c>
      <c r="E66" s="42">
        <f t="shared" si="2"/>
        <v>39</v>
      </c>
      <c r="F66" s="42">
        <f>IF($D$22,[1]!obget([1]!obcall("",$B$22,"get",[1]!obMake("","int",E66))),"")</f>
        <v>8.9724764260253576</v>
      </c>
      <c r="G66" s="42">
        <f>IF($D$22,[1]!obget([1]!obcall("",$B$23,"get",[1]!obMake("","int",E66)))^2,"")</f>
        <v>3.6110143926864048E-2</v>
      </c>
      <c r="H66" s="42">
        <f>IF($D$22,[1]!obget([1]!obcall("",$B$24,"get",[1]!obMake("","int",E66))),"")</f>
        <v>0.24146507101758186</v>
      </c>
      <c r="AH66" s="24"/>
      <c r="IW66" s="28"/>
    </row>
    <row r="67" spans="1:257" ht="11.85" customHeight="1" x14ac:dyDescent="0.3">
      <c r="A67" s="28">
        <f t="shared" si="1"/>
        <v>2</v>
      </c>
      <c r="B67" s="42">
        <f t="shared" si="0"/>
        <v>2</v>
      </c>
      <c r="C67" s="48">
        <f>IF($C$14,[1]!obget([1]!obcall("",$B$14,"getInitialMargin",[1]!obMake("","double",$B67))),"")</f>
        <v>1.7824843517371391</v>
      </c>
      <c r="D67" s="45">
        <f>IF($C$13,[1]!obget([1]!obcall("",$B$13,"getInitialMargin",[1]!obMake("","double",$B67))),"")</f>
        <v>1.2936323756286308</v>
      </c>
      <c r="E67" s="42">
        <f t="shared" si="2"/>
        <v>40</v>
      </c>
      <c r="F67" s="42">
        <f>IF($D$22,[1]!obget([1]!obcall("",$B$22,"get",[1]!obMake("","int",E67))),"")</f>
        <v>6.7066313534217326</v>
      </c>
      <c r="G67" s="42">
        <f>IF($D$22,[1]!obget([1]!obcall("",$B$23,"get",[1]!obMake("","int",E67)))^2,"")</f>
        <v>3.0876137287350971E-2</v>
      </c>
      <c r="H67" s="42">
        <f>IF($D$22,[1]!obget([1]!obcall("",$B$24,"get",[1]!obMake("","int",E67))),"")</f>
        <v>0.23777330182376388</v>
      </c>
      <c r="AH67" s="24"/>
      <c r="IW67" s="28"/>
    </row>
    <row r="68" spans="1:257" ht="11.85" customHeight="1" x14ac:dyDescent="0.3">
      <c r="A68" s="28" t="str">
        <f t="shared" si="1"/>
        <v/>
      </c>
      <c r="B68" s="42">
        <f t="shared" si="0"/>
        <v>2.0500000000000003</v>
      </c>
      <c r="C68" s="48">
        <f>IF($C$14,[1]!obget([1]!obcall("",$B$14,"getInitialMargin",[1]!obMake("","double",$B68))),"")</f>
        <v>1.7996567904330405</v>
      </c>
      <c r="D68" s="45">
        <f>IF($C$13,[1]!obget([1]!obcall("",$B$13,"getInitialMargin",[1]!obMake("","double",$B68))),"")</f>
        <v>1.4007825387060202</v>
      </c>
      <c r="E68" s="42">
        <f t="shared" si="2"/>
        <v>41</v>
      </c>
      <c r="F68" s="42">
        <f>IF($D$22,[1]!obget([1]!obcall("",$B$22,"get",[1]!obMake("","int",E68))),"")</f>
        <v>17.244271297811764</v>
      </c>
      <c r="G68" s="42">
        <f>IF($D$22,[1]!obget([1]!obcall("",$B$23,"get",[1]!obMake("","int",E68)))^2,"")</f>
        <v>1.4360851115140595E-5</v>
      </c>
      <c r="H68" s="42">
        <f>IF($D$22,[1]!obget([1]!obcall("",$B$24,"get",[1]!obMake("","int",E68))),"")</f>
        <v>0.86676301514943344</v>
      </c>
      <c r="AH68" s="24"/>
      <c r="IW68" s="28"/>
    </row>
    <row r="69" spans="1:257" ht="11.85" customHeight="1" x14ac:dyDescent="0.3">
      <c r="A69" s="28" t="str">
        <f t="shared" si="1"/>
        <v/>
      </c>
      <c r="B69" s="42">
        <f t="shared" si="0"/>
        <v>2.1</v>
      </c>
      <c r="C69" s="48">
        <f>IF($C$14,[1]!obget([1]!obcall("",$B$14,"getInitialMargin",[1]!obMake("","double",$B69))),"")</f>
        <v>2.0073247718717475</v>
      </c>
      <c r="D69" s="45">
        <f>IF($C$13,[1]!obget([1]!obcall("",$B$13,"getInitialMargin",[1]!obMake("","double",$B69))),"")</f>
        <v>1.2981226638937582</v>
      </c>
      <c r="E69" s="42">
        <f t="shared" si="2"/>
        <v>42</v>
      </c>
      <c r="F69" s="42">
        <f>IF($D$22,[1]!obget([1]!obcall("",$B$22,"get",[1]!obMake("","int",E69))),"")</f>
        <v>15.403462750313631</v>
      </c>
      <c r="G69" s="42">
        <f>IF($D$22,[1]!obget([1]!obcall("",$B$23,"get",[1]!obMake("","int",E69)))^2,"")</f>
        <v>0.90632940503629378</v>
      </c>
      <c r="H69" s="42">
        <f>IF($D$22,[1]!obget([1]!obcall("",$B$24,"get",[1]!obMake("","int",E69))),"")</f>
        <v>0.64451543213749862</v>
      </c>
      <c r="AH69" s="24"/>
      <c r="IW69" s="28"/>
    </row>
    <row r="70" spans="1:257" ht="11.85" customHeight="1" x14ac:dyDescent="0.3">
      <c r="A70" s="28" t="str">
        <f t="shared" si="1"/>
        <v/>
      </c>
      <c r="B70" s="42">
        <f t="shared" si="0"/>
        <v>2.15</v>
      </c>
      <c r="C70" s="48">
        <f>IF($C$14,[1]!obget([1]!obcall("",$B$14,"getInitialMargin",[1]!obMake("","double",$B70))),"")</f>
        <v>1.9159955071485975</v>
      </c>
      <c r="D70" s="45">
        <f>IF($C$13,[1]!obget([1]!obcall("",$B$13,"getInitialMargin",[1]!obMake("","double",$B70))),"")</f>
        <v>1.3396543814764121</v>
      </c>
      <c r="E70" s="42">
        <f t="shared" si="2"/>
        <v>43</v>
      </c>
      <c r="F70" s="42">
        <f>IF($D$22,[1]!obget([1]!obcall("",$B$22,"get",[1]!obMake("","int",E70))),"")</f>
        <v>9.9840088588248666</v>
      </c>
      <c r="G70" s="42">
        <f>IF($D$22,[1]!obget([1]!obcall("",$B$23,"get",[1]!obMake("","int",E70)))^2,"")</f>
        <v>4.0377307519144454E-3</v>
      </c>
      <c r="H70" s="42">
        <f>IF($D$22,[1]!obget([1]!obcall("",$B$24,"get",[1]!obMake("","int",E70))),"")</f>
        <v>0.2663826849373917</v>
      </c>
      <c r="AH70" s="24"/>
      <c r="IW70" s="28"/>
    </row>
    <row r="71" spans="1:257" ht="11.85" customHeight="1" x14ac:dyDescent="0.3">
      <c r="A71" s="28" t="str">
        <f t="shared" si="1"/>
        <v/>
      </c>
      <c r="B71" s="42">
        <f t="shared" si="0"/>
        <v>2.2000000000000002</v>
      </c>
      <c r="C71" s="48">
        <f>IF($C$14,[1]!obget([1]!obcall("",$B$14,"getInitialMargin",[1]!obMake("","double",$B71))),"")</f>
        <v>2.0836413306154533</v>
      </c>
      <c r="D71" s="45">
        <f>IF($C$13,[1]!obget([1]!obcall("",$B$13,"getInitialMargin",[1]!obMake("","double",$B71))),"")</f>
        <v>1.3684846661989289</v>
      </c>
      <c r="E71" s="42">
        <f t="shared" si="2"/>
        <v>44</v>
      </c>
      <c r="F71" s="42">
        <f>IF($D$22,[1]!obget([1]!obcall("",$B$22,"get",[1]!obMake("","int",E71))),"")</f>
        <v>7.0200151514819913</v>
      </c>
      <c r="G71" s="42">
        <f>IF($D$22,[1]!obget([1]!obcall("",$B$23,"get",[1]!obMake("","int",E71)))^2,"")</f>
        <v>5.6217428783052276E-2</v>
      </c>
      <c r="H71" s="42">
        <f>IF($D$22,[1]!obget([1]!obcall("",$B$24,"get",[1]!obMake("","int",E71))),"")</f>
        <v>0.23398913142805056</v>
      </c>
      <c r="AH71" s="24"/>
      <c r="IW71" s="28"/>
    </row>
    <row r="72" spans="1:257" ht="11.85" customHeight="1" x14ac:dyDescent="0.3">
      <c r="A72" s="28" t="str">
        <f t="shared" si="1"/>
        <v/>
      </c>
      <c r="B72" s="42">
        <f t="shared" si="0"/>
        <v>2.25</v>
      </c>
      <c r="C72" s="48">
        <f>IF($C$14,[1]!obget([1]!obcall("",$B$14,"getInitialMargin",[1]!obMake("","double",$B72))),"")</f>
        <v>2.140554631607305</v>
      </c>
      <c r="D72" s="45">
        <f>IF($C$13,[1]!obget([1]!obcall("",$B$13,"getInitialMargin",[1]!obMake("","double",$B72))),"")</f>
        <v>1.4301303256158597</v>
      </c>
      <c r="E72" s="42">
        <f t="shared" si="2"/>
        <v>45</v>
      </c>
      <c r="F72" s="42">
        <f>IF($D$22,[1]!obget([1]!obcall("",$B$22,"get",[1]!obMake("","int",E72))),"")</f>
        <v>15.571618645243138</v>
      </c>
      <c r="G72" s="42">
        <f>IF($D$22,[1]!obget([1]!obcall("",$B$23,"get",[1]!obMake("","int",E72)))^2,"")</f>
        <v>0.91288870066783367</v>
      </c>
      <c r="H72" s="42">
        <f>IF($D$22,[1]!obget([1]!obcall("",$B$24,"get",[1]!obMake("","int",E72))),"")</f>
        <v>0.66284327648495256</v>
      </c>
      <c r="AH72" s="24"/>
      <c r="IW72" s="28"/>
    </row>
    <row r="73" spans="1:257" ht="11.85" customHeight="1" x14ac:dyDescent="0.3">
      <c r="A73" s="28" t="str">
        <f t="shared" si="1"/>
        <v/>
      </c>
      <c r="B73" s="42">
        <f t="shared" si="0"/>
        <v>2.3000000000000003</v>
      </c>
      <c r="C73" s="48">
        <f>IF($C$14,[1]!obget([1]!obcall("",$B$14,"getInitialMargin",[1]!obMake("","double",$B73))),"")</f>
        <v>2.1686737752751348</v>
      </c>
      <c r="D73" s="45">
        <f>IF($C$13,[1]!obget([1]!obcall("",$B$13,"getInitialMargin",[1]!obMake("","double",$B73))),"")</f>
        <v>1.2021729189232899</v>
      </c>
      <c r="E73" s="42">
        <f t="shared" si="2"/>
        <v>46</v>
      </c>
      <c r="F73" s="42">
        <f>IF($D$22,[1]!obget([1]!obcall("",$B$22,"get",[1]!obMake("","int",E73))),"")</f>
        <v>9.2252358682038427</v>
      </c>
      <c r="G73" s="42">
        <f>IF($D$22,[1]!obget([1]!obcall("",$B$23,"get",[1]!obMake("","int",E73)))^2,"")</f>
        <v>4.524037523151242E-2</v>
      </c>
      <c r="H73" s="42">
        <f>IF($D$22,[1]!obget([1]!obcall("",$B$24,"get",[1]!obMake("","int",E73))),"")</f>
        <v>0.24634525713467603</v>
      </c>
      <c r="AH73" s="24"/>
      <c r="IW73" s="28"/>
    </row>
    <row r="74" spans="1:257" ht="11.85" customHeight="1" x14ac:dyDescent="0.3">
      <c r="A74" s="28" t="str">
        <f t="shared" si="1"/>
        <v/>
      </c>
      <c r="B74" s="42">
        <f t="shared" si="0"/>
        <v>2.35</v>
      </c>
      <c r="C74" s="48">
        <f>IF($C$14,[1]!obget([1]!obcall("",$B$14,"getInitialMargin",[1]!obMake("","double",$B74))),"")</f>
        <v>2.4328819222857927</v>
      </c>
      <c r="D74" s="45">
        <f>IF($C$13,[1]!obget([1]!obcall("",$B$13,"getInitialMargin",[1]!obMake("","double",$B74))),"")</f>
        <v>1.3880296310926443</v>
      </c>
      <c r="E74" s="42">
        <f t="shared" si="2"/>
        <v>47</v>
      </c>
      <c r="F74" s="42">
        <f>IF($D$22,[1]!obget([1]!obcall("",$B$22,"get",[1]!obMake("","int",E74))),"")</f>
        <v>9.729124866043767</v>
      </c>
      <c r="G74" s="42">
        <f>IF($D$22,[1]!obget([1]!obcall("",$B$23,"get",[1]!obMake("","int",E74)))^2,"")</f>
        <v>1.4171995457191644</v>
      </c>
      <c r="H74" s="42">
        <f>IF($D$22,[1]!obget([1]!obcall("",$B$24,"get",[1]!obMake("","int",E74))),"")</f>
        <v>0.25875030737263405</v>
      </c>
      <c r="AH74" s="24"/>
      <c r="IW74" s="28"/>
    </row>
    <row r="75" spans="1:257" ht="11.85" customHeight="1" x14ac:dyDescent="0.3">
      <c r="A75" s="28" t="str">
        <f t="shared" si="1"/>
        <v/>
      </c>
      <c r="B75" s="42">
        <f t="shared" si="0"/>
        <v>2.4000000000000004</v>
      </c>
      <c r="C75" s="48">
        <f>IF($C$14,[1]!obget([1]!obcall("",$B$14,"getInitialMargin",[1]!obMake("","double",$B75))),"")</f>
        <v>2.2965731635365039</v>
      </c>
      <c r="D75" s="45">
        <f>IF($C$13,[1]!obget([1]!obcall("",$B$13,"getInitialMargin",[1]!obMake("","double",$B75))),"")</f>
        <v>1.3789775619907763</v>
      </c>
      <c r="E75" s="42">
        <f t="shared" si="2"/>
        <v>48</v>
      </c>
      <c r="F75" s="42">
        <f>IF($D$22,[1]!obget([1]!obcall("",$B$22,"get",[1]!obMake("","int",E75))),"")</f>
        <v>6.326527924029663</v>
      </c>
      <c r="G75" s="42">
        <f>IF($D$22,[1]!obget([1]!obcall("",$B$23,"get",[1]!obMake("","int",E75)))^2,"")</f>
        <v>1.0934082048152056E-2</v>
      </c>
      <c r="H75" s="42">
        <f>IF($D$22,[1]!obget([1]!obcall("",$B$24,"get",[1]!obMake("","int",E75))),"")</f>
        <v>0.24421333569985471</v>
      </c>
      <c r="AH75" s="24"/>
      <c r="IW75" s="28"/>
    </row>
    <row r="76" spans="1:257" ht="11.85" customHeight="1" x14ac:dyDescent="0.3">
      <c r="A76" s="28" t="str">
        <f t="shared" si="1"/>
        <v/>
      </c>
      <c r="B76" s="42">
        <f t="shared" si="0"/>
        <v>2.4500000000000002</v>
      </c>
      <c r="C76" s="48">
        <f>IF($C$14,[1]!obget([1]!obcall("",$B$14,"getInitialMargin",[1]!obMake("","double",$B76))),"")</f>
        <v>1.752574118089349</v>
      </c>
      <c r="D76" s="45">
        <f>IF($C$13,[1]!obget([1]!obcall("",$B$13,"getInitialMargin",[1]!obMake("","double",$B76))),"")</f>
        <v>1.2794823033183587</v>
      </c>
      <c r="E76" s="42">
        <f t="shared" si="2"/>
        <v>49</v>
      </c>
      <c r="F76" s="42">
        <f>IF($D$22,[1]!obget([1]!obcall("",$B$22,"get",[1]!obMake("","int",E76))),"")</f>
        <v>13.461085594058439</v>
      </c>
      <c r="G76" s="42">
        <f>IF($D$22,[1]!obget([1]!obcall("",$B$23,"get",[1]!obMake("","int",E76)))^2,"")</f>
        <v>8.2142021362047249E-3</v>
      </c>
      <c r="H76" s="42">
        <f>IF($D$22,[1]!obget([1]!obcall("",$B$24,"get",[1]!obMake("","int",E76))),"")</f>
        <v>0.46158401366169488</v>
      </c>
      <c r="AH76" s="24"/>
      <c r="IW76" s="28"/>
    </row>
    <row r="77" spans="1:257" ht="11.85" customHeight="1" x14ac:dyDescent="0.3">
      <c r="A77" s="28">
        <f t="shared" si="1"/>
        <v>2.5</v>
      </c>
      <c r="B77" s="42">
        <f t="shared" si="0"/>
        <v>2.5</v>
      </c>
      <c r="C77" s="48">
        <f>IF($C$14,[1]!obget([1]!obcall("",$B$14,"getInitialMargin",[1]!obMake("","double",$B77))),"")</f>
        <v>1.4937847232785195</v>
      </c>
      <c r="D77" s="45">
        <f>IF($C$13,[1]!obget([1]!obcall("",$B$13,"getInitialMargin",[1]!obMake("","double",$B77))),"")</f>
        <v>0.99883372769753476</v>
      </c>
      <c r="E77" s="42">
        <f t="shared" si="2"/>
        <v>50</v>
      </c>
      <c r="F77" s="42">
        <f>IF($D$22,[1]!obget([1]!obcall("",$B$22,"get",[1]!obMake("","int",E77))),"")</f>
        <v>5.0011943674313217</v>
      </c>
      <c r="G77" s="42">
        <f>IF($D$22,[1]!obget([1]!obcall("",$B$23,"get",[1]!obMake("","int",E77)))^2,"")</f>
        <v>0.19944341604902671</v>
      </c>
      <c r="H77" s="42">
        <f>IF($D$22,[1]!obget([1]!obcall("",$B$24,"get",[1]!obMake("","int",E77))),"")</f>
        <v>0.28253332326238756</v>
      </c>
      <c r="AH77" s="24"/>
      <c r="IW77" s="28"/>
    </row>
    <row r="78" spans="1:257" ht="11.85" customHeight="1" x14ac:dyDescent="0.3">
      <c r="A78" s="28" t="str">
        <f t="shared" si="1"/>
        <v/>
      </c>
      <c r="B78" s="42">
        <f t="shared" si="0"/>
        <v>2.5500000000000003</v>
      </c>
      <c r="C78" s="48">
        <f>IF($C$14,[1]!obget([1]!obcall("",$B$14,"getInitialMargin",[1]!obMake("","double",$B78))),"")</f>
        <v>2.1784236311981822</v>
      </c>
      <c r="D78" s="45">
        <f>IF($C$13,[1]!obget([1]!obcall("",$B$13,"getInitialMargin",[1]!obMake("","double",$B78))),"")</f>
        <v>1.059374694510179</v>
      </c>
      <c r="E78" s="42">
        <f t="shared" si="2"/>
        <v>51</v>
      </c>
      <c r="F78" s="42">
        <f>IF($D$22,[1]!obget([1]!obcall("",$B$22,"get",[1]!obMake("","int",E78))),"")</f>
        <v>16.569961662416674</v>
      </c>
      <c r="G78" s="42">
        <f>IF($D$22,[1]!obget([1]!obcall("",$B$23,"get",[1]!obMake("","int",E78)))^2,"")</f>
        <v>1.5352561301145415</v>
      </c>
      <c r="H78" s="42">
        <f>IF($D$22,[1]!obget([1]!obcall("",$B$24,"get",[1]!obMake("","int",E78))),"")</f>
        <v>0.7798300457107108</v>
      </c>
      <c r="AH78" s="24"/>
      <c r="IW78" s="28"/>
    </row>
    <row r="79" spans="1:257" ht="11.85" customHeight="1" x14ac:dyDescent="0.3">
      <c r="A79" s="28" t="str">
        <f t="shared" si="1"/>
        <v/>
      </c>
      <c r="B79" s="42">
        <f t="shared" si="0"/>
        <v>2.6</v>
      </c>
      <c r="C79" s="48">
        <f>IF($C$14,[1]!obget([1]!obcall("",$B$14,"getInitialMargin",[1]!obMake("","double",$B79))),"")</f>
        <v>1.690482605907448</v>
      </c>
      <c r="D79" s="45">
        <f>IF($C$13,[1]!obget([1]!obcall("",$B$13,"getInitialMargin",[1]!obMake("","double",$B79))),"")</f>
        <v>1.0655988663083036</v>
      </c>
      <c r="E79" s="42">
        <f t="shared" si="2"/>
        <v>52</v>
      </c>
      <c r="F79" s="42">
        <f>IF($D$22,[1]!obget([1]!obcall("",$B$22,"get",[1]!obMake("","int",E79))),"")</f>
        <v>13.65943657784811</v>
      </c>
      <c r="G79" s="42">
        <f>IF($D$22,[1]!obget([1]!obcall("",$B$23,"get",[1]!obMake("","int",E79)))^2,"")</f>
        <v>0.14136599503402331</v>
      </c>
      <c r="H79" s="42">
        <f>IF($D$22,[1]!obget([1]!obcall("",$B$24,"get",[1]!obMake("","int",E79))),"")</f>
        <v>0.47783642964824957</v>
      </c>
      <c r="AH79" s="24"/>
      <c r="IW79" s="28"/>
    </row>
    <row r="80" spans="1:257" ht="11.85" customHeight="1" x14ac:dyDescent="0.3">
      <c r="A80" s="28" t="str">
        <f t="shared" si="1"/>
        <v/>
      </c>
      <c r="B80" s="42">
        <f t="shared" si="0"/>
        <v>2.6500000000000004</v>
      </c>
      <c r="C80" s="48">
        <f>IF($C$14,[1]!obget([1]!obcall("",$B$14,"getInitialMargin",[1]!obMake("","double",$B80))),"")</f>
        <v>1.7537227989700614</v>
      </c>
      <c r="D80" s="45">
        <f>IF($C$13,[1]!obget([1]!obcall("",$B$13,"getInitialMargin",[1]!obMake("","double",$B80))),"")</f>
        <v>1.049135417411353</v>
      </c>
      <c r="E80" s="42">
        <f t="shared" si="2"/>
        <v>53</v>
      </c>
      <c r="F80" s="42">
        <f>IF($D$22,[1]!obget([1]!obcall("",$B$22,"get",[1]!obMake("","int",E80))),"")</f>
        <v>18.772383316850139</v>
      </c>
      <c r="G80" s="42">
        <f>IF($D$22,[1]!obget([1]!obcall("",$B$23,"get",[1]!obMake("","int",E80)))^2,"")</f>
        <v>2.460676553297612</v>
      </c>
      <c r="H80" s="42">
        <f>IF($D$22,[1]!obget([1]!obcall("",$B$24,"get",[1]!obMake("","int",E80))),"")</f>
        <v>1.087392504664515</v>
      </c>
      <c r="AH80" s="24"/>
      <c r="IW80" s="28"/>
    </row>
    <row r="81" spans="1:257" ht="11.85" customHeight="1" x14ac:dyDescent="0.3">
      <c r="A81" s="28" t="str">
        <f t="shared" si="1"/>
        <v/>
      </c>
      <c r="B81" s="42">
        <f t="shared" si="0"/>
        <v>2.7</v>
      </c>
      <c r="C81" s="48">
        <f>IF($C$14,[1]!obget([1]!obcall("",$B$14,"getInitialMargin",[1]!obMake("","double",$B81))),"")</f>
        <v>1.6910002862988804</v>
      </c>
      <c r="D81" s="45">
        <f>IF($C$13,[1]!obget([1]!obcall("",$B$13,"getInitialMargin",[1]!obMake("","double",$B81))),"")</f>
        <v>1.1345640112602651</v>
      </c>
      <c r="E81" s="42">
        <f t="shared" si="2"/>
        <v>54</v>
      </c>
      <c r="F81" s="42">
        <f>IF($D$22,[1]!obget([1]!obcall("",$B$22,"get",[1]!obMake("","int",E81))),"")</f>
        <v>17.340782401457734</v>
      </c>
      <c r="G81" s="42">
        <f>IF($D$22,[1]!obget([1]!obcall("",$B$23,"get",[1]!obMake("","int",E81)))^2,"")</f>
        <v>0.62249964595016283</v>
      </c>
      <c r="H81" s="42">
        <f>IF($D$22,[1]!obget([1]!obcall("",$B$24,"get",[1]!obMake("","int",E81))),"")</f>
        <v>0.87972753533536485</v>
      </c>
      <c r="AH81" s="24"/>
      <c r="IW81" s="28"/>
    </row>
    <row r="82" spans="1:257" ht="11.85" customHeight="1" x14ac:dyDescent="0.3">
      <c r="A82" s="28" t="str">
        <f t="shared" si="1"/>
        <v/>
      </c>
      <c r="B82" s="42">
        <f t="shared" si="0"/>
        <v>2.75</v>
      </c>
      <c r="C82" s="48">
        <f>IF($C$14,[1]!obget([1]!obcall("",$B$14,"getInitialMargin",[1]!obMake("","double",$B82))),"")</f>
        <v>1.5887260137475891</v>
      </c>
      <c r="D82" s="45">
        <f>IF($C$13,[1]!obget([1]!obcall("",$B$13,"getInitialMargin",[1]!obMake("","double",$B82))),"")</f>
        <v>1.1037944874190739</v>
      </c>
      <c r="E82" s="42">
        <f t="shared" si="2"/>
        <v>55</v>
      </c>
      <c r="F82" s="42">
        <f>IF($D$22,[1]!obget([1]!obcall("",$B$22,"get",[1]!obMake("","int",E82))),"")</f>
        <v>8.7142383725914421</v>
      </c>
      <c r="G82" s="42">
        <f>IF($D$22,[1]!obget([1]!obcall("",$B$23,"get",[1]!obMake("","int",E82)))^2,"")</f>
        <v>0.21444591955605294</v>
      </c>
      <c r="H82" s="42">
        <f>IF($D$22,[1]!obget([1]!obcall("",$B$24,"get",[1]!obMake("","int",E82))),"")</f>
        <v>0.23740533836199618</v>
      </c>
      <c r="AH82" s="24"/>
      <c r="IW82" s="28"/>
    </row>
    <row r="83" spans="1:257" ht="11.85" customHeight="1" x14ac:dyDescent="0.3">
      <c r="A83" s="28" t="str">
        <f t="shared" si="1"/>
        <v/>
      </c>
      <c r="B83" s="42">
        <f t="shared" si="0"/>
        <v>2.8000000000000003</v>
      </c>
      <c r="C83" s="48">
        <f>IF($C$14,[1]!obget([1]!obcall("",$B$14,"getInitialMargin",[1]!obMake("","double",$B83))),"")</f>
        <v>1.8727660629143728</v>
      </c>
      <c r="D83" s="45">
        <f>IF($C$13,[1]!obget([1]!obcall("",$B$13,"getInitialMargin",[1]!obMake("","double",$B83))),"")</f>
        <v>1.2025078378817002</v>
      </c>
      <c r="E83" s="42">
        <f t="shared" si="2"/>
        <v>56</v>
      </c>
      <c r="F83" s="42">
        <f>IF($D$22,[1]!obget([1]!obcall("",$B$22,"get",[1]!obMake("","int",E83))),"")</f>
        <v>9.0502395828317059</v>
      </c>
      <c r="G83" s="42">
        <f>IF($D$22,[1]!obget([1]!obcall("",$B$23,"get",[1]!obMake("","int",E83)))^2,"")</f>
        <v>2.5604982562207924E-3</v>
      </c>
      <c r="H83" s="42">
        <f>IF($D$22,[1]!obget([1]!obcall("",$B$24,"get",[1]!obMake("","int",E83))),"")</f>
        <v>0.24287097571186356</v>
      </c>
      <c r="AH83" s="24"/>
      <c r="IW83" s="28"/>
    </row>
    <row r="84" spans="1:257" ht="11.85" customHeight="1" x14ac:dyDescent="0.3">
      <c r="A84" s="28" t="str">
        <f t="shared" si="1"/>
        <v/>
      </c>
      <c r="B84" s="42">
        <f t="shared" si="0"/>
        <v>2.85</v>
      </c>
      <c r="C84" s="48">
        <f>IF($C$14,[1]!obget([1]!obcall("",$B$14,"getInitialMargin",[1]!obMake("","double",$B84))),"")</f>
        <v>1.9085896966832028</v>
      </c>
      <c r="D84" s="45">
        <f>IF($C$13,[1]!obget([1]!obcall("",$B$13,"getInitialMargin",[1]!obMake("","double",$B84))),"")</f>
        <v>1.1842646727138431</v>
      </c>
      <c r="E84" s="42">
        <f t="shared" si="2"/>
        <v>57</v>
      </c>
      <c r="F84" s="42">
        <f>IF($D$22,[1]!obget([1]!obcall("",$B$22,"get",[1]!obMake("","int",E84))),"")</f>
        <v>8.0944083658876629</v>
      </c>
      <c r="G84" s="42">
        <f>IF($D$22,[1]!obget([1]!obcall("",$B$23,"get",[1]!obMake("","int",E84)))^2,"")</f>
        <v>0.14614467246914326</v>
      </c>
      <c r="H84" s="42">
        <f>IF($D$22,[1]!obget([1]!obcall("",$B$24,"get",[1]!obMake("","int",E84))),"")</f>
        <v>0.23148121938916622</v>
      </c>
      <c r="AH84" s="24"/>
      <c r="IW84" s="28"/>
    </row>
    <row r="85" spans="1:257" ht="11.85" customHeight="1" x14ac:dyDescent="0.3">
      <c r="A85" s="28" t="str">
        <f t="shared" si="1"/>
        <v/>
      </c>
      <c r="B85" s="42">
        <f t="shared" si="0"/>
        <v>2.9000000000000004</v>
      </c>
      <c r="C85" s="48">
        <f>IF($C$14,[1]!obget([1]!obcall("",$B$14,"getInitialMargin",[1]!obMake("","double",$B85))),"")</f>
        <v>1.8049749007508638</v>
      </c>
      <c r="D85" s="45">
        <f>IF($C$13,[1]!obget([1]!obcall("",$B$13,"getInitialMargin",[1]!obMake("","double",$B85))),"")</f>
        <v>1.0007080908572101</v>
      </c>
      <c r="E85" s="42">
        <f t="shared" si="2"/>
        <v>58</v>
      </c>
      <c r="F85" s="42">
        <f>IF($D$22,[1]!obget([1]!obcall("",$B$22,"get",[1]!obMake("","int",E85))),"")</f>
        <v>21.664685266290483</v>
      </c>
      <c r="G85" s="42">
        <f>IF($D$22,[1]!obget([1]!obcall("",$B$23,"get",[1]!obMake("","int",E85)))^2,"")</f>
        <v>9.797652807135393E-2</v>
      </c>
      <c r="H85" s="42">
        <f>IF($D$22,[1]!obget([1]!obcall("",$B$24,"get",[1]!obMake("","int",E85))),"")</f>
        <v>1.5947246493514604</v>
      </c>
      <c r="AH85" s="24"/>
      <c r="IW85" s="28"/>
    </row>
    <row r="86" spans="1:257" ht="11.85" customHeight="1" x14ac:dyDescent="0.3">
      <c r="A86" s="28" t="str">
        <f t="shared" si="1"/>
        <v/>
      </c>
      <c r="B86" s="42">
        <f t="shared" si="0"/>
        <v>2.95</v>
      </c>
      <c r="C86" s="48">
        <f>IF($C$14,[1]!obget([1]!obcall("",$B$14,"getInitialMargin",[1]!obMake("","double",$B86))),"")</f>
        <v>1.801848579847201</v>
      </c>
      <c r="D86" s="45">
        <f>IF($C$13,[1]!obget([1]!obcall("",$B$13,"getInitialMargin",[1]!obMake("","double",$B86))),"")</f>
        <v>1.1175533946394225</v>
      </c>
      <c r="E86" s="42">
        <f t="shared" si="2"/>
        <v>59</v>
      </c>
      <c r="F86" s="42">
        <f>IF($D$22,[1]!obget([1]!obcall("",$B$22,"get",[1]!obMake("","int",E86))),"")</f>
        <v>18.48185455160727</v>
      </c>
      <c r="G86" s="42">
        <f>IF($D$22,[1]!obget([1]!obcall("",$B$23,"get",[1]!obMake("","int",E86)))^2,"")</f>
        <v>0.5638166184588782</v>
      </c>
      <c r="H86" s="42">
        <f>IF($D$22,[1]!obget([1]!obcall("",$B$24,"get",[1]!obMake("","int",E86))),"")</f>
        <v>1.0429220933210002</v>
      </c>
      <c r="AH86" s="24"/>
      <c r="IW86" s="28"/>
    </row>
    <row r="87" spans="1:257" ht="11.85" customHeight="1" x14ac:dyDescent="0.3">
      <c r="A87" s="28">
        <f t="shared" si="1"/>
        <v>3</v>
      </c>
      <c r="B87" s="42">
        <f t="shared" si="0"/>
        <v>3</v>
      </c>
      <c r="C87" s="48">
        <f>IF($C$14,[1]!obget([1]!obcall("",$B$14,"getInitialMargin",[1]!obMake("","double",$B87))),"")</f>
        <v>1.4780918093896016</v>
      </c>
      <c r="D87" s="45">
        <f>IF($C$13,[1]!obget([1]!obcall("",$B$13,"getInitialMargin",[1]!obMake("","double",$B87))),"")</f>
        <v>0.82361107289811242</v>
      </c>
      <c r="E87" s="42">
        <f t="shared" si="2"/>
        <v>60</v>
      </c>
      <c r="F87" s="42">
        <f>IF($D$22,[1]!obget([1]!obcall("",$B$22,"get",[1]!obMake("","int",E87))),"")</f>
        <v>14.451976401644368</v>
      </c>
      <c r="G87" s="42">
        <f>IF($D$22,[1]!obget([1]!obcall("",$B$23,"get",[1]!obMake("","int",E87)))^2,"")</f>
        <v>6.0724848467268045E-3</v>
      </c>
      <c r="H87" s="42">
        <f>IF($D$22,[1]!obget([1]!obcall("",$B$24,"get",[1]!obMake("","int",E87))),"")</f>
        <v>0.54828752734197539</v>
      </c>
      <c r="AH87" s="24"/>
      <c r="IW87" s="28"/>
    </row>
    <row r="88" spans="1:257" ht="11.85" customHeight="1" x14ac:dyDescent="0.3">
      <c r="A88" s="28" t="str">
        <f t="shared" si="1"/>
        <v/>
      </c>
      <c r="B88" s="42">
        <f t="shared" si="0"/>
        <v>3.0500000000000003</v>
      </c>
      <c r="C88" s="48">
        <f>IF($C$14,[1]!obget([1]!obcall("",$B$14,"getInitialMargin",[1]!obMake("","double",$B88))),"")</f>
        <v>1.3848094282802208</v>
      </c>
      <c r="D88" s="45">
        <f>IF($C$13,[1]!obget([1]!obcall("",$B$13,"getInitialMargin",[1]!obMake("","double",$B88))),"")</f>
        <v>0.83946116335895715</v>
      </c>
      <c r="E88" s="42">
        <f t="shared" si="2"/>
        <v>61</v>
      </c>
      <c r="F88" s="42">
        <f>IF($D$22,[1]!obget([1]!obcall("",$B$22,"get",[1]!obMake("","int",E88))),"")</f>
        <v>8.4167663266394008</v>
      </c>
      <c r="G88" s="42">
        <f>IF($D$22,[1]!obget([1]!obcall("",$B$23,"get",[1]!obMake("","int",E88)))^2,"")</f>
        <v>0.23790492054176018</v>
      </c>
      <c r="H88" s="42">
        <f>IF($D$22,[1]!obget([1]!obcall("",$B$24,"get",[1]!obMake("","int",E88))),"")</f>
        <v>0.23388912608294238</v>
      </c>
      <c r="AH88" s="24"/>
      <c r="IW88" s="28"/>
    </row>
    <row r="89" spans="1:257" ht="11.85" customHeight="1" x14ac:dyDescent="0.3">
      <c r="A89" s="28" t="str">
        <f t="shared" si="1"/>
        <v/>
      </c>
      <c r="B89" s="42">
        <f t="shared" si="0"/>
        <v>3.1</v>
      </c>
      <c r="C89" s="48">
        <f>IF($C$14,[1]!obget([1]!obcall("",$B$14,"getInitialMargin",[1]!obMake("","double",$B89))),"")</f>
        <v>1.27614970330227</v>
      </c>
      <c r="D89" s="45">
        <f>IF($C$13,[1]!obget([1]!obcall("",$B$13,"getInitialMargin",[1]!obMake("","double",$B89))),"")</f>
        <v>0.82190280172239372</v>
      </c>
      <c r="E89" s="42">
        <f t="shared" si="2"/>
        <v>62</v>
      </c>
      <c r="F89" s="42">
        <f>IF($D$22,[1]!obget([1]!obcall("",$B$22,"get",[1]!obMake("","int",E89))),"")</f>
        <v>12.216086416934038</v>
      </c>
      <c r="G89" s="42">
        <f>IF($D$22,[1]!obget([1]!obcall("",$B$23,"get",[1]!obMake("","int",E89)))^2,"")</f>
        <v>2.440388149819118</v>
      </c>
      <c r="H89" s="42">
        <f>IF($D$22,[1]!obget([1]!obcall("",$B$24,"get",[1]!obMake("","int",E89))),"")</f>
        <v>0.37218478881721118</v>
      </c>
      <c r="AH89" s="24"/>
      <c r="IW89" s="28"/>
    </row>
    <row r="90" spans="1:257" ht="11.85" customHeight="1" x14ac:dyDescent="0.3">
      <c r="A90" s="28" t="str">
        <f t="shared" si="1"/>
        <v/>
      </c>
      <c r="B90" s="42">
        <f t="shared" si="0"/>
        <v>3.1500000000000004</v>
      </c>
      <c r="C90" s="48">
        <f>IF($C$14,[1]!obget([1]!obcall("",$B$14,"getInitialMargin",[1]!obMake("","double",$B90))),"")</f>
        <v>1.3941036162947693</v>
      </c>
      <c r="D90" s="45">
        <f>IF($C$13,[1]!obget([1]!obcall("",$B$13,"getInitialMargin",[1]!obMake("","double",$B90))),"")</f>
        <v>0.83985399641896463</v>
      </c>
      <c r="E90" s="42">
        <f t="shared" si="2"/>
        <v>63</v>
      </c>
      <c r="F90" s="42">
        <f>IF($D$22,[1]!obget([1]!obcall("",$B$22,"get",[1]!obMake("","int",E90))),"")</f>
        <v>13.631746369407882</v>
      </c>
      <c r="G90" s="42">
        <f>IF($D$22,[1]!obget([1]!obcall("",$B$23,"get",[1]!obMake("","int",E90)))^2,"")</f>
        <v>0.12934168148156852</v>
      </c>
      <c r="H90" s="42">
        <f>IF($D$22,[1]!obget([1]!obcall("",$B$24,"get",[1]!obMake("","int",E90))),"")</f>
        <v>0.47553438903865386</v>
      </c>
      <c r="AH90" s="24"/>
      <c r="IW90" s="28"/>
    </row>
    <row r="91" spans="1:257" ht="11.85" customHeight="1" x14ac:dyDescent="0.3">
      <c r="A91" s="28" t="str">
        <f t="shared" si="1"/>
        <v/>
      </c>
      <c r="B91" s="42">
        <f t="shared" ref="B91:B154" si="3">IF($D$22,(ROW(A91)-ROW($A$27))*$C$17,"")</f>
        <v>3.2</v>
      </c>
      <c r="C91" s="48">
        <f>IF($C$14,[1]!obget([1]!obcall("",$B$14,"getInitialMargin",[1]!obMake("","double",$B91))),"")</f>
        <v>1.3576539056558712</v>
      </c>
      <c r="D91" s="45">
        <f>IF($C$13,[1]!obget([1]!obcall("",$B$13,"getInitialMargin",[1]!obMake("","double",$B91))),"")</f>
        <v>0.8360848611808146</v>
      </c>
      <c r="E91" s="42">
        <f t="shared" si="2"/>
        <v>64</v>
      </c>
      <c r="F91" s="42">
        <f>IF($D$22,[1]!obget([1]!obcall("",$B$22,"get",[1]!obMake("","int",E91))),"")</f>
        <v>10.517033853965181</v>
      </c>
      <c r="G91" s="42">
        <f>IF($D$22,[1]!obget([1]!obcall("",$B$23,"get",[1]!obMake("","int",E91)))^2,"")</f>
        <v>2.8053084116306092E-2</v>
      </c>
      <c r="H91" s="42">
        <f>IF($D$22,[1]!obget([1]!obcall("",$B$24,"get",[1]!obMake("","int",E91))),"")</f>
        <v>0.28529170476883392</v>
      </c>
      <c r="AH91" s="24"/>
      <c r="IW91" s="28"/>
    </row>
    <row r="92" spans="1:257" ht="11.85" customHeight="1" x14ac:dyDescent="0.3">
      <c r="A92" s="28" t="str">
        <f t="shared" ref="A92:A155" si="4">IF($D$22,IF(MOD((ROW(A92)-ROW($A$27))*$C$17,$C$18/10)&lt;0.0001,(ROW(A92)-ROW($A$27))*$C$17,""),"")</f>
        <v/>
      </c>
      <c r="B92" s="42">
        <f t="shared" si="3"/>
        <v>3.25</v>
      </c>
      <c r="C92" s="48">
        <f>IF($C$14,[1]!obget([1]!obcall("",$B$14,"getInitialMargin",[1]!obMake("","double",$B92))),"")</f>
        <v>1.5193812674275335</v>
      </c>
      <c r="D92" s="45">
        <f>IF($C$13,[1]!obget([1]!obcall("",$B$13,"getInitialMargin",[1]!obMake("","double",$B92))),"")</f>
        <v>0.85930134103897349</v>
      </c>
      <c r="E92" s="42">
        <f t="shared" ref="E92:E155" si="5">IF($D$22,E91+1,"")</f>
        <v>65</v>
      </c>
      <c r="F92" s="42">
        <f>IF($D$22,[1]!obget([1]!obcall("",$B$22,"get",[1]!obMake("","int",E92))),"")</f>
        <v>13.696218602324931</v>
      </c>
      <c r="G92" s="42">
        <f>IF($D$22,[1]!obget([1]!obcall("",$B$23,"get",[1]!obMake("","int",E92)))^2,"")</f>
        <v>5.0700098479249597E-2</v>
      </c>
      <c r="H92" s="42">
        <f>IF($D$22,[1]!obget([1]!obcall("",$B$24,"get",[1]!obMake("","int",E92))),"")</f>
        <v>0.48091096856411286</v>
      </c>
      <c r="AH92" s="24"/>
      <c r="IW92" s="28"/>
    </row>
    <row r="93" spans="1:257" ht="11.85" customHeight="1" x14ac:dyDescent="0.3">
      <c r="A93" s="28" t="str">
        <f t="shared" si="4"/>
        <v/>
      </c>
      <c r="B93" s="42">
        <f t="shared" si="3"/>
        <v>3.3000000000000003</v>
      </c>
      <c r="C93" s="48">
        <f>IF($C$14,[1]!obget([1]!obcall("",$B$14,"getInitialMargin",[1]!obMake("","double",$B93))),"")</f>
        <v>1.4289794104178544</v>
      </c>
      <c r="D93" s="45">
        <f>IF($C$13,[1]!obget([1]!obcall("",$B$13,"getInitialMargin",[1]!obMake("","double",$B93))),"")</f>
        <v>0.86783051738954942</v>
      </c>
      <c r="E93" s="42">
        <f t="shared" si="5"/>
        <v>66</v>
      </c>
      <c r="F93" s="42">
        <f>IF($D$22,[1]!obget([1]!obcall("",$B$22,"get",[1]!obMake("","int",E93))),"")</f>
        <v>16.268849808269444</v>
      </c>
      <c r="G93" s="42">
        <f>IF($D$22,[1]!obget([1]!obcall("",$B$23,"get",[1]!obMake("","int",E93)))^2,"")</f>
        <v>2.4547615089108386E-2</v>
      </c>
      <c r="H93" s="42">
        <f>IF($D$22,[1]!obget([1]!obcall("",$B$24,"get",[1]!obMake("","int",E93))),"")</f>
        <v>0.74307185636890805</v>
      </c>
      <c r="AH93" s="24"/>
      <c r="IW93" s="28"/>
    </row>
    <row r="94" spans="1:257" ht="11.85" customHeight="1" x14ac:dyDescent="0.3">
      <c r="A94" s="28" t="str">
        <f t="shared" si="4"/>
        <v/>
      </c>
      <c r="B94" s="42">
        <f t="shared" si="3"/>
        <v>3.35</v>
      </c>
      <c r="C94" s="48">
        <f>IF($C$14,[1]!obget([1]!obcall("",$B$14,"getInitialMargin",[1]!obMake("","double",$B94))),"")</f>
        <v>1.4799791499304646</v>
      </c>
      <c r="D94" s="45">
        <f>IF($C$13,[1]!obget([1]!obcall("",$B$13,"getInitialMargin",[1]!obMake("","double",$B94))),"")</f>
        <v>0.92738616714455224</v>
      </c>
      <c r="E94" s="42">
        <f t="shared" si="5"/>
        <v>67</v>
      </c>
      <c r="F94" s="42">
        <f>IF($D$22,[1]!obget([1]!obcall("",$B$22,"get",[1]!obMake("","int",E94))),"")</f>
        <v>17.036370277209507</v>
      </c>
      <c r="G94" s="42">
        <f>IF($D$22,[1]!obget([1]!obcall("",$B$23,"get",[1]!obMake("","int",E94)))^2,"")</f>
        <v>4.0888287216871086E-2</v>
      </c>
      <c r="H94" s="42">
        <f>IF($D$22,[1]!obget([1]!obcall("",$B$24,"get",[1]!obMake("","int",E94))),"")</f>
        <v>0.83927949695718329</v>
      </c>
      <c r="AH94" s="24"/>
      <c r="IW94" s="28"/>
    </row>
    <row r="95" spans="1:257" ht="11.85" customHeight="1" x14ac:dyDescent="0.3">
      <c r="A95" s="28" t="str">
        <f t="shared" si="4"/>
        <v/>
      </c>
      <c r="B95" s="42">
        <f t="shared" si="3"/>
        <v>3.4000000000000004</v>
      </c>
      <c r="C95" s="48">
        <f>IF($C$14,[1]!obget([1]!obcall("",$B$14,"getInitialMargin",[1]!obMake("","double",$B95))),"")</f>
        <v>1.6095134990714897</v>
      </c>
      <c r="D95" s="45">
        <f>IF($C$13,[1]!obget([1]!obcall("",$B$13,"getInitialMargin",[1]!obMake("","double",$B95))),"")</f>
        <v>0.86351444498597685</v>
      </c>
      <c r="E95" s="42">
        <f t="shared" si="5"/>
        <v>68</v>
      </c>
      <c r="F95" s="42">
        <f>IF($D$22,[1]!obget([1]!obcall("",$B$22,"get",[1]!obMake("","int",E95))),"")</f>
        <v>10.802518936716556</v>
      </c>
      <c r="G95" s="42">
        <f>IF($D$22,[1]!obget([1]!obcall("",$B$23,"get",[1]!obMake("","int",E95)))^2,"")</f>
        <v>0.53749209747753068</v>
      </c>
      <c r="H95" s="42">
        <f>IF($D$22,[1]!obget([1]!obcall("",$B$24,"get",[1]!obMake("","int",E95))),"")</f>
        <v>0.29705943405468604</v>
      </c>
      <c r="AH95" s="24"/>
      <c r="IW95" s="28"/>
    </row>
    <row r="96" spans="1:257" ht="11.85" customHeight="1" x14ac:dyDescent="0.3">
      <c r="A96" s="28" t="str">
        <f t="shared" si="4"/>
        <v/>
      </c>
      <c r="B96" s="42">
        <f t="shared" si="3"/>
        <v>3.45</v>
      </c>
      <c r="C96" s="48">
        <f>IF($C$14,[1]!obget([1]!obcall("",$B$14,"getInitialMargin",[1]!obMake("","double",$B96))),"")</f>
        <v>1.2455318410084697</v>
      </c>
      <c r="D96" s="45">
        <f>IF($C$13,[1]!obget([1]!obcall("",$B$13,"getInitialMargin",[1]!obMake("","double",$B96))),"")</f>
        <v>0.7999927701431957</v>
      </c>
      <c r="E96" s="42">
        <f t="shared" si="5"/>
        <v>69</v>
      </c>
      <c r="F96" s="42">
        <f>IF($D$22,[1]!obget([1]!obcall("",$B$22,"get",[1]!obMake("","int",E96))),"")</f>
        <v>8.5277708147302693</v>
      </c>
      <c r="G96" s="42">
        <f>IF($D$22,[1]!obget([1]!obcall("",$B$23,"get",[1]!obMake("","int",E96)))^2,"")</f>
        <v>0.14246192639472147</v>
      </c>
      <c r="H96" s="42">
        <f>IF($D$22,[1]!obget([1]!obcall("",$B$24,"get",[1]!obMake("","int",E96))),"")</f>
        <v>0.23505594737335467</v>
      </c>
      <c r="AH96" s="24"/>
      <c r="IW96" s="28"/>
    </row>
    <row r="97" spans="1:257" ht="11.85" customHeight="1" x14ac:dyDescent="0.3">
      <c r="A97" s="28">
        <f t="shared" si="4"/>
        <v>3.5</v>
      </c>
      <c r="B97" s="42">
        <f t="shared" si="3"/>
        <v>3.5</v>
      </c>
      <c r="C97" s="48">
        <f>IF($C$14,[1]!obget([1]!obcall("",$B$14,"getInitialMargin",[1]!obMake("","double",$B97))),"")</f>
        <v>1.2282732371895939</v>
      </c>
      <c r="D97" s="45">
        <f>IF($C$13,[1]!obget([1]!obcall("",$B$13,"getInitialMargin",[1]!obMake("","double",$B97))),"")</f>
        <v>0.55698174587188609</v>
      </c>
      <c r="E97" s="42">
        <f t="shared" si="5"/>
        <v>70</v>
      </c>
      <c r="F97" s="42">
        <f>IF($D$22,[1]!obget([1]!obcall("",$B$22,"get",[1]!obMake("","int",E97))),"")</f>
        <v>14.382675818525462</v>
      </c>
      <c r="G97" s="42">
        <f>IF($D$22,[1]!obget([1]!obcall("",$B$23,"get",[1]!obMake("","int",E97)))^2,"")</f>
        <v>0.28212276609518139</v>
      </c>
      <c r="H97" s="42">
        <f>IF($D$22,[1]!obget([1]!obcall("",$B$24,"get",[1]!obMake("","int",E97))),"")</f>
        <v>0.54177540001351243</v>
      </c>
      <c r="AH97" s="24"/>
      <c r="IW97" s="28"/>
    </row>
    <row r="98" spans="1:257" ht="11.85" customHeight="1" x14ac:dyDescent="0.3">
      <c r="A98" s="28" t="str">
        <f t="shared" si="4"/>
        <v/>
      </c>
      <c r="B98" s="42">
        <f t="shared" si="3"/>
        <v>3.5500000000000003</v>
      </c>
      <c r="C98" s="48">
        <f>IF($C$14,[1]!obget([1]!obcall("",$B$14,"getInitialMargin",[1]!obMake("","double",$B98))),"")</f>
        <v>1.1388521153120355</v>
      </c>
      <c r="D98" s="45">
        <f>IF($C$13,[1]!obget([1]!obcall("",$B$13,"getInitialMargin",[1]!obMake("","double",$B98))),"")</f>
        <v>0.61857483061397456</v>
      </c>
      <c r="E98" s="42">
        <f t="shared" si="5"/>
        <v>71</v>
      </c>
      <c r="F98" s="42">
        <f>IF($D$22,[1]!obget([1]!obcall("",$B$22,"get",[1]!obMake("","int",E98))),"")</f>
        <v>22.652250337031276</v>
      </c>
      <c r="G98" s="42">
        <f>IF($D$22,[1]!obget([1]!obcall("",$B$23,"get",[1]!obMake("","int",E98)))^2,"")</f>
        <v>2.2803779022885395</v>
      </c>
      <c r="H98" s="42">
        <f>IF($D$22,[1]!obget([1]!obcall("",$B$24,"get",[1]!obMake("","int",E98))),"")</f>
        <v>1.7948457099919888</v>
      </c>
      <c r="AH98" s="24"/>
      <c r="IW98" s="28"/>
    </row>
    <row r="99" spans="1:257" ht="11.85" customHeight="1" x14ac:dyDescent="0.3">
      <c r="A99" s="28" t="str">
        <f t="shared" si="4"/>
        <v/>
      </c>
      <c r="B99" s="42">
        <f t="shared" si="3"/>
        <v>3.6</v>
      </c>
      <c r="C99" s="48">
        <f>IF($C$14,[1]!obget([1]!obcall("",$B$14,"getInitialMargin",[1]!obMake("","double",$B99))),"")</f>
        <v>0.90173308619442594</v>
      </c>
      <c r="D99" s="45">
        <f>IF($C$13,[1]!obget([1]!obcall("",$B$13,"getInitialMargin",[1]!obMake("","double",$B99))),"")</f>
        <v>0.54135629745478597</v>
      </c>
      <c r="E99" s="42">
        <f t="shared" si="5"/>
        <v>72</v>
      </c>
      <c r="F99" s="42">
        <f>IF($D$22,[1]!obget([1]!obcall("",$B$22,"get",[1]!obMake("","int",E99))),"")</f>
        <v>11.476501920525223</v>
      </c>
      <c r="G99" s="42">
        <f>IF($D$22,[1]!obget([1]!obcall("",$B$23,"get",[1]!obMake("","int",E99)))^2,"")</f>
        <v>0.3309554763203067</v>
      </c>
      <c r="H99" s="42">
        <f>IF($D$22,[1]!obget([1]!obcall("",$B$24,"get",[1]!obMake("","int",E99))),"")</f>
        <v>0.32938009608259755</v>
      </c>
      <c r="AH99" s="24"/>
      <c r="IW99" s="28"/>
    </row>
    <row r="100" spans="1:257" ht="11.85" customHeight="1" x14ac:dyDescent="0.3">
      <c r="A100" s="28" t="str">
        <f t="shared" si="4"/>
        <v/>
      </c>
      <c r="B100" s="42">
        <f t="shared" si="3"/>
        <v>3.6500000000000004</v>
      </c>
      <c r="C100" s="48">
        <f>IF($C$14,[1]!obget([1]!obcall("",$B$14,"getInitialMargin",[1]!obMake("","double",$B100))),"")</f>
        <v>0.97325049234454752</v>
      </c>
      <c r="D100" s="45">
        <f>IF($C$13,[1]!obget([1]!obcall("",$B$13,"getInitialMargin",[1]!obMake("","double",$B100))),"")</f>
        <v>0.64556087618966795</v>
      </c>
      <c r="E100" s="42">
        <f t="shared" si="5"/>
        <v>73</v>
      </c>
      <c r="F100" s="42">
        <f>IF($D$22,[1]!obget([1]!obcall("",$B$22,"get",[1]!obMake("","int",E100))),"")</f>
        <v>8.3290091663003452</v>
      </c>
      <c r="G100" s="42">
        <f>IF($D$22,[1]!obget([1]!obcall("",$B$23,"get",[1]!obMake("","int",E100)))^2,"")</f>
        <v>0.24072868588194507</v>
      </c>
      <c r="H100" s="42">
        <f>IF($D$22,[1]!obget([1]!obcall("",$B$24,"get",[1]!obMake("","int",E100))),"")</f>
        <v>0.23308910091594431</v>
      </c>
      <c r="AH100" s="24"/>
      <c r="IW100" s="28"/>
    </row>
    <row r="101" spans="1:257" ht="11.85" customHeight="1" x14ac:dyDescent="0.3">
      <c r="A101" s="28" t="str">
        <f t="shared" si="4"/>
        <v/>
      </c>
      <c r="B101" s="42">
        <f t="shared" si="3"/>
        <v>3.7</v>
      </c>
      <c r="C101" s="48">
        <f>IF($C$14,[1]!obget([1]!obcall("",$B$14,"getInitialMargin",[1]!obMake("","double",$B101))),"")</f>
        <v>1.1491510456628049</v>
      </c>
      <c r="D101" s="45">
        <f>IF($C$13,[1]!obget([1]!obcall("",$B$13,"getInitialMargin",[1]!obMake("","double",$B101))),"")</f>
        <v>0.59596668412076825</v>
      </c>
      <c r="E101" s="42">
        <f t="shared" si="5"/>
        <v>74</v>
      </c>
      <c r="F101" s="42">
        <f>IF($D$22,[1]!obget([1]!obcall("",$B$22,"get",[1]!obMake("","int",E101))),"")</f>
        <v>14.123871424037576</v>
      </c>
      <c r="G101" s="42">
        <f>IF($D$22,[1]!obget([1]!obcall("",$B$23,"get",[1]!obMake("","int",E101)))^2,"")</f>
        <v>3.0874220462823787E-2</v>
      </c>
      <c r="H101" s="42">
        <f>IF($D$22,[1]!obget([1]!obcall("",$B$24,"get",[1]!obMake("","int",E101))),"")</f>
        <v>0.51805175840797424</v>
      </c>
      <c r="AH101" s="24"/>
      <c r="IW101" s="28"/>
    </row>
    <row r="102" spans="1:257" ht="11.85" customHeight="1" x14ac:dyDescent="0.3">
      <c r="A102" s="28" t="str">
        <f t="shared" si="4"/>
        <v/>
      </c>
      <c r="B102" s="42">
        <f t="shared" si="3"/>
        <v>3.75</v>
      </c>
      <c r="C102" s="48">
        <f>IF($C$14,[1]!obget([1]!obcall("",$B$14,"getInitialMargin",[1]!obMake("","double",$B102))),"")</f>
        <v>1.0435253336081303</v>
      </c>
      <c r="D102" s="45">
        <f>IF($C$13,[1]!obget([1]!obcall("",$B$13,"getInitialMargin",[1]!obMake("","double",$B102))),"")</f>
        <v>0.62599543216648879</v>
      </c>
      <c r="E102" s="42">
        <f t="shared" si="5"/>
        <v>75</v>
      </c>
      <c r="F102" s="42">
        <f>IF($D$22,[1]!obget([1]!obcall("",$B$22,"get",[1]!obMake("","int",E102))),"")</f>
        <v>9.6878633993736969</v>
      </c>
      <c r="G102" s="42">
        <f>IF($D$22,[1]!obget([1]!obcall("",$B$23,"get",[1]!obMake("","int",E102)))^2,"")</f>
        <v>0.82387043230218104</v>
      </c>
      <c r="H102" s="42">
        <f>IF($D$22,[1]!obget([1]!obcall("",$B$24,"get",[1]!obMake("","int",E102))),"")</f>
        <v>0.25760052183734916</v>
      </c>
      <c r="AH102" s="24"/>
      <c r="IW102" s="28"/>
    </row>
    <row r="103" spans="1:257" ht="11.85" customHeight="1" x14ac:dyDescent="0.3">
      <c r="A103" s="28" t="str">
        <f t="shared" si="4"/>
        <v/>
      </c>
      <c r="B103" s="42">
        <f t="shared" si="3"/>
        <v>3.8000000000000003</v>
      </c>
      <c r="C103" s="48">
        <f>IF($C$14,[1]!obget([1]!obcall("",$B$14,"getInitialMargin",[1]!obMake("","double",$B103))),"")</f>
        <v>1.0232037912075116</v>
      </c>
      <c r="D103" s="45">
        <f>IF($C$13,[1]!obget([1]!obcall("",$B$13,"getInitialMargin",[1]!obMake("","double",$B103))),"")</f>
        <v>0.62495715433866528</v>
      </c>
      <c r="E103" s="42">
        <f t="shared" si="5"/>
        <v>76</v>
      </c>
      <c r="F103" s="42">
        <f>IF($D$22,[1]!obget([1]!obcall("",$B$22,"get",[1]!obMake("","int",E103))),"")</f>
        <v>7.6207913390903403</v>
      </c>
      <c r="G103" s="42">
        <f>IF($D$22,[1]!obget([1]!obcall("",$B$23,"get",[1]!obMake("","int",E103)))^2,"")</f>
        <v>0.34459325110248112</v>
      </c>
      <c r="H103" s="42">
        <f>IF($D$22,[1]!obget([1]!obcall("",$B$24,"get",[1]!obMake("","int",E103))),"")</f>
        <v>0.23058956673077213</v>
      </c>
      <c r="AH103" s="24"/>
      <c r="IW103" s="28"/>
    </row>
    <row r="104" spans="1:257" ht="11.85" customHeight="1" x14ac:dyDescent="0.3">
      <c r="A104" s="28" t="str">
        <f t="shared" si="4"/>
        <v/>
      </c>
      <c r="B104" s="42">
        <f t="shared" si="3"/>
        <v>3.85</v>
      </c>
      <c r="C104" s="48">
        <f>IF($C$14,[1]!obget([1]!obcall("",$B$14,"getInitialMargin",[1]!obMake("","double",$B104))),"")</f>
        <v>0.78701821241671688</v>
      </c>
      <c r="D104" s="45">
        <f>IF($C$13,[1]!obget([1]!obcall("",$B$13,"getInitialMargin",[1]!obMake("","double",$B104))),"")</f>
        <v>0.64353946200770829</v>
      </c>
      <c r="E104" s="42">
        <f t="shared" si="5"/>
        <v>77</v>
      </c>
      <c r="F104" s="42">
        <f>IF($D$22,[1]!obget([1]!obcall("",$B$22,"get",[1]!obMake("","int",E104))),"")</f>
        <v>14.448705758097043</v>
      </c>
      <c r="G104" s="42">
        <f>IF($D$22,[1]!obget([1]!obcall("",$B$23,"get",[1]!obMake("","int",E104)))^2,"")</f>
        <v>1.6378496277478958</v>
      </c>
      <c r="H104" s="42">
        <f>IF($D$22,[1]!obget([1]!obcall("",$B$24,"get",[1]!obMake("","int",E104))),"")</f>
        <v>0.54797867140916878</v>
      </c>
      <c r="AH104" s="24"/>
      <c r="IW104" s="28"/>
    </row>
    <row r="105" spans="1:257" ht="11.85" customHeight="1" x14ac:dyDescent="0.3">
      <c r="A105" s="28" t="str">
        <f t="shared" si="4"/>
        <v/>
      </c>
      <c r="B105" s="42">
        <f t="shared" si="3"/>
        <v>3.9000000000000004</v>
      </c>
      <c r="C105" s="48">
        <f>IF($C$14,[1]!obget([1]!obcall("",$B$14,"getInitialMargin",[1]!obMake("","double",$B105))),"")</f>
        <v>1.1677093912810221</v>
      </c>
      <c r="D105" s="45">
        <f>IF($C$13,[1]!obget([1]!obcall("",$B$13,"getInitialMargin",[1]!obMake("","double",$B105))),"")</f>
        <v>0.60410350490700426</v>
      </c>
      <c r="E105" s="42">
        <f t="shared" si="5"/>
        <v>78</v>
      </c>
      <c r="F105" s="42">
        <f>IF($D$22,[1]!obget([1]!obcall("",$B$22,"get",[1]!obMake("","int",E105))),"")</f>
        <v>13.667800242663125</v>
      </c>
      <c r="G105" s="42">
        <f>IF($D$22,[1]!obget([1]!obcall("",$B$23,"get",[1]!obMake("","int",E105)))^2,"")</f>
        <v>0.67215907388877416</v>
      </c>
      <c r="H105" s="42">
        <f>IF($D$22,[1]!obget([1]!obcall("",$B$24,"get",[1]!obMake("","int",E105))),"")</f>
        <v>0.47853386404774434</v>
      </c>
      <c r="AH105" s="24"/>
      <c r="IW105" s="28"/>
    </row>
    <row r="106" spans="1:257" ht="11.85" customHeight="1" x14ac:dyDescent="0.3">
      <c r="A106" s="28" t="str">
        <f t="shared" si="4"/>
        <v/>
      </c>
      <c r="B106" s="42">
        <f t="shared" si="3"/>
        <v>3.95</v>
      </c>
      <c r="C106" s="48">
        <f>IF($C$14,[1]!obget([1]!obcall("",$B$14,"getInitialMargin",[1]!obMake("","double",$B106))),"")</f>
        <v>1.0122027608648949</v>
      </c>
      <c r="D106" s="45">
        <f>IF($C$13,[1]!obget([1]!obcall("",$B$13,"getInitialMargin",[1]!obMake("","double",$B106))),"")</f>
        <v>0.5868753753393755</v>
      </c>
      <c r="E106" s="42">
        <f t="shared" si="5"/>
        <v>79</v>
      </c>
      <c r="F106" s="42">
        <f>IF($D$22,[1]!obget([1]!obcall("",$B$22,"get",[1]!obMake("","int",E106))),"")</f>
        <v>17.298720090144933</v>
      </c>
      <c r="G106" s="42">
        <f>IF($D$22,[1]!obget([1]!obcall("",$B$23,"get",[1]!obMake("","int",E106)))^2,"")</f>
        <v>9.8029675429815353E-4</v>
      </c>
      <c r="H106" s="42">
        <f>IF($D$22,[1]!obget([1]!obcall("",$B$24,"get",[1]!obMake("","int",E106))),"")</f>
        <v>0.87406114960240844</v>
      </c>
      <c r="AH106" s="24"/>
      <c r="IW106" s="28"/>
    </row>
    <row r="107" spans="1:257" ht="11.85" customHeight="1" x14ac:dyDescent="0.3">
      <c r="A107" s="28">
        <f t="shared" si="4"/>
        <v>4</v>
      </c>
      <c r="B107" s="42">
        <f t="shared" si="3"/>
        <v>4</v>
      </c>
      <c r="C107" s="48">
        <f>IF($C$14,[1]!obget([1]!obcall("",$B$14,"getInitialMargin",[1]!obMake("","double",$B107))),"")</f>
        <v>0.5125011810674529</v>
      </c>
      <c r="D107" s="45">
        <f>IF($C$13,[1]!obget([1]!obcall("",$B$13,"getInitialMargin",[1]!obMake("","double",$B107))),"")</f>
        <v>0.28471585124323467</v>
      </c>
      <c r="E107" s="42">
        <f t="shared" si="5"/>
        <v>80</v>
      </c>
      <c r="F107" s="42">
        <f>IF($D$22,[1]!obget([1]!obcall("",$B$22,"get",[1]!obMake("","int",E107))),"")</f>
        <v>19.212927309995301</v>
      </c>
      <c r="G107" s="42">
        <f>IF($D$22,[1]!obget([1]!obcall("",$B$23,"get",[1]!obMake("","int",E107)))^2,"")</f>
        <v>0.49006631230112258</v>
      </c>
      <c r="H107" s="42">
        <f>IF($D$22,[1]!obget([1]!obcall("",$B$24,"get",[1]!obMake("","int",E107))),"")</f>
        <v>1.1570859572724639</v>
      </c>
      <c r="AH107" s="24"/>
      <c r="IW107" s="28"/>
    </row>
    <row r="108" spans="1:257" ht="11.85" customHeight="1" x14ac:dyDescent="0.3">
      <c r="A108" s="28" t="str">
        <f t="shared" si="4"/>
        <v/>
      </c>
      <c r="B108" s="42">
        <f t="shared" si="3"/>
        <v>4.05</v>
      </c>
      <c r="C108" s="48">
        <f>IF($C$14,[1]!obget([1]!obcall("",$B$14,"getInitialMargin",[1]!obMake("","double",$B108))),"")</f>
        <v>0.56479330741192513</v>
      </c>
      <c r="D108" s="45">
        <f>IF($C$13,[1]!obget([1]!obcall("",$B$13,"getInitialMargin",[1]!obMake("","double",$B108))),"")</f>
        <v>0.28755409619973327</v>
      </c>
      <c r="E108" s="42">
        <f t="shared" si="5"/>
        <v>81</v>
      </c>
      <c r="F108" s="42">
        <f>IF($D$22,[1]!obget([1]!obcall("",$B$22,"get",[1]!obMake("","int",E108))),"")</f>
        <v>9.2742277587908504</v>
      </c>
      <c r="G108" s="42">
        <f>IF($D$22,[1]!obget([1]!obcall("",$B$23,"get",[1]!obMake("","int",E108)))^2,"")</f>
        <v>6.8469896484204896E-3</v>
      </c>
      <c r="H108" s="42">
        <f>IF($D$22,[1]!obget([1]!obcall("",$B$24,"get",[1]!obMake("","int",E108))),"")</f>
        <v>0.24739494032987008</v>
      </c>
      <c r="AH108" s="24"/>
      <c r="IW108" s="28"/>
    </row>
    <row r="109" spans="1:257" ht="11.85" customHeight="1" x14ac:dyDescent="0.3">
      <c r="A109" s="28" t="str">
        <f t="shared" si="4"/>
        <v/>
      </c>
      <c r="B109" s="42">
        <f t="shared" si="3"/>
        <v>4.1000000000000005</v>
      </c>
      <c r="C109" s="48">
        <f>IF($C$14,[1]!obget([1]!obcall("",$B$14,"getInitialMargin",[1]!obMake("","double",$B109))),"")</f>
        <v>0.50896897507583105</v>
      </c>
      <c r="D109" s="45">
        <f>IF($C$13,[1]!obget([1]!obcall("",$B$13,"getInitialMargin",[1]!obMake("","double",$B109))),"")</f>
        <v>0.3103159122428788</v>
      </c>
      <c r="E109" s="42">
        <f t="shared" si="5"/>
        <v>82</v>
      </c>
      <c r="F109" s="42">
        <f>IF($D$22,[1]!obget([1]!obcall("",$B$22,"get",[1]!obMake("","int",E109))),"")</f>
        <v>9.0507417494618476</v>
      </c>
      <c r="G109" s="42">
        <f>IF($D$22,[1]!obget([1]!obcall("",$B$23,"get",[1]!obMake("","int",E109)))^2,"")</f>
        <v>0.3673893305296399</v>
      </c>
      <c r="H109" s="42">
        <f>IF($D$22,[1]!obget([1]!obcall("",$B$24,"get",[1]!obMake("","int",E109))),"")</f>
        <v>0.2428803304071433</v>
      </c>
      <c r="AH109" s="24"/>
      <c r="IW109" s="28"/>
    </row>
    <row r="110" spans="1:257" ht="11.85" customHeight="1" x14ac:dyDescent="0.3">
      <c r="A110" s="28" t="str">
        <f t="shared" si="4"/>
        <v/>
      </c>
      <c r="B110" s="42">
        <f t="shared" si="3"/>
        <v>4.1500000000000004</v>
      </c>
      <c r="C110" s="48">
        <f>IF($C$14,[1]!obget([1]!obcall("",$B$14,"getInitialMargin",[1]!obMake("","double",$B110))),"")</f>
        <v>0.57506872104465767</v>
      </c>
      <c r="D110" s="45">
        <f>IF($C$13,[1]!obget([1]!obcall("",$B$13,"getInitialMargin",[1]!obMake("","double",$B110))),"")</f>
        <v>0.3107563267501442</v>
      </c>
      <c r="E110" s="42">
        <f t="shared" si="5"/>
        <v>83</v>
      </c>
      <c r="F110" s="42">
        <f>IF($D$22,[1]!obget([1]!obcall("",$B$22,"get",[1]!obMake("","int",E110))),"")</f>
        <v>14.972419910076944</v>
      </c>
      <c r="G110" s="42">
        <f>IF($D$22,[1]!obget([1]!obcall("",$B$23,"get",[1]!obMake("","int",E110)))^2,"")</f>
        <v>2.4977061944732983E-3</v>
      </c>
      <c r="H110" s="42">
        <f>IF($D$22,[1]!obget([1]!obcall("",$B$24,"get",[1]!obMake("","int",E110))),"")</f>
        <v>0.59934759938127491</v>
      </c>
      <c r="AH110" s="24"/>
      <c r="IW110" s="28"/>
    </row>
    <row r="111" spans="1:257" ht="11.85" customHeight="1" x14ac:dyDescent="0.3">
      <c r="A111" s="28" t="str">
        <f t="shared" si="4"/>
        <v/>
      </c>
      <c r="B111" s="42">
        <f t="shared" si="3"/>
        <v>4.2</v>
      </c>
      <c r="C111" s="48">
        <f>IF($C$14,[1]!obget([1]!obcall("",$B$14,"getInitialMargin",[1]!obMake("","double",$B111))),"")</f>
        <v>0.51998718973849734</v>
      </c>
      <c r="D111" s="45">
        <f>IF($C$13,[1]!obget([1]!obcall("",$B$13,"getInitialMargin",[1]!obMake("","double",$B111))),"")</f>
        <v>0.31086505639770606</v>
      </c>
      <c r="E111" s="42">
        <f t="shared" si="5"/>
        <v>84</v>
      </c>
      <c r="F111" s="42">
        <f>IF($D$22,[1]!obget([1]!obcall("",$B$22,"get",[1]!obMake("","int",E111))),"")</f>
        <v>19.436940324265144</v>
      </c>
      <c r="G111" s="42">
        <f>IF($D$22,[1]!obget([1]!obcall("",$B$23,"get",[1]!obMake("","int",E111)))^2,"")</f>
        <v>0.8343571695536407</v>
      </c>
      <c r="H111" s="42">
        <f>IF($D$22,[1]!obget([1]!obcall("",$B$24,"get",[1]!obMake("","int",E111))),"")</f>
        <v>1.1935694356956783</v>
      </c>
      <c r="AH111" s="24"/>
      <c r="IW111" s="28"/>
    </row>
    <row r="112" spans="1:257" ht="11.85" customHeight="1" x14ac:dyDescent="0.3">
      <c r="A112" s="28" t="str">
        <f t="shared" si="4"/>
        <v/>
      </c>
      <c r="B112" s="42">
        <f t="shared" si="3"/>
        <v>4.25</v>
      </c>
      <c r="C112" s="48">
        <f>IF($C$14,[1]!obget([1]!obcall("",$B$14,"getInitialMargin",[1]!obMake("","double",$B112))),"")</f>
        <v>0.5238184127565253</v>
      </c>
      <c r="D112" s="45">
        <f>IF($C$13,[1]!obget([1]!obcall("",$B$13,"getInitialMargin",[1]!obMake("","double",$B112))),"")</f>
        <v>0.31045528656066085</v>
      </c>
      <c r="E112" s="42">
        <f t="shared" si="5"/>
        <v>85</v>
      </c>
      <c r="F112" s="42">
        <f>IF($D$22,[1]!obget([1]!obcall("",$B$22,"get",[1]!obMake("","int",E112))),"")</f>
        <v>12.36843444849973</v>
      </c>
      <c r="G112" s="42">
        <f>IF($D$22,[1]!obget([1]!obcall("",$B$23,"get",[1]!obMake("","int",E112)))^2,"")</f>
        <v>0.35238759687491189</v>
      </c>
      <c r="H112" s="42">
        <f>IF($D$22,[1]!obget([1]!obcall("",$B$24,"get",[1]!obMake("","int",E112))),"")</f>
        <v>0.38195597014925831</v>
      </c>
      <c r="AH112" s="24"/>
      <c r="IW112" s="28"/>
    </row>
    <row r="113" spans="1:257" ht="11.85" customHeight="1" x14ac:dyDescent="0.3">
      <c r="A113" s="28" t="str">
        <f t="shared" si="4"/>
        <v/>
      </c>
      <c r="B113" s="42">
        <f t="shared" si="3"/>
        <v>4.3</v>
      </c>
      <c r="C113" s="48">
        <f>IF($C$14,[1]!obget([1]!obcall("",$B$14,"getInitialMargin",[1]!obMake("","double",$B113))),"")</f>
        <v>0.53308255597685328</v>
      </c>
      <c r="D113" s="45">
        <f>IF($C$13,[1]!obget([1]!obcall("",$B$13,"getInitialMargin",[1]!obMake("","double",$B113))),"")</f>
        <v>0.31075840558666173</v>
      </c>
      <c r="E113" s="42">
        <f t="shared" si="5"/>
        <v>86</v>
      </c>
      <c r="F113" s="42">
        <f>IF($D$22,[1]!obget([1]!obcall("",$B$22,"get",[1]!obMake("","int",E113))),"")</f>
        <v>6.5503342060710841</v>
      </c>
      <c r="G113" s="42">
        <f>IF($D$22,[1]!obget([1]!obcall("",$B$23,"get",[1]!obMake("","int",E113)))^2,"")</f>
        <v>1.161996267938204E-2</v>
      </c>
      <c r="H113" s="42">
        <f>IF($D$22,[1]!obget([1]!obcall("",$B$24,"get",[1]!obMake("","int",E113))),"")</f>
        <v>0.2401758904662547</v>
      </c>
      <c r="AH113" s="24"/>
      <c r="IW113" s="28"/>
    </row>
    <row r="114" spans="1:257" ht="11.85" customHeight="1" x14ac:dyDescent="0.3">
      <c r="A114" s="28" t="str">
        <f t="shared" si="4"/>
        <v/>
      </c>
      <c r="B114" s="42">
        <f t="shared" si="3"/>
        <v>4.3500000000000005</v>
      </c>
      <c r="C114" s="48">
        <f>IF($C$14,[1]!obget([1]!obcall("",$B$14,"getInitialMargin",[1]!obMake("","double",$B114))),"")</f>
        <v>0.50115313732904543</v>
      </c>
      <c r="D114" s="45">
        <f>IF($C$13,[1]!obget([1]!obcall("",$B$13,"getInitialMargin",[1]!obMake("","double",$B114))),"")</f>
        <v>0.32597944703807058</v>
      </c>
      <c r="E114" s="42">
        <f t="shared" si="5"/>
        <v>87</v>
      </c>
      <c r="F114" s="42">
        <f>IF($D$22,[1]!obget([1]!obcall("",$B$22,"get",[1]!obMake("","int",E114))),"")</f>
        <v>13.445065060608883</v>
      </c>
      <c r="G114" s="42">
        <f>IF($D$22,[1]!obget([1]!obcall("",$B$23,"get",[1]!obMake("","int",E114)))^2,"")</f>
        <v>1.742197640031742E-2</v>
      </c>
      <c r="H114" s="42">
        <f>IF($D$22,[1]!obget([1]!obcall("",$B$24,"get",[1]!obMake("","int",E114))),"")</f>
        <v>0.46029543459120248</v>
      </c>
      <c r="AH114" s="24"/>
      <c r="IW114" s="28"/>
    </row>
    <row r="115" spans="1:257" ht="11.85" customHeight="1" x14ac:dyDescent="0.3">
      <c r="A115" s="28" t="str">
        <f t="shared" si="4"/>
        <v/>
      </c>
      <c r="B115" s="42">
        <f t="shared" si="3"/>
        <v>4.4000000000000004</v>
      </c>
      <c r="C115" s="48">
        <f>IF($C$14,[1]!obget([1]!obcall("",$B$14,"getInitialMargin",[1]!obMake("","double",$B115))),"")</f>
        <v>0.50426203401129399</v>
      </c>
      <c r="D115" s="45">
        <f>IF($C$13,[1]!obget([1]!obcall("",$B$13,"getInitialMargin",[1]!obMake("","double",$B115))),"")</f>
        <v>0.3437334964898443</v>
      </c>
      <c r="E115" s="42">
        <f t="shared" si="5"/>
        <v>88</v>
      </c>
      <c r="F115" s="42">
        <f>IF($D$22,[1]!obget([1]!obcall("",$B$22,"get",[1]!obMake("","int",E115))),"")</f>
        <v>6.9412803954917424</v>
      </c>
      <c r="G115" s="42">
        <f>IF($D$22,[1]!obget([1]!obcall("",$B$23,"get",[1]!obMake("","int",E115)))^2,"")</f>
        <v>2.808033952127172E-3</v>
      </c>
      <c r="H115" s="42">
        <f>IF($D$22,[1]!obget([1]!obcall("",$B$24,"get",[1]!obMake("","int",E115))),"")</f>
        <v>0.23481019095372518</v>
      </c>
      <c r="AH115" s="24"/>
      <c r="IW115" s="28"/>
    </row>
    <row r="116" spans="1:257" ht="11.85" customHeight="1" x14ac:dyDescent="0.3">
      <c r="A116" s="28" t="str">
        <f t="shared" si="4"/>
        <v/>
      </c>
      <c r="B116" s="42">
        <f t="shared" si="3"/>
        <v>4.45</v>
      </c>
      <c r="C116" s="48">
        <f>IF($C$14,[1]!obget([1]!obcall("",$B$14,"getInitialMargin",[1]!obMake("","double",$B116))),"")</f>
        <v>0.62355810315037452</v>
      </c>
      <c r="D116" s="45">
        <f>IF($C$13,[1]!obget([1]!obcall("",$B$13,"getInitialMargin",[1]!obMake("","double",$B116))),"")</f>
        <v>0.3364960081397454</v>
      </c>
      <c r="E116" s="42">
        <f t="shared" si="5"/>
        <v>89</v>
      </c>
      <c r="F116" s="42">
        <f>IF($D$22,[1]!obget([1]!obcall("",$B$22,"get",[1]!obMake("","int",E116))),"")</f>
        <v>19.808567941839971</v>
      </c>
      <c r="G116" s="42">
        <f>IF($D$22,[1]!obget([1]!obcall("",$B$23,"get",[1]!obMake("","int",E116)))^2,"")</f>
        <v>2.2546288698953386E-2</v>
      </c>
      <c r="H116" s="42">
        <f>IF($D$22,[1]!obget([1]!obcall("",$B$24,"get",[1]!obMake("","int",E116))),"")</f>
        <v>1.2556476240452787</v>
      </c>
      <c r="AH116" s="24"/>
      <c r="IW116" s="28"/>
    </row>
    <row r="117" spans="1:257" ht="11.85" customHeight="1" x14ac:dyDescent="0.3">
      <c r="A117" s="28">
        <f t="shared" si="4"/>
        <v>4.5</v>
      </c>
      <c r="B117" s="42">
        <f t="shared" si="3"/>
        <v>4.5</v>
      </c>
      <c r="C117" s="48">
        <f>IF($C$14,[1]!obget([1]!obcall("",$B$14,"getInitialMargin",[1]!obMake("","double",$B117))),"")</f>
        <v>0.29347554806145615</v>
      </c>
      <c r="D117" s="45">
        <f>IF($C$13,[1]!obget([1]!obcall("",$B$13,"getInitialMargin",[1]!obMake("","double",$B117))),"")</f>
        <v>0.17564804901942632</v>
      </c>
      <c r="E117" s="42">
        <f t="shared" si="5"/>
        <v>90</v>
      </c>
      <c r="F117" s="42">
        <f>IF($D$22,[1]!obget([1]!obcall("",$B$22,"get",[1]!obMake("","int",E117))),"")</f>
        <v>18.293132429329397</v>
      </c>
      <c r="G117" s="42">
        <f>IF($D$22,[1]!obget([1]!obcall("",$B$23,"get",[1]!obMake("","int",E117)))^2,"")</f>
        <v>12.08424434589657</v>
      </c>
      <c r="H117" s="42">
        <f>IF($D$22,[1]!obget([1]!obcall("",$B$24,"get",[1]!obMake("","int",E117))),"")</f>
        <v>1.0146697786794823</v>
      </c>
      <c r="AH117" s="24"/>
      <c r="IW117" s="28"/>
    </row>
    <row r="118" spans="1:257" ht="11.85" customHeight="1" x14ac:dyDescent="0.3">
      <c r="A118" s="28" t="str">
        <f t="shared" si="4"/>
        <v/>
      </c>
      <c r="B118" s="42">
        <f t="shared" si="3"/>
        <v>4.55</v>
      </c>
      <c r="C118" s="48">
        <f>IF($C$14,[1]!obget([1]!obcall("",$B$14,"getInitialMargin",[1]!obMake("","double",$B118))),"")</f>
        <v>3.9866158437684707E-4</v>
      </c>
      <c r="D118" s="45">
        <f>IF($C$13,[1]!obget([1]!obcall("",$B$13,"getInitialMargin",[1]!obMake("","double",$B118))),"")</f>
        <v>1.4100616694347068E-2</v>
      </c>
      <c r="E118" s="42">
        <f t="shared" si="5"/>
        <v>91</v>
      </c>
      <c r="F118" s="42">
        <f>IF($D$22,[1]!obget([1]!obcall("",$B$22,"get",[1]!obMake("","int",E118))),"")</f>
        <v>10.584014396122988</v>
      </c>
      <c r="G118" s="42">
        <f>IF($D$22,[1]!obget([1]!obcall("",$B$23,"get",[1]!obMake("","int",E118)))^2,"")</f>
        <v>0.21473933840077924</v>
      </c>
      <c r="H118" s="42">
        <f>IF($D$22,[1]!obget([1]!obcall("",$B$24,"get",[1]!obMake("","int",E118))),"")</f>
        <v>0.28794992243165063</v>
      </c>
      <c r="AH118" s="24"/>
      <c r="IW118" s="28"/>
    </row>
    <row r="119" spans="1:257" ht="11.85" customHeight="1" x14ac:dyDescent="0.3">
      <c r="A119" s="28" t="str">
        <f t="shared" si="4"/>
        <v/>
      </c>
      <c r="B119" s="42">
        <f t="shared" si="3"/>
        <v>4.6000000000000005</v>
      </c>
      <c r="C119" s="48">
        <f>IF($C$14,[1]!obget([1]!obcall("",$B$14,"getInitialMargin",[1]!obMake("","double",$B119))),"")</f>
        <v>3.9829750330389047E-4</v>
      </c>
      <c r="D119" s="45">
        <f>IF($C$13,[1]!obget([1]!obcall("",$B$13,"getInitialMargin",[1]!obMake("","double",$B119))),"")</f>
        <v>1.4254519685598767E-2</v>
      </c>
      <c r="E119" s="42">
        <f t="shared" si="5"/>
        <v>92</v>
      </c>
      <c r="F119" s="42">
        <f>IF($D$22,[1]!obget([1]!obcall("",$B$22,"get",[1]!obMake("","int",E119))),"")</f>
        <v>8.3799839140727919</v>
      </c>
      <c r="G119" s="42">
        <f>IF($D$22,[1]!obget([1]!obcall("",$B$23,"get",[1]!obMake("","int",E119)))^2,"")</f>
        <v>0.25855726559340458</v>
      </c>
      <c r="H119" s="42">
        <f>IF($D$22,[1]!obget([1]!obcall("",$B$24,"get",[1]!obMake("","int",E119))),"")</f>
        <v>0.2335406440433081</v>
      </c>
      <c r="AH119" s="24"/>
      <c r="IW119" s="28"/>
    </row>
    <row r="120" spans="1:257" ht="11.85" customHeight="1" x14ac:dyDescent="0.3">
      <c r="A120" s="28" t="str">
        <f t="shared" si="4"/>
        <v/>
      </c>
      <c r="B120" s="42">
        <f t="shared" si="3"/>
        <v>4.6500000000000004</v>
      </c>
      <c r="C120" s="48">
        <f>IF($C$14,[1]!obget([1]!obcall("",$B$14,"getInitialMargin",[1]!obMake("","double",$B120))),"")</f>
        <v>3.9793684681010966E-4</v>
      </c>
      <c r="D120" s="45">
        <f>IF($C$13,[1]!obget([1]!obcall("",$B$13,"getInitialMargin",[1]!obMake("","double",$B120))),"")</f>
        <v>1.4408182337041636E-2</v>
      </c>
      <c r="E120" s="42">
        <f t="shared" si="5"/>
        <v>93</v>
      </c>
      <c r="F120" s="42">
        <f>IF($D$22,[1]!obget([1]!obcall("",$B$22,"get",[1]!obMake("","int",E120))),"")</f>
        <v>10.019961739700964</v>
      </c>
      <c r="G120" s="42">
        <f>IF($D$22,[1]!obget([1]!obcall("",$B$23,"get",[1]!obMake("","int",E120)))^2,"")</f>
        <v>0.91025942085379841</v>
      </c>
      <c r="H120" s="42">
        <f>IF($D$22,[1]!obget([1]!obcall("",$B$24,"get",[1]!obMake("","int",E120))),"")</f>
        <v>0.26753267112842627</v>
      </c>
      <c r="AH120" s="24"/>
      <c r="IW120" s="28"/>
    </row>
    <row r="121" spans="1:257" ht="11.85" customHeight="1" x14ac:dyDescent="0.3">
      <c r="A121" s="28" t="str">
        <f t="shared" si="4"/>
        <v/>
      </c>
      <c r="B121" s="42">
        <f t="shared" si="3"/>
        <v>4.7</v>
      </c>
      <c r="C121" s="48">
        <f>IF($C$14,[1]!obget([1]!obcall("",$B$14,"getInitialMargin",[1]!obMake("","double",$B121))),"")</f>
        <v>3.975826733195742E-4</v>
      </c>
      <c r="D121" s="45">
        <f>IF($C$13,[1]!obget([1]!obcall("",$B$13,"getInitialMargin",[1]!obMake("","double",$B121))),"")</f>
        <v>1.4563197939336463E-2</v>
      </c>
      <c r="E121" s="42">
        <f t="shared" si="5"/>
        <v>94</v>
      </c>
      <c r="F121" s="42">
        <f>IF($D$22,[1]!obget([1]!obcall("",$B$22,"get",[1]!obMake("","int",E121))),"")</f>
        <v>19.299386838397705</v>
      </c>
      <c r="G121" s="42">
        <f>IF($D$22,[1]!obget([1]!obcall("",$B$23,"get",[1]!obMake("","int",E121)))^2,"")</f>
        <v>2.5431708529414725</v>
      </c>
      <c r="H121" s="42">
        <f>IF($D$22,[1]!obget([1]!obcall("",$B$24,"get",[1]!obMake("","int",E121))),"")</f>
        <v>1.1710835568057889</v>
      </c>
      <c r="AH121" s="24"/>
      <c r="IW121" s="28"/>
    </row>
    <row r="122" spans="1:257" ht="11.85" customHeight="1" x14ac:dyDescent="0.3">
      <c r="A122" s="28" t="str">
        <f t="shared" si="4"/>
        <v/>
      </c>
      <c r="B122" s="42">
        <f t="shared" si="3"/>
        <v>4.75</v>
      </c>
      <c r="C122" s="48">
        <f>IF($C$14,[1]!obget([1]!obcall("",$B$14,"getInitialMargin",[1]!obMake("","double",$B122))),"")</f>
        <v>3.9723491590482052E-4</v>
      </c>
      <c r="D122" s="45">
        <f>IF($C$13,[1]!obget([1]!obcall("",$B$13,"getInitialMargin",[1]!obMake("","double",$B122))),"")</f>
        <v>1.4721908461088338E-2</v>
      </c>
      <c r="E122" s="42">
        <f t="shared" si="5"/>
        <v>95</v>
      </c>
      <c r="F122" s="42">
        <f>IF($D$22,[1]!obget([1]!obcall("",$B$22,"get",[1]!obMake("","int",E122))),"")</f>
        <v>25.812733687207771</v>
      </c>
      <c r="G122" s="42">
        <f>IF($D$22,[1]!obget([1]!obcall("",$B$23,"get",[1]!obMake("","int",E122)))^2,"")</f>
        <v>2.3247648063759025</v>
      </c>
      <c r="H122" s="42">
        <f>IF($D$22,[1]!obget([1]!obcall("",$B$24,"get",[1]!obMake("","int",E122))),"")</f>
        <v>2.5273080257568479</v>
      </c>
      <c r="AH122" s="24"/>
      <c r="IW122" s="28"/>
    </row>
    <row r="123" spans="1:257" ht="11.85" customHeight="1" x14ac:dyDescent="0.3">
      <c r="A123" s="28" t="str">
        <f t="shared" si="4"/>
        <v/>
      </c>
      <c r="B123" s="42">
        <f t="shared" si="3"/>
        <v>4.8000000000000007</v>
      </c>
      <c r="C123" s="48">
        <f>IF($C$14,[1]!obget([1]!obcall("",$B$14,"getInitialMargin",[1]!obMake("","double",$B123))),"")</f>
        <v>3.9689350827054604E-4</v>
      </c>
      <c r="D123" s="45">
        <f>IF($C$13,[1]!obget([1]!obcall("",$B$13,"getInitialMargin",[1]!obMake("","double",$B123))),"")</f>
        <v>1.4873246995051192E-2</v>
      </c>
      <c r="E123" s="42">
        <f t="shared" si="5"/>
        <v>96</v>
      </c>
      <c r="F123" s="42">
        <f>IF($D$22,[1]!obget([1]!obcall("",$B$22,"get",[1]!obMake("","int",E123))),"")</f>
        <v>9.8833223467477129</v>
      </c>
      <c r="G123" s="42">
        <f>IF($D$22,[1]!obget([1]!obcall("",$B$23,"get",[1]!obMake("","int",E123)))^2,"")</f>
        <v>1.5638499900056949E-2</v>
      </c>
      <c r="H123" s="42">
        <f>IF($D$22,[1]!obget([1]!obcall("",$B$24,"get",[1]!obMake("","int",E123))),"")</f>
        <v>0.2632587004843322</v>
      </c>
      <c r="AH123" s="24"/>
      <c r="IW123" s="28"/>
    </row>
    <row r="124" spans="1:257" ht="11.85" customHeight="1" x14ac:dyDescent="0.3">
      <c r="A124" s="28" t="str">
        <f t="shared" si="4"/>
        <v/>
      </c>
      <c r="B124" s="42">
        <f t="shared" si="3"/>
        <v>4.8500000000000005</v>
      </c>
      <c r="C124" s="48">
        <f>IF($C$14,[1]!obget([1]!obcall("",$B$14,"getInitialMargin",[1]!obMake("","double",$B124))),"")</f>
        <v>3.965583847468368E-4</v>
      </c>
      <c r="D124" s="45">
        <f>IF($C$13,[1]!obget([1]!obcall("",$B$13,"getInitialMargin",[1]!obMake("","double",$B124))),"")</f>
        <v>1.502587836692169E-2</v>
      </c>
      <c r="E124" s="42">
        <f t="shared" si="5"/>
        <v>97</v>
      </c>
      <c r="F124" s="42">
        <f>IF($D$22,[1]!obget([1]!obcall("",$B$22,"get",[1]!obMake("","int",E124))),"")</f>
        <v>3.9062336125533794</v>
      </c>
      <c r="G124" s="42">
        <f>IF($D$22,[1]!obget([1]!obcall("",$B$23,"get",[1]!obMake("","int",E124)))^2,"")</f>
        <v>1.2555482675688102E-3</v>
      </c>
      <c r="H124" s="42">
        <f>IF($D$22,[1]!obget([1]!obcall("",$B$24,"get",[1]!obMake("","int",E124))),"")</f>
        <v>0.33279392408245945</v>
      </c>
      <c r="AH124" s="24"/>
      <c r="IW124" s="28"/>
    </row>
    <row r="125" spans="1:257" ht="11.85" customHeight="1" x14ac:dyDescent="0.3">
      <c r="A125" s="28" t="str">
        <f t="shared" si="4"/>
        <v/>
      </c>
      <c r="B125" s="42">
        <f t="shared" si="3"/>
        <v>4.9000000000000004</v>
      </c>
      <c r="C125" s="48">
        <f>IF($C$14,[1]!obget([1]!obcall("",$B$14,"getInitialMargin",[1]!obMake("","double",$B125))),"")</f>
        <v>3.9622948028195104E-4</v>
      </c>
      <c r="D125" s="45">
        <f>IF($C$13,[1]!obget([1]!obcall("",$B$13,"getInitialMargin",[1]!obMake("","double",$B125))),"")</f>
        <v>1.5186916380752436E-2</v>
      </c>
      <c r="E125" s="42">
        <f t="shared" si="5"/>
        <v>98</v>
      </c>
      <c r="F125" s="42">
        <f>IF($D$22,[1]!obget([1]!obcall("",$B$22,"get",[1]!obMake("","int",E125))),"")</f>
        <v>6.6209177620803867</v>
      </c>
      <c r="G125" s="42">
        <f>IF($D$22,[1]!obget([1]!obcall("",$B$23,"get",[1]!obMake("","int",E125)))^2,"")</f>
        <v>4.1591508959012986E-2</v>
      </c>
      <c r="H125" s="42">
        <f>IF($D$22,[1]!obget([1]!obcall("",$B$24,"get",[1]!obMake("","int",E125))),"")</f>
        <v>0.23904841975710311</v>
      </c>
      <c r="AH125" s="24"/>
      <c r="IW125" s="28"/>
    </row>
    <row r="126" spans="1:257" ht="11.85" customHeight="1" x14ac:dyDescent="0.3">
      <c r="A126" s="28" t="str">
        <f t="shared" si="4"/>
        <v/>
      </c>
      <c r="B126" s="42">
        <f t="shared" si="3"/>
        <v>4.95</v>
      </c>
      <c r="C126" s="48">
        <f>IF($C$14,[1]!obget([1]!obcall("",$B$14,"getInitialMargin",[1]!obMake("","double",$B126))),"")</f>
        <v>3.9590673043587987E-4</v>
      </c>
      <c r="D126" s="45">
        <f>IF($C$13,[1]!obget([1]!obcall("",$B$13,"getInitialMargin",[1]!obMake("","double",$B126))),"")</f>
        <v>1.5345247673063998E-2</v>
      </c>
      <c r="E126" s="42">
        <f t="shared" si="5"/>
        <v>99</v>
      </c>
      <c r="F126" s="42">
        <f>IF($D$22,[1]!obget([1]!obcall("",$B$22,"get",[1]!obMake("","int",E126))),"")</f>
        <v>11.436289338412072</v>
      </c>
      <c r="G126" s="42">
        <f>IF($D$22,[1]!obget([1]!obcall("",$B$23,"get",[1]!obMake("","int",E126)))^2,"")</f>
        <v>1.2382979784514483</v>
      </c>
      <c r="H126" s="42">
        <f>IF($D$22,[1]!obget([1]!obcall("",$B$24,"get",[1]!obMake("","int",E126))),"")</f>
        <v>0.32727282775778677</v>
      </c>
      <c r="AH126" s="24"/>
      <c r="IW126" s="28"/>
    </row>
    <row r="127" spans="1:257" ht="11.85" customHeight="1" x14ac:dyDescent="0.3">
      <c r="A127" s="28">
        <f t="shared" si="4"/>
        <v>5</v>
      </c>
      <c r="B127" s="42">
        <f t="shared" si="3"/>
        <v>5</v>
      </c>
      <c r="C127" s="48">
        <f>IF($C$14,[1]!obget([1]!obcall("",$B$14,"getInitialMargin",[1]!obMake("","double",$B127))),"")</f>
        <v>6.2209793261525093E-4</v>
      </c>
      <c r="D127" s="45">
        <f>IF($C$13,[1]!obget([1]!obcall("",$B$13,"getInitialMargin",[1]!obMake("","double",$B127))),"")</f>
        <v>1.0721239704093073E-2</v>
      </c>
      <c r="E127" s="42">
        <f t="shared" si="5"/>
        <v>100</v>
      </c>
      <c r="F127" s="42">
        <f>IF($D$22,[1]!obget([1]!obcall("",$B$22,"get",[1]!obMake("","int",E127))),"")</f>
        <v>17.528058717513151</v>
      </c>
      <c r="G127" s="42">
        <f>IF($D$22,[1]!obget([1]!obcall("",$B$23,"get",[1]!obMake("","int",E127)))^2,"")</f>
        <v>4.320008971397795E-2</v>
      </c>
      <c r="H127" s="42">
        <f>IF($D$22,[1]!obget([1]!obcall("",$B$24,"get",[1]!obMake("","int",E127))),"")</f>
        <v>0.90525776056513307</v>
      </c>
      <c r="AH127" s="24"/>
      <c r="IW127" s="28"/>
    </row>
    <row r="128" spans="1:257" ht="11.85" customHeight="1" x14ac:dyDescent="0.3">
      <c r="A128" s="28" t="str">
        <f t="shared" si="4"/>
        <v/>
      </c>
      <c r="B128" s="42">
        <f t="shared" si="3"/>
        <v>5.0500000000000007</v>
      </c>
      <c r="C128" s="48">
        <f>IF($C$14,[1]!obget([1]!obcall("",$B$14,"getInitialMargin",[1]!obMake("","double",$B128))),"")</f>
        <v>0</v>
      </c>
      <c r="D128" s="45">
        <f>IF($C$13,[1]!obget([1]!obcall("",$B$13,"getInitialMargin",[1]!obMake("","double",$B128))),"")</f>
        <v>0</v>
      </c>
      <c r="E128" s="42">
        <f t="shared" si="5"/>
        <v>101</v>
      </c>
      <c r="F128" s="42">
        <f>IF($D$22,[1]!obget([1]!obcall("",$B$22,"get",[1]!obMake("","int",E128))),"")</f>
        <v>13.428691509888175</v>
      </c>
      <c r="G128" s="42">
        <f>IF($D$22,[1]!obget([1]!obcall("",$B$23,"get",[1]!obMake("","int",E128)))^2,"")</f>
        <v>2.4580714950110574E-2</v>
      </c>
      <c r="H128" s="42">
        <f>IF($D$22,[1]!obget([1]!obcall("",$B$24,"get",[1]!obMake("","int",E128))),"")</f>
        <v>0.45898218426372317</v>
      </c>
      <c r="AH128" s="24"/>
      <c r="IW128" s="28"/>
    </row>
    <row r="129" spans="1:257" ht="11.85" customHeight="1" x14ac:dyDescent="0.3">
      <c r="A129" s="28" t="str">
        <f t="shared" si="4"/>
        <v/>
      </c>
      <c r="B129" s="42">
        <f t="shared" si="3"/>
        <v>5.1000000000000005</v>
      </c>
      <c r="C129" s="48">
        <f>IF($C$14,[1]!obget([1]!obcall("",$B$14,"getInitialMargin",[1]!obMake("","double",$B129))),"")</f>
        <v>0</v>
      </c>
      <c r="D129" s="45">
        <f>IF($C$13,[1]!obget([1]!obcall("",$B$13,"getInitialMargin",[1]!obMake("","double",$B129))),"")</f>
        <v>0</v>
      </c>
      <c r="E129" s="42">
        <f t="shared" si="5"/>
        <v>102</v>
      </c>
      <c r="F129" s="42">
        <f>IF($D$22,[1]!obget([1]!obcall("",$B$22,"get",[1]!obMake("","int",E129))),"")</f>
        <v>6.2281333214755108</v>
      </c>
      <c r="G129" s="42">
        <f>IF($D$22,[1]!obget([1]!obcall("",$B$23,"get",[1]!obMake("","int",E129)))^2,"")</f>
        <v>0.57436079954170638</v>
      </c>
      <c r="H129" s="42">
        <f>IF($D$22,[1]!obget([1]!obcall("",$B$24,"get",[1]!obMake("","int",E129))),"")</f>
        <v>0.24621089058982049</v>
      </c>
      <c r="AH129" s="24"/>
      <c r="IW129" s="28"/>
    </row>
    <row r="130" spans="1:257" ht="11.85" customHeight="1" x14ac:dyDescent="0.3">
      <c r="A130" s="28" t="str">
        <f t="shared" si="4"/>
        <v/>
      </c>
      <c r="B130" s="42">
        <f t="shared" si="3"/>
        <v>5.15</v>
      </c>
      <c r="C130" s="48">
        <f>IF($C$14,[1]!obget([1]!obcall("",$B$14,"getInitialMargin",[1]!obMake("","double",$B130))),"")</f>
        <v>0</v>
      </c>
      <c r="D130" s="45">
        <f>IF($C$13,[1]!obget([1]!obcall("",$B$13,"getInitialMargin",[1]!obMake("","double",$B130))),"")</f>
        <v>0</v>
      </c>
      <c r="E130" s="42">
        <f t="shared" si="5"/>
        <v>103</v>
      </c>
      <c r="F130" s="42">
        <f>IF($D$22,[1]!obget([1]!obcall("",$B$22,"get",[1]!obMake("","int",E130))),"")</f>
        <v>8.4983652010133017</v>
      </c>
      <c r="G130" s="42">
        <f>IF($D$22,[1]!obget([1]!obcall("",$B$23,"get",[1]!obMake("","int",E130)))^2,"")</f>
        <v>1.7651012463161282</v>
      </c>
      <c r="H130" s="42">
        <f>IF($D$22,[1]!obget([1]!obcall("",$B$24,"get",[1]!obMake("","int",E130))),"")</f>
        <v>0.23473000882931305</v>
      </c>
      <c r="AH130" s="24"/>
      <c r="IW130" s="28"/>
    </row>
    <row r="131" spans="1:257" ht="11.85" customHeight="1" x14ac:dyDescent="0.3">
      <c r="A131" s="28" t="str">
        <f t="shared" si="4"/>
        <v/>
      </c>
      <c r="B131" s="42">
        <f t="shared" si="3"/>
        <v>5.2</v>
      </c>
      <c r="C131" s="48">
        <f>IF($C$14,[1]!obget([1]!obcall("",$B$14,"getInitialMargin",[1]!obMake("","double",$B131))),"")</f>
        <v>0</v>
      </c>
      <c r="D131" s="45">
        <f>IF($C$13,[1]!obget([1]!obcall("",$B$13,"getInitialMargin",[1]!obMake("","double",$B131))),"")</f>
        <v>0</v>
      </c>
      <c r="E131" s="42">
        <f t="shared" si="5"/>
        <v>104</v>
      </c>
      <c r="F131" s="42">
        <f>IF($D$22,[1]!obget([1]!obcall("",$B$22,"get",[1]!obMake("","int",E131))),"")</f>
        <v>19.16030495518886</v>
      </c>
      <c r="G131" s="42">
        <f>IF($D$22,[1]!obget([1]!obcall("",$B$23,"get",[1]!obMake("","int",E131)))^2,"")</f>
        <v>3.5569778684024023E-3</v>
      </c>
      <c r="H131" s="42">
        <f>IF($D$22,[1]!obget([1]!obcall("",$B$24,"get",[1]!obMake("","int",E131))),"")</f>
        <v>1.1486178900599096</v>
      </c>
      <c r="AH131" s="24"/>
      <c r="IW131" s="28"/>
    </row>
    <row r="132" spans="1:257" ht="11.85" customHeight="1" x14ac:dyDescent="0.3">
      <c r="A132" s="28" t="str">
        <f t="shared" si="4"/>
        <v/>
      </c>
      <c r="B132" s="42">
        <f t="shared" si="3"/>
        <v>5.25</v>
      </c>
      <c r="C132" s="48">
        <f>IF($C$14,[1]!obget([1]!obcall("",$B$14,"getInitialMargin",[1]!obMake("","double",$B132))),"")</f>
        <v>0</v>
      </c>
      <c r="D132" s="45">
        <f>IF($C$13,[1]!obget([1]!obcall("",$B$13,"getInitialMargin",[1]!obMake("","double",$B132))),"")</f>
        <v>0</v>
      </c>
      <c r="E132" s="42">
        <f t="shared" si="5"/>
        <v>105</v>
      </c>
      <c r="F132" s="42">
        <f>IF($D$22,[1]!obget([1]!obcall("",$B$22,"get",[1]!obMake("","int",E132))),"")</f>
        <v>9.4288134773648711</v>
      </c>
      <c r="G132" s="42">
        <f>IF($D$22,[1]!obget([1]!obcall("",$B$23,"get",[1]!obMake("","int",E132)))^2,"")</f>
        <v>0.86052790895495368</v>
      </c>
      <c r="H132" s="42">
        <f>IF($D$22,[1]!obget([1]!obcall("",$B$24,"get",[1]!obMake("","int",E132))),"")</f>
        <v>0.25092793232328714</v>
      </c>
      <c r="AH132" s="24"/>
      <c r="IW132" s="28"/>
    </row>
    <row r="133" spans="1:257" ht="11.85" customHeight="1" x14ac:dyDescent="0.3">
      <c r="A133" s="28" t="str">
        <f t="shared" si="4"/>
        <v/>
      </c>
      <c r="B133" s="42">
        <f t="shared" si="3"/>
        <v>5.3000000000000007</v>
      </c>
      <c r="C133" s="48">
        <f>IF($C$14,[1]!obget([1]!obcall("",$B$14,"getInitialMargin",[1]!obMake("","double",$B133))),"")</f>
        <v>0</v>
      </c>
      <c r="D133" s="45">
        <f>IF($C$13,[1]!obget([1]!obcall("",$B$13,"getInitialMargin",[1]!obMake("","double",$B133))),"")</f>
        <v>0</v>
      </c>
      <c r="E133" s="42">
        <f t="shared" si="5"/>
        <v>106</v>
      </c>
      <c r="F133" s="42">
        <f>IF($D$22,[1]!obget([1]!obcall("",$B$22,"get",[1]!obMake("","int",E133))),"")</f>
        <v>25.482614765660514</v>
      </c>
      <c r="G133" s="42">
        <f>IF($D$22,[1]!obget([1]!obcall("",$B$23,"get",[1]!obMake("","int",E133)))^2,"")</f>
        <v>0.96241952434367362</v>
      </c>
      <c r="H133" s="42">
        <f>IF($D$22,[1]!obget([1]!obcall("",$B$24,"get",[1]!obMake("","int",E133))),"")</f>
        <v>2.4442425078438714</v>
      </c>
      <c r="AH133" s="24"/>
      <c r="IW133" s="28"/>
    </row>
    <row r="134" spans="1:257" ht="11.85" customHeight="1" x14ac:dyDescent="0.3">
      <c r="A134" s="28" t="str">
        <f t="shared" si="4"/>
        <v/>
      </c>
      <c r="B134" s="42">
        <f t="shared" si="3"/>
        <v>5.3500000000000005</v>
      </c>
      <c r="C134" s="48">
        <f>IF($C$14,[1]!obget([1]!obcall("",$B$14,"getInitialMargin",[1]!obMake("","double",$B134))),"")</f>
        <v>0</v>
      </c>
      <c r="D134" s="45">
        <f>IF($C$13,[1]!obget([1]!obcall("",$B$13,"getInitialMargin",[1]!obMake("","double",$B134))),"")</f>
        <v>0</v>
      </c>
      <c r="E134" s="42">
        <f t="shared" si="5"/>
        <v>107</v>
      </c>
      <c r="F134" s="42">
        <f>IF($D$22,[1]!obget([1]!obcall("",$B$22,"get",[1]!obMake("","int",E134))),"")</f>
        <v>9.2455131920368387</v>
      </c>
      <c r="G134" s="42">
        <f>IF($D$22,[1]!obget([1]!obcall("",$B$23,"get",[1]!obMake("","int",E134)))^2,"")</f>
        <v>0.63056222567749298</v>
      </c>
      <c r="H134" s="42">
        <f>IF($D$22,[1]!obget([1]!obcall("",$B$24,"get",[1]!obMake("","int",E134))),"")</f>
        <v>0.24677562511832907</v>
      </c>
      <c r="AH134" s="24"/>
      <c r="IW134" s="28"/>
    </row>
    <row r="135" spans="1:257" ht="11.85" customHeight="1" x14ac:dyDescent="0.3">
      <c r="A135" s="28" t="str">
        <f t="shared" si="4"/>
        <v/>
      </c>
      <c r="B135" s="42">
        <f t="shared" si="3"/>
        <v>5.4</v>
      </c>
      <c r="C135" s="48">
        <f>IF($C$14,[1]!obget([1]!obcall("",$B$14,"getInitialMargin",[1]!obMake("","double",$B135))),"")</f>
        <v>0</v>
      </c>
      <c r="D135" s="45">
        <f>IF($C$13,[1]!obget([1]!obcall("",$B$13,"getInitialMargin",[1]!obMake("","double",$B135))),"")</f>
        <v>0</v>
      </c>
      <c r="E135" s="42">
        <f t="shared" si="5"/>
        <v>108</v>
      </c>
      <c r="F135" s="42">
        <f>IF($D$22,[1]!obget([1]!obcall("",$B$22,"get",[1]!obMake("","int",E135))),"")</f>
        <v>22.067370388642384</v>
      </c>
      <c r="G135" s="42">
        <f>IF($D$22,[1]!obget([1]!obcall("",$B$23,"get",[1]!obMake("","int",E135)))^2,"")</f>
        <v>2.5825479332972989</v>
      </c>
      <c r="H135" s="42">
        <f>IF($D$22,[1]!obget([1]!obcall("",$B$24,"get",[1]!obMake("","int",E135))),"")</f>
        <v>1.6746719652333737</v>
      </c>
      <c r="AH135" s="24"/>
      <c r="IW135" s="28"/>
    </row>
    <row r="136" spans="1:257" ht="11.85" customHeight="1" x14ac:dyDescent="0.3">
      <c r="A136" s="28" t="str">
        <f t="shared" si="4"/>
        <v/>
      </c>
      <c r="B136" s="42">
        <f t="shared" si="3"/>
        <v>5.45</v>
      </c>
      <c r="C136" s="48">
        <f>IF($C$14,[1]!obget([1]!obcall("",$B$14,"getInitialMargin",[1]!obMake("","double",$B136))),"")</f>
        <v>0</v>
      </c>
      <c r="D136" s="45">
        <f>IF($C$13,[1]!obget([1]!obcall("",$B$13,"getInitialMargin",[1]!obMake("","double",$B136))),"")</f>
        <v>0</v>
      </c>
      <c r="E136" s="42">
        <f t="shared" si="5"/>
        <v>109</v>
      </c>
      <c r="F136" s="42">
        <f>IF($D$22,[1]!obget([1]!obcall("",$B$22,"get",[1]!obMake("","int",E136))),"")</f>
        <v>10.5287810477341</v>
      </c>
      <c r="G136" s="42">
        <f>IF($D$22,[1]!obget([1]!obcall("",$B$23,"get",[1]!obMake("","int",E136)))^2,"")</f>
        <v>1.5194481782492886</v>
      </c>
      <c r="H136" s="42">
        <f>IF($D$22,[1]!obget([1]!obcall("",$B$24,"get",[1]!obMake("","int",E136))),"")</f>
        <v>0.28575335454198958</v>
      </c>
      <c r="AH136" s="24"/>
      <c r="IW136" s="28"/>
    </row>
    <row r="137" spans="1:257" ht="11.85" customHeight="1" x14ac:dyDescent="0.3">
      <c r="A137" s="28">
        <f t="shared" si="4"/>
        <v>5.5</v>
      </c>
      <c r="B137" s="42">
        <f t="shared" si="3"/>
        <v>5.5</v>
      </c>
      <c r="C137" s="48">
        <f>IF($C$14,[1]!obget([1]!obcall("",$B$14,"getInitialMargin",[1]!obMake("","double",$B137))),"")</f>
        <v>0</v>
      </c>
      <c r="D137" s="45">
        <f>IF($C$13,[1]!obget([1]!obcall("",$B$13,"getInitialMargin",[1]!obMake("","double",$B137))),"")</f>
        <v>0</v>
      </c>
      <c r="E137" s="42">
        <f t="shared" si="5"/>
        <v>110</v>
      </c>
      <c r="F137" s="42">
        <f>IF($D$22,[1]!obget([1]!obcall("",$B$22,"get",[1]!obMake("","int",E137))),"")</f>
        <v>23.924669366980044</v>
      </c>
      <c r="G137" s="42">
        <f>IF($D$22,[1]!obget([1]!obcall("",$B$23,"get",[1]!obMake("","int",E137)))^2,"")</f>
        <v>0.45991202377658097</v>
      </c>
      <c r="H137" s="42">
        <f>IF($D$22,[1]!obget([1]!obcall("",$B$24,"get",[1]!obMake("","int",E137))),"")</f>
        <v>2.0728742610522346</v>
      </c>
      <c r="AH137" s="24"/>
      <c r="IW137" s="28"/>
    </row>
    <row r="138" spans="1:257" ht="11.85" customHeight="1" x14ac:dyDescent="0.3">
      <c r="A138" s="28" t="str">
        <f t="shared" si="4"/>
        <v/>
      </c>
      <c r="B138" s="42">
        <f t="shared" si="3"/>
        <v>5.5500000000000007</v>
      </c>
      <c r="C138" s="48">
        <f>IF($C$14,[1]!obget([1]!obcall("",$B$14,"getInitialMargin",[1]!obMake("","double",$B138))),"")</f>
        <v>0</v>
      </c>
      <c r="D138" s="45">
        <f>IF($C$13,[1]!obget([1]!obcall("",$B$13,"getInitialMargin",[1]!obMake("","double",$B138))),"")</f>
        <v>0</v>
      </c>
      <c r="E138" s="42">
        <f t="shared" si="5"/>
        <v>111</v>
      </c>
      <c r="F138" s="42">
        <f>IF($D$22,[1]!obget([1]!obcall("",$B$22,"get",[1]!obMake("","int",E138))),"")</f>
        <v>14.297268389698853</v>
      </c>
      <c r="G138" s="42">
        <f>IF($D$22,[1]!obget([1]!obcall("",$B$23,"get",[1]!obMake("","int",E138)))^2,"")</f>
        <v>1.9951349273337085</v>
      </c>
      <c r="H138" s="42">
        <f>IF($D$22,[1]!obget([1]!obcall("",$B$24,"get",[1]!obMake("","int",E138))),"")</f>
        <v>0.5338424684316152</v>
      </c>
      <c r="AH138" s="24"/>
      <c r="IW138" s="28"/>
    </row>
    <row r="139" spans="1:257" ht="11.85" customHeight="1" x14ac:dyDescent="0.3">
      <c r="A139" s="28" t="str">
        <f t="shared" si="4"/>
        <v/>
      </c>
      <c r="B139" s="42">
        <f t="shared" si="3"/>
        <v>5.6000000000000005</v>
      </c>
      <c r="C139" s="48">
        <f>IF($C$14,[1]!obget([1]!obcall("",$B$14,"getInitialMargin",[1]!obMake("","double",$B139))),"")</f>
        <v>0</v>
      </c>
      <c r="D139" s="45">
        <f>IF($C$13,[1]!obget([1]!obcall("",$B$13,"getInitialMargin",[1]!obMake("","double",$B139))),"")</f>
        <v>0</v>
      </c>
      <c r="E139" s="42">
        <f t="shared" si="5"/>
        <v>112</v>
      </c>
      <c r="F139" s="42">
        <f>IF($D$22,[1]!obget([1]!obcall("",$B$22,"get",[1]!obMake("","int",E139))),"")</f>
        <v>22.502584824356074</v>
      </c>
      <c r="G139" s="42">
        <f>IF($D$22,[1]!obget([1]!obcall("",$B$23,"get",[1]!obMake("","int",E139)))^2,"")</f>
        <v>0.11130308905965119</v>
      </c>
      <c r="H139" s="42">
        <f>IF($D$22,[1]!obget([1]!obcall("",$B$24,"get",[1]!obMake("","int",E139))),"")</f>
        <v>1.7636371309367846</v>
      </c>
      <c r="AH139" s="24"/>
      <c r="IW139" s="28"/>
    </row>
    <row r="140" spans="1:257" ht="11.85" customHeight="1" x14ac:dyDescent="0.3">
      <c r="A140" s="28" t="str">
        <f t="shared" si="4"/>
        <v/>
      </c>
      <c r="B140" s="42">
        <f t="shared" si="3"/>
        <v>5.65</v>
      </c>
      <c r="C140" s="48">
        <f>IF($C$14,[1]!obget([1]!obcall("",$B$14,"getInitialMargin",[1]!obMake("","double",$B140))),"")</f>
        <v>0</v>
      </c>
      <c r="D140" s="45">
        <f>IF($C$13,[1]!obget([1]!obcall("",$B$13,"getInitialMargin",[1]!obMake("","double",$B140))),"")</f>
        <v>0</v>
      </c>
      <c r="E140" s="42">
        <f t="shared" si="5"/>
        <v>113</v>
      </c>
      <c r="F140" s="42">
        <f>IF($D$22,[1]!obget([1]!obcall("",$B$22,"get",[1]!obMake("","int",E140))),"")</f>
        <v>16.245166095162727</v>
      </c>
      <c r="G140" s="42">
        <f>IF($D$22,[1]!obget([1]!obcall("",$B$23,"get",[1]!obMake("","int",E140)))^2,"")</f>
        <v>1.5750500405919503</v>
      </c>
      <c r="H140" s="42">
        <f>IF($D$22,[1]!obget([1]!obcall("",$B$24,"get",[1]!obMake("","int",E140))),"")</f>
        <v>0.74023466368214286</v>
      </c>
      <c r="AH140" s="24"/>
      <c r="IW140" s="28"/>
    </row>
    <row r="141" spans="1:257" ht="11.85" customHeight="1" x14ac:dyDescent="0.3">
      <c r="A141" s="28" t="str">
        <f t="shared" si="4"/>
        <v/>
      </c>
      <c r="B141" s="42">
        <f t="shared" si="3"/>
        <v>5.7</v>
      </c>
      <c r="C141" s="48">
        <f>IF($C$14,[1]!obget([1]!obcall("",$B$14,"getInitialMargin",[1]!obMake("","double",$B141))),"")</f>
        <v>0</v>
      </c>
      <c r="D141" s="45">
        <f>IF($C$13,[1]!obget([1]!obcall("",$B$13,"getInitialMargin",[1]!obMake("","double",$B141))),"")</f>
        <v>0</v>
      </c>
      <c r="E141" s="42">
        <f t="shared" si="5"/>
        <v>114</v>
      </c>
      <c r="F141" s="42">
        <f>IF($D$22,[1]!obget([1]!obcall("",$B$22,"get",[1]!obMake("","int",E141))),"")</f>
        <v>16.182775742757304</v>
      </c>
      <c r="G141" s="42">
        <f>IF($D$22,[1]!obget([1]!obcall("",$B$23,"get",[1]!obMake("","int",E141)))^2,"")</f>
        <v>4.6479172213735639E-2</v>
      </c>
      <c r="H141" s="42">
        <f>IF($D$22,[1]!obget([1]!obcall("",$B$24,"get",[1]!obMake("","int",E141))),"")</f>
        <v>0.73279829929367679</v>
      </c>
      <c r="AH141" s="24"/>
      <c r="IW141" s="28"/>
    </row>
    <row r="142" spans="1:257" ht="11.85" customHeight="1" x14ac:dyDescent="0.3">
      <c r="A142" s="28" t="str">
        <f t="shared" si="4"/>
        <v/>
      </c>
      <c r="B142" s="42">
        <f t="shared" si="3"/>
        <v>5.75</v>
      </c>
      <c r="C142" s="48">
        <f>IF($C$14,[1]!obget([1]!obcall("",$B$14,"getInitialMargin",[1]!obMake("","double",$B142))),"")</f>
        <v>0</v>
      </c>
      <c r="D142" s="45">
        <f>IF($C$13,[1]!obget([1]!obcall("",$B$13,"getInitialMargin",[1]!obMake("","double",$B142))),"")</f>
        <v>0</v>
      </c>
      <c r="E142" s="42">
        <f t="shared" si="5"/>
        <v>115</v>
      </c>
      <c r="F142" s="42">
        <f>IF($D$22,[1]!obget([1]!obcall("",$B$22,"get",[1]!obMake("","int",E142))),"")</f>
        <v>11.379326417139421</v>
      </c>
      <c r="G142" s="42">
        <f>IF($D$22,[1]!obget([1]!obcall("",$B$23,"get",[1]!obMake("","int",E142)))^2,"")</f>
        <v>1.6897254606693064E-2</v>
      </c>
      <c r="H142" s="42">
        <f>IF($D$22,[1]!obget([1]!obcall("",$B$24,"get",[1]!obMake("","int",E142))),"")</f>
        <v>0.32432664140814427</v>
      </c>
      <c r="AH142" s="24"/>
      <c r="IW142" s="28"/>
    </row>
    <row r="143" spans="1:257" ht="11.85" customHeight="1" x14ac:dyDescent="0.3">
      <c r="A143" s="28" t="str">
        <f t="shared" si="4"/>
        <v/>
      </c>
      <c r="B143" s="42">
        <f t="shared" si="3"/>
        <v>5.8000000000000007</v>
      </c>
      <c r="C143" s="48">
        <f>IF($C$14,[1]!obget([1]!obcall("",$B$14,"getInitialMargin",[1]!obMake("","double",$B143))),"")</f>
        <v>0</v>
      </c>
      <c r="D143" s="45">
        <f>IF($C$13,[1]!obget([1]!obcall("",$B$13,"getInitialMargin",[1]!obMake("","double",$B143))),"")</f>
        <v>0</v>
      </c>
      <c r="E143" s="42">
        <f t="shared" si="5"/>
        <v>116</v>
      </c>
      <c r="F143" s="42">
        <f>IF($D$22,[1]!obget([1]!obcall("",$B$22,"get",[1]!obMake("","int",E143))),"")</f>
        <v>10.791455633709507</v>
      </c>
      <c r="G143" s="42">
        <f>IF($D$22,[1]!obget([1]!obcall("",$B$23,"get",[1]!obMake("","int",E143)))^2,"")</f>
        <v>2.5055387349967565E-3</v>
      </c>
      <c r="H143" s="42">
        <f>IF($D$22,[1]!obget([1]!obcall("",$B$24,"get",[1]!obMake("","int",E143))),"")</f>
        <v>0.29658209333505625</v>
      </c>
      <c r="AH143" s="24"/>
      <c r="IW143" s="28"/>
    </row>
    <row r="144" spans="1:257" ht="11.85" customHeight="1" x14ac:dyDescent="0.3">
      <c r="A144" s="28" t="str">
        <f t="shared" si="4"/>
        <v/>
      </c>
      <c r="B144" s="42">
        <f t="shared" si="3"/>
        <v>5.8500000000000005</v>
      </c>
      <c r="C144" s="48">
        <f>IF($C$14,[1]!obget([1]!obcall("",$B$14,"getInitialMargin",[1]!obMake("","double",$B144))),"")</f>
        <v>0</v>
      </c>
      <c r="D144" s="45">
        <f>IF($C$13,[1]!obget([1]!obcall("",$B$13,"getInitialMargin",[1]!obMake("","double",$B144))),"")</f>
        <v>0</v>
      </c>
      <c r="E144" s="42">
        <f t="shared" si="5"/>
        <v>117</v>
      </c>
      <c r="F144" s="42">
        <f>IF($D$22,[1]!obget([1]!obcall("",$B$22,"get",[1]!obMake("","int",E144))),"")</f>
        <v>14.931462838452052</v>
      </c>
      <c r="G144" s="42">
        <f>IF($D$22,[1]!obget([1]!obcall("",$B$23,"get",[1]!obMake("","int",E144)))^2,"")</f>
        <v>0.97024651878583867</v>
      </c>
      <c r="H144" s="42">
        <f>IF($D$22,[1]!obget([1]!obcall("",$B$24,"get",[1]!obMake("","int",E144))),"")</f>
        <v>0.59519150801974763</v>
      </c>
      <c r="AH144" s="24"/>
      <c r="IW144" s="28"/>
    </row>
    <row r="145" spans="1:257" ht="11.85" customHeight="1" x14ac:dyDescent="0.3">
      <c r="A145" s="28" t="str">
        <f t="shared" si="4"/>
        <v/>
      </c>
      <c r="B145" s="42">
        <f t="shared" si="3"/>
        <v>5.9</v>
      </c>
      <c r="C145" s="48">
        <f>IF($C$14,[1]!obget([1]!obcall("",$B$14,"getInitialMargin",[1]!obMake("","double",$B145))),"")</f>
        <v>0</v>
      </c>
      <c r="D145" s="45">
        <f>IF($C$13,[1]!obget([1]!obcall("",$B$13,"getInitialMargin",[1]!obMake("","double",$B145))),"")</f>
        <v>0</v>
      </c>
      <c r="E145" s="42">
        <f t="shared" si="5"/>
        <v>118</v>
      </c>
      <c r="F145" s="42">
        <f>IF($D$22,[1]!obget([1]!obcall("",$B$22,"get",[1]!obMake("","int",E145))),"")</f>
        <v>22.017244889380912</v>
      </c>
      <c r="G145" s="42">
        <f>IF($D$22,[1]!obget([1]!obcall("",$B$23,"get",[1]!obMake("","int",E145)))^2,"")</f>
        <v>1.1911166086155152</v>
      </c>
      <c r="H145" s="42">
        <f>IF($D$22,[1]!obget([1]!obcall("",$B$24,"get",[1]!obMake("","int",E145))),"")</f>
        <v>1.6645962282118618</v>
      </c>
      <c r="AH145" s="24"/>
      <c r="IW145" s="28"/>
    </row>
    <row r="146" spans="1:257" ht="11.85" customHeight="1" x14ac:dyDescent="0.3">
      <c r="A146" s="28" t="str">
        <f t="shared" si="4"/>
        <v/>
      </c>
      <c r="B146" s="42">
        <f t="shared" si="3"/>
        <v>5.95</v>
      </c>
      <c r="C146" s="48">
        <f>IF($C$14,[1]!obget([1]!obcall("",$B$14,"getInitialMargin",[1]!obMake("","double",$B146))),"")</f>
        <v>0</v>
      </c>
      <c r="D146" s="45">
        <f>IF($C$13,[1]!obget([1]!obcall("",$B$13,"getInitialMargin",[1]!obMake("","double",$B146))),"")</f>
        <v>0</v>
      </c>
      <c r="E146" s="42">
        <f t="shared" si="5"/>
        <v>119</v>
      </c>
      <c r="F146" s="42">
        <f>IF($D$22,[1]!obget([1]!obcall("",$B$22,"get",[1]!obMake("","int",E146))),"")</f>
        <v>8.9954753632140836</v>
      </c>
      <c r="G146" s="42">
        <f>IF($D$22,[1]!obget([1]!obcall("",$B$23,"get",[1]!obMake("","int",E146)))^2,"")</f>
        <v>0.22994843003336576</v>
      </c>
      <c r="H146" s="42">
        <f>IF($D$22,[1]!obget([1]!obcall("",$B$24,"get",[1]!obMake("","int",E146))),"")</f>
        <v>0.24187203539363322</v>
      </c>
      <c r="AH146" s="24"/>
      <c r="IW146" s="28"/>
    </row>
    <row r="147" spans="1:257" ht="11.85" customHeight="1" x14ac:dyDescent="0.3">
      <c r="A147" s="28">
        <f t="shared" si="4"/>
        <v>6</v>
      </c>
      <c r="B147" s="42">
        <f t="shared" si="3"/>
        <v>6</v>
      </c>
      <c r="C147" s="48">
        <f>IF($C$14,[1]!obget([1]!obcall("",$B$14,"getInitialMargin",[1]!obMake("","double",$B147))),"")</f>
        <v>0</v>
      </c>
      <c r="D147" s="45">
        <f>IF($C$13,[1]!obget([1]!obcall("",$B$13,"getInitialMargin",[1]!obMake("","double",$B147))),"")</f>
        <v>0</v>
      </c>
      <c r="E147" s="42">
        <f t="shared" si="5"/>
        <v>120</v>
      </c>
      <c r="F147" s="42">
        <f>IF($D$22,[1]!obget([1]!obcall("",$B$22,"get",[1]!obMake("","int",E147))),"")</f>
        <v>12.986542021186406</v>
      </c>
      <c r="G147" s="42">
        <f>IF($D$22,[1]!obget([1]!obcall("",$B$23,"get",[1]!obMake("","int",E147)))^2,"")</f>
        <v>0.54008468969405798</v>
      </c>
      <c r="H147" s="42">
        <f>IF($D$22,[1]!obget([1]!obcall("",$B$24,"get",[1]!obMake("","int",E147))),"")</f>
        <v>0.42494234370421924</v>
      </c>
      <c r="AH147" s="24"/>
      <c r="IW147" s="28"/>
    </row>
    <row r="148" spans="1:257" ht="11.85" customHeight="1" x14ac:dyDescent="0.3">
      <c r="A148" s="28" t="str">
        <f t="shared" si="4"/>
        <v/>
      </c>
      <c r="B148" s="42">
        <f t="shared" si="3"/>
        <v>6.0500000000000007</v>
      </c>
      <c r="C148" s="48">
        <f>IF($C$14,[1]!obget([1]!obcall("",$B$14,"getInitialMargin",[1]!obMake("","double",$B148))),"")</f>
        <v>0</v>
      </c>
      <c r="D148" s="45">
        <f>IF($C$13,[1]!obget([1]!obcall("",$B$13,"getInitialMargin",[1]!obMake("","double",$B148))),"")</f>
        <v>0</v>
      </c>
      <c r="E148" s="42">
        <f t="shared" si="5"/>
        <v>121</v>
      </c>
      <c r="F148" s="42">
        <f>IF($D$22,[1]!obget([1]!obcall("",$B$22,"get",[1]!obMake("","int",E148))),"")</f>
        <v>12.128867257225815</v>
      </c>
      <c r="G148" s="42">
        <f>IF($D$22,[1]!obget([1]!obcall("",$B$23,"get",[1]!obMake("","int",E148)))^2,"")</f>
        <v>2.5056498426807789</v>
      </c>
      <c r="H148" s="42">
        <f>IF($D$22,[1]!obget([1]!obcall("",$B$24,"get",[1]!obMake("","int",E148))),"")</f>
        <v>0.36673745605869201</v>
      </c>
      <c r="AH148" s="24"/>
      <c r="IW148" s="28"/>
    </row>
    <row r="149" spans="1:257" ht="11.85" customHeight="1" x14ac:dyDescent="0.3">
      <c r="A149" s="28" t="str">
        <f t="shared" si="4"/>
        <v/>
      </c>
      <c r="B149" s="42">
        <f t="shared" si="3"/>
        <v>6.1000000000000005</v>
      </c>
      <c r="C149" s="48">
        <f>IF($C$14,[1]!obget([1]!obcall("",$B$14,"getInitialMargin",[1]!obMake("","double",$B149))),"")</f>
        <v>0</v>
      </c>
      <c r="D149" s="45">
        <f>IF($C$13,[1]!obget([1]!obcall("",$B$13,"getInitialMargin",[1]!obMake("","double",$B149))),"")</f>
        <v>0</v>
      </c>
      <c r="E149" s="42">
        <f t="shared" si="5"/>
        <v>122</v>
      </c>
      <c r="F149" s="42">
        <f>IF($D$22,[1]!obget([1]!obcall("",$B$22,"get",[1]!obMake("","int",E149))),"")</f>
        <v>15.949769073716604</v>
      </c>
      <c r="G149" s="42">
        <f>IF($D$22,[1]!obget([1]!obcall("",$B$23,"get",[1]!obMake("","int",E149)))^2,"")</f>
        <v>0.17905422026259402</v>
      </c>
      <c r="H149" s="42">
        <f>IF($D$22,[1]!obget([1]!obcall("",$B$24,"get",[1]!obMake("","int",E149))),"")</f>
        <v>0.70550913722031661</v>
      </c>
      <c r="AH149" s="24"/>
      <c r="IW149" s="28"/>
    </row>
    <row r="150" spans="1:257" ht="11.85" customHeight="1" x14ac:dyDescent="0.3">
      <c r="A150" s="28" t="str">
        <f t="shared" si="4"/>
        <v/>
      </c>
      <c r="B150" s="42">
        <f t="shared" si="3"/>
        <v>6.15</v>
      </c>
      <c r="C150" s="48">
        <f>IF($C$14,[1]!obget([1]!obcall("",$B$14,"getInitialMargin",[1]!obMake("","double",$B150))),"")</f>
        <v>0</v>
      </c>
      <c r="D150" s="45">
        <f>IF($C$13,[1]!obget([1]!obcall("",$B$13,"getInitialMargin",[1]!obMake("","double",$B150))),"")</f>
        <v>0</v>
      </c>
      <c r="E150" s="42">
        <f t="shared" si="5"/>
        <v>123</v>
      </c>
      <c r="F150" s="42">
        <f>IF($D$22,[1]!obget([1]!obcall("",$B$22,"get",[1]!obMake("","int",E150))),"")</f>
        <v>17.597007988573811</v>
      </c>
      <c r="G150" s="42">
        <f>IF($D$22,[1]!obget([1]!obcall("",$B$23,"get",[1]!obMake("","int",E150)))^2,"")</f>
        <v>0.32690105136807174</v>
      </c>
      <c r="H150" s="42">
        <f>IF($D$22,[1]!obget([1]!obcall("",$B$24,"get",[1]!obMake("","int",E150))),"")</f>
        <v>0.91478119275473135</v>
      </c>
      <c r="AH150" s="24"/>
      <c r="IW150" s="28"/>
    </row>
    <row r="151" spans="1:257" ht="11.85" customHeight="1" x14ac:dyDescent="0.3">
      <c r="A151" s="28" t="str">
        <f t="shared" si="4"/>
        <v/>
      </c>
      <c r="B151" s="42">
        <f t="shared" si="3"/>
        <v>6.2</v>
      </c>
      <c r="C151" s="48">
        <f>IF($C$14,[1]!obget([1]!obcall("",$B$14,"getInitialMargin",[1]!obMake("","double",$B151))),"")</f>
        <v>0</v>
      </c>
      <c r="D151" s="45">
        <f>IF($C$13,[1]!obget([1]!obcall("",$B$13,"getInitialMargin",[1]!obMake("","double",$B151))),"")</f>
        <v>0</v>
      </c>
      <c r="E151" s="42">
        <f t="shared" si="5"/>
        <v>124</v>
      </c>
      <c r="F151" s="42">
        <f>IF($D$22,[1]!obget([1]!obcall("",$B$22,"get",[1]!obMake("","int",E151))),"")</f>
        <v>12.598060092081962</v>
      </c>
      <c r="G151" s="42">
        <f>IF($D$22,[1]!obget([1]!obcall("",$B$23,"get",[1]!obMake("","int",E151)))^2,"")</f>
        <v>1.1507342952702118</v>
      </c>
      <c r="H151" s="42">
        <f>IF($D$22,[1]!obget([1]!obcall("",$B$24,"get",[1]!obMake("","int",E151))),"")</f>
        <v>0.39729917506885526</v>
      </c>
      <c r="AH151" s="24"/>
      <c r="IW151" s="28"/>
    </row>
    <row r="152" spans="1:257" ht="11.85" customHeight="1" x14ac:dyDescent="0.3">
      <c r="A152" s="28" t="str">
        <f t="shared" si="4"/>
        <v/>
      </c>
      <c r="B152" s="42">
        <f t="shared" si="3"/>
        <v>6.25</v>
      </c>
      <c r="C152" s="48">
        <f>IF($C$14,[1]!obget([1]!obcall("",$B$14,"getInitialMargin",[1]!obMake("","double",$B152))),"")</f>
        <v>0</v>
      </c>
      <c r="D152" s="45">
        <f>IF($C$13,[1]!obget([1]!obcall("",$B$13,"getInitialMargin",[1]!obMake("","double",$B152))),"")</f>
        <v>0</v>
      </c>
      <c r="E152" s="42">
        <f t="shared" si="5"/>
        <v>125</v>
      </c>
      <c r="F152" s="42">
        <f>IF($D$22,[1]!obget([1]!obcall("",$B$22,"get",[1]!obMake("","int",E152))),"")</f>
        <v>17.026509927202682</v>
      </c>
      <c r="G152" s="42">
        <f>IF($D$22,[1]!obget([1]!obcall("",$B$23,"get",[1]!obMake("","int",E152)))^2,"")</f>
        <v>4.965087324543678E-2</v>
      </c>
      <c r="H152" s="42">
        <f>IF($D$22,[1]!obget([1]!obcall("",$B$24,"get",[1]!obMake("","int",E152))),"")</f>
        <v>0.83799107737898004</v>
      </c>
      <c r="AH152" s="24"/>
      <c r="IW152" s="28"/>
    </row>
    <row r="153" spans="1:257" ht="11.85" customHeight="1" x14ac:dyDescent="0.3">
      <c r="A153" s="28" t="str">
        <f t="shared" si="4"/>
        <v/>
      </c>
      <c r="B153" s="42">
        <f t="shared" si="3"/>
        <v>6.3000000000000007</v>
      </c>
      <c r="C153" s="48">
        <f>IF($C$14,[1]!obget([1]!obcall("",$B$14,"getInitialMargin",[1]!obMake("","double",$B153))),"")</f>
        <v>0</v>
      </c>
      <c r="D153" s="45">
        <f>IF($C$13,[1]!obget([1]!obcall("",$B$13,"getInitialMargin",[1]!obMake("","double",$B153))),"")</f>
        <v>0</v>
      </c>
      <c r="E153" s="42">
        <f t="shared" si="5"/>
        <v>126</v>
      </c>
      <c r="F153" s="42">
        <f>IF($D$22,[1]!obget([1]!obcall("",$B$22,"get",[1]!obMake("","int",E153))),"")</f>
        <v>7.0192501904257014</v>
      </c>
      <c r="G153" s="42">
        <f>IF($D$22,[1]!obget([1]!obcall("",$B$23,"get",[1]!obMake("","int",E153)))^2,"")</f>
        <v>0.31690302886874044</v>
      </c>
      <c r="H153" s="42">
        <f>IF($D$22,[1]!obget([1]!obcall("",$B$24,"get",[1]!obMake("","int",E153))),"")</f>
        <v>0.23399668992724204</v>
      </c>
      <c r="AH153" s="24"/>
      <c r="IW153" s="28"/>
    </row>
    <row r="154" spans="1:257" ht="11.85" customHeight="1" x14ac:dyDescent="0.3">
      <c r="A154" s="28" t="str">
        <f t="shared" si="4"/>
        <v/>
      </c>
      <c r="B154" s="42">
        <f t="shared" si="3"/>
        <v>6.3500000000000005</v>
      </c>
      <c r="C154" s="48">
        <f>IF($C$14,[1]!obget([1]!obcall("",$B$14,"getInitialMargin",[1]!obMake("","double",$B154))),"")</f>
        <v>0</v>
      </c>
      <c r="D154" s="45">
        <f>IF($C$13,[1]!obget([1]!obcall("",$B$13,"getInitialMargin",[1]!obMake("","double",$B154))),"")</f>
        <v>0</v>
      </c>
      <c r="E154" s="42">
        <f t="shared" si="5"/>
        <v>127</v>
      </c>
      <c r="F154" s="42">
        <f>IF($D$22,[1]!obget([1]!obcall("",$B$22,"get",[1]!obMake("","int",E154))),"")</f>
        <v>11.056722307206618</v>
      </c>
      <c r="G154" s="42">
        <f>IF($D$22,[1]!obget([1]!obcall("",$B$23,"get",[1]!obMake("","int",E154)))^2,"")</f>
        <v>0.73004886596046503</v>
      </c>
      <c r="H154" s="42">
        <f>IF($D$22,[1]!obget([1]!obcall("",$B$24,"get",[1]!obMake("","int",E154))),"")</f>
        <v>0.30850068114768836</v>
      </c>
      <c r="AH154" s="24"/>
      <c r="IW154" s="28"/>
    </row>
    <row r="155" spans="1:257" ht="11.85" customHeight="1" x14ac:dyDescent="0.3">
      <c r="A155" s="28" t="str">
        <f t="shared" si="4"/>
        <v/>
      </c>
      <c r="B155" s="42">
        <f t="shared" ref="B155:B218" si="6">IF($D$22,(ROW(A155)-ROW($A$27))*$C$17,"")</f>
        <v>6.4</v>
      </c>
      <c r="C155" s="48">
        <f>IF($C$14,[1]!obget([1]!obcall("",$B$14,"getInitialMargin",[1]!obMake("","double",$B155))),"")</f>
        <v>0</v>
      </c>
      <c r="D155" s="45">
        <f>IF($C$13,[1]!obget([1]!obcall("",$B$13,"getInitialMargin",[1]!obMake("","double",$B155))),"")</f>
        <v>0</v>
      </c>
      <c r="E155" s="42">
        <f t="shared" si="5"/>
        <v>128</v>
      </c>
      <c r="F155" s="42">
        <f>IF($D$22,[1]!obget([1]!obcall("",$B$22,"get",[1]!obMake("","int",E155))),"")</f>
        <v>10.856015615591122</v>
      </c>
      <c r="G155" s="42">
        <f>IF($D$22,[1]!obget([1]!obcall("",$B$23,"get",[1]!obMake("","int",E155)))^2,"")</f>
        <v>1.8723967934134673</v>
      </c>
      <c r="H155" s="42">
        <f>IF($D$22,[1]!obget([1]!obcall("",$B$24,"get",[1]!obMake("","int",E155))),"")</f>
        <v>0.29939186058893175</v>
      </c>
      <c r="AH155" s="24"/>
      <c r="IW155" s="28"/>
    </row>
    <row r="156" spans="1:257" ht="11.85" customHeight="1" x14ac:dyDescent="0.3">
      <c r="A156" s="28" t="str">
        <f t="shared" ref="A156:A219" si="7">IF($D$22,IF(MOD((ROW(A156)-ROW($A$27))*$C$17,$C$18/10)&lt;0.0001,(ROW(A156)-ROW($A$27))*$C$17,""),"")</f>
        <v/>
      </c>
      <c r="B156" s="42">
        <f t="shared" si="6"/>
        <v>6.45</v>
      </c>
      <c r="C156" s="48">
        <f>IF($C$14,[1]!obget([1]!obcall("",$B$14,"getInitialMargin",[1]!obMake("","double",$B156))),"")</f>
        <v>0</v>
      </c>
      <c r="D156" s="45">
        <f>IF($C$13,[1]!obget([1]!obcall("",$B$13,"getInitialMargin",[1]!obMake("","double",$B156))),"")</f>
        <v>0</v>
      </c>
      <c r="E156" s="42">
        <f t="shared" ref="E156:E219" si="8">IF($D$22,E155+1,"")</f>
        <v>129</v>
      </c>
      <c r="F156" s="42">
        <f>IF($D$22,[1]!obget([1]!obcall("",$B$22,"get",[1]!obMake("","int",E156))),"")</f>
        <v>11.989931615077012</v>
      </c>
      <c r="G156" s="42">
        <f>IF($D$22,[1]!obget([1]!obcall("",$B$23,"get",[1]!obMake("","int",E156)))^2,"")</f>
        <v>0.25998507567077117</v>
      </c>
      <c r="H156" s="42">
        <f>IF($D$22,[1]!obget([1]!obcall("",$B$24,"get",[1]!obMake("","int",E156))),"")</f>
        <v>0.35828068138513025</v>
      </c>
      <c r="AH156" s="24"/>
      <c r="IW156" s="28"/>
    </row>
    <row r="157" spans="1:257" ht="11.85" customHeight="1" x14ac:dyDescent="0.3">
      <c r="A157" s="28">
        <f t="shared" si="7"/>
        <v>6.5</v>
      </c>
      <c r="B157" s="42">
        <f t="shared" si="6"/>
        <v>6.5</v>
      </c>
      <c r="C157" s="48">
        <f>IF($C$14,[1]!obget([1]!obcall("",$B$14,"getInitialMargin",[1]!obMake("","double",$B157))),"")</f>
        <v>0</v>
      </c>
      <c r="D157" s="45">
        <f>IF($C$13,[1]!obget([1]!obcall("",$B$13,"getInitialMargin",[1]!obMake("","double",$B157))),"")</f>
        <v>0</v>
      </c>
      <c r="E157" s="42">
        <f t="shared" si="8"/>
        <v>130</v>
      </c>
      <c r="F157" s="42">
        <f>IF($D$22,[1]!obget([1]!obcall("",$B$22,"get",[1]!obMake("","int",E157))),"")</f>
        <v>10.906415433623764</v>
      </c>
      <c r="G157" s="42">
        <f>IF($D$22,[1]!obget([1]!obcall("",$B$23,"get",[1]!obMake("","int",E157)))^2,"")</f>
        <v>6.9933560895725222E-2</v>
      </c>
      <c r="H157" s="42">
        <f>IF($D$22,[1]!obget([1]!obcall("",$B$24,"get",[1]!obMake("","int",E157))),"")</f>
        <v>0.30162602017889539</v>
      </c>
      <c r="AH157" s="24"/>
      <c r="IW157" s="28"/>
    </row>
    <row r="158" spans="1:257" ht="11.85" customHeight="1" x14ac:dyDescent="0.3">
      <c r="A158" s="28" t="str">
        <f t="shared" si="7"/>
        <v/>
      </c>
      <c r="B158" s="42">
        <f t="shared" si="6"/>
        <v>6.5500000000000007</v>
      </c>
      <c r="C158" s="48">
        <f>IF($C$14,[1]!obget([1]!obcall("",$B$14,"getInitialMargin",[1]!obMake("","double",$B158))),"")</f>
        <v>0</v>
      </c>
      <c r="D158" s="45">
        <f>IF($C$13,[1]!obget([1]!obcall("",$B$13,"getInitialMargin",[1]!obMake("","double",$B158))),"")</f>
        <v>0</v>
      </c>
      <c r="E158" s="42">
        <f t="shared" si="8"/>
        <v>131</v>
      </c>
      <c r="F158" s="42">
        <f>IF($D$22,[1]!obget([1]!obcall("",$B$22,"get",[1]!obMake("","int",E158))),"")</f>
        <v>17.306832199014071</v>
      </c>
      <c r="G158" s="42">
        <f>IF($D$22,[1]!obget([1]!obcall("",$B$23,"get",[1]!obMake("","int",E158)))^2,"")</f>
        <v>0.34839232424283562</v>
      </c>
      <c r="H158" s="42">
        <f>IF($D$22,[1]!obget([1]!obcall("",$B$24,"get",[1]!obMake("","int",E158))),"")</f>
        <v>0.87515203180427914</v>
      </c>
      <c r="AH158" s="24"/>
      <c r="IW158" s="28"/>
    </row>
    <row r="159" spans="1:257" ht="11.85" customHeight="1" x14ac:dyDescent="0.3">
      <c r="A159" s="28" t="str">
        <f t="shared" si="7"/>
        <v/>
      </c>
      <c r="B159" s="42">
        <f t="shared" si="6"/>
        <v>6.6000000000000005</v>
      </c>
      <c r="C159" s="48">
        <f>IF($C$14,[1]!obget([1]!obcall("",$B$14,"getInitialMargin",[1]!obMake("","double",$B159))),"")</f>
        <v>0</v>
      </c>
      <c r="D159" s="45">
        <f>IF($C$13,[1]!obget([1]!obcall("",$B$13,"getInitialMargin",[1]!obMake("","double",$B159))),"")</f>
        <v>0</v>
      </c>
      <c r="E159" s="42">
        <f t="shared" si="8"/>
        <v>132</v>
      </c>
      <c r="F159" s="42">
        <f>IF($D$22,[1]!obget([1]!obcall("",$B$22,"get",[1]!obMake("","int",E159))),"")</f>
        <v>13.09640374783981</v>
      </c>
      <c r="G159" s="42">
        <f>IF($D$22,[1]!obget([1]!obcall("",$B$23,"get",[1]!obMake("","int",E159)))^2,"")</f>
        <v>0.17754870737526773</v>
      </c>
      <c r="H159" s="42">
        <f>IF($D$22,[1]!obget([1]!obcall("",$B$24,"get",[1]!obMake("","int",E159))),"")</f>
        <v>0.43314405085313012</v>
      </c>
      <c r="AH159" s="24"/>
      <c r="IW159" s="28"/>
    </row>
    <row r="160" spans="1:257" ht="11.85" customHeight="1" x14ac:dyDescent="0.3">
      <c r="A160" s="28" t="str">
        <f t="shared" si="7"/>
        <v/>
      </c>
      <c r="B160" s="42">
        <f t="shared" si="6"/>
        <v>6.65</v>
      </c>
      <c r="C160" s="48">
        <f>IF($C$14,[1]!obget([1]!obcall("",$B$14,"getInitialMargin",[1]!obMake("","double",$B160))),"")</f>
        <v>0</v>
      </c>
      <c r="D160" s="45">
        <f>IF($C$13,[1]!obget([1]!obcall("",$B$13,"getInitialMargin",[1]!obMake("","double",$B160))),"")</f>
        <v>0</v>
      </c>
      <c r="E160" s="42">
        <f t="shared" si="8"/>
        <v>133</v>
      </c>
      <c r="F160" s="42">
        <f>IF($D$22,[1]!obget([1]!obcall("",$B$22,"get",[1]!obMake("","int",E160))),"")</f>
        <v>17.334256939452853</v>
      </c>
      <c r="G160" s="42">
        <f>IF($D$22,[1]!obget([1]!obcall("",$B$23,"get",[1]!obMake("","int",E160)))^2,"")</f>
        <v>3.1744210651992</v>
      </c>
      <c r="H160" s="42">
        <f>IF($D$22,[1]!obget([1]!obcall("",$B$24,"get",[1]!obMake("","int",E160))),"")</f>
        <v>0.87884683601165325</v>
      </c>
      <c r="AH160" s="24"/>
      <c r="IW160" s="28"/>
    </row>
    <row r="161" spans="1:257" ht="11.85" customHeight="1" x14ac:dyDescent="0.3">
      <c r="A161" s="28" t="str">
        <f t="shared" si="7"/>
        <v/>
      </c>
      <c r="B161" s="42">
        <f t="shared" si="6"/>
        <v>6.7</v>
      </c>
      <c r="C161" s="48">
        <f>IF($C$14,[1]!obget([1]!obcall("",$B$14,"getInitialMargin",[1]!obMake("","double",$B161))),"")</f>
        <v>0</v>
      </c>
      <c r="D161" s="45">
        <f>IF($C$13,[1]!obget([1]!obcall("",$B$13,"getInitialMargin",[1]!obMake("","double",$B161))),"")</f>
        <v>0</v>
      </c>
      <c r="E161" s="42">
        <f t="shared" si="8"/>
        <v>134</v>
      </c>
      <c r="F161" s="42">
        <f>IF($D$22,[1]!obget([1]!obcall("",$B$22,"get",[1]!obMake("","int",E161))),"")</f>
        <v>12.841389250671645</v>
      </c>
      <c r="G161" s="42">
        <f>IF($D$22,[1]!obget([1]!obcall("",$B$23,"get",[1]!obMake("","int",E161)))^2,"")</f>
        <v>9.9494323486299819E-3</v>
      </c>
      <c r="H161" s="42">
        <f>IF($D$22,[1]!obget([1]!obcall("",$B$24,"get",[1]!obMake("","int",E161))),"")</f>
        <v>0.41436580928673195</v>
      </c>
      <c r="AH161" s="24"/>
      <c r="IW161" s="28"/>
    </row>
    <row r="162" spans="1:257" ht="11.85" customHeight="1" x14ac:dyDescent="0.3">
      <c r="A162" s="28" t="str">
        <f t="shared" si="7"/>
        <v/>
      </c>
      <c r="B162" s="42">
        <f t="shared" si="6"/>
        <v>6.75</v>
      </c>
      <c r="C162" s="48">
        <f>IF($C$14,[1]!obget([1]!obcall("",$B$14,"getInitialMargin",[1]!obMake("","double",$B162))),"")</f>
        <v>0</v>
      </c>
      <c r="D162" s="45">
        <f>IF($C$13,[1]!obget([1]!obcall("",$B$13,"getInitialMargin",[1]!obMake("","double",$B162))),"")</f>
        <v>0</v>
      </c>
      <c r="E162" s="42">
        <f t="shared" si="8"/>
        <v>135</v>
      </c>
      <c r="F162" s="42">
        <f>IF($D$22,[1]!obget([1]!obcall("",$B$22,"get",[1]!obMake("","int",E162))),"")</f>
        <v>14.949288983947838</v>
      </c>
      <c r="G162" s="42">
        <f>IF($D$22,[1]!obget([1]!obcall("",$B$23,"get",[1]!obMake("","int",E162)))^2,"")</f>
        <v>0.24948278333011001</v>
      </c>
      <c r="H162" s="42">
        <f>IF($D$22,[1]!obget([1]!obcall("",$B$24,"get",[1]!obMake("","int",E162))),"")</f>
        <v>0.59699750995339329</v>
      </c>
      <c r="AH162" s="24"/>
      <c r="IW162" s="28"/>
    </row>
    <row r="163" spans="1:257" ht="11.85" customHeight="1" x14ac:dyDescent="0.3">
      <c r="A163" s="28" t="str">
        <f t="shared" si="7"/>
        <v/>
      </c>
      <c r="B163" s="42">
        <f t="shared" si="6"/>
        <v>6.8000000000000007</v>
      </c>
      <c r="C163" s="48">
        <f>IF($C$14,[1]!obget([1]!obcall("",$B$14,"getInitialMargin",[1]!obMake("","double",$B163))),"")</f>
        <v>0</v>
      </c>
      <c r="D163" s="45">
        <f>IF($C$13,[1]!obget([1]!obcall("",$B$13,"getInitialMargin",[1]!obMake("","double",$B163))),"")</f>
        <v>0</v>
      </c>
      <c r="E163" s="42">
        <f t="shared" si="8"/>
        <v>136</v>
      </c>
      <c r="F163" s="42">
        <f>IF($D$22,[1]!obget([1]!obcall("",$B$22,"get",[1]!obMake("","int",E163))),"")</f>
        <v>14.563444495224195</v>
      </c>
      <c r="G163" s="42">
        <f>IF($D$22,[1]!obget([1]!obcall("",$B$23,"get",[1]!obMake("","int",E163)))^2,"")</f>
        <v>7.671535622571804E-2</v>
      </c>
      <c r="H163" s="42">
        <f>IF($D$22,[1]!obget([1]!obcall("",$B$24,"get",[1]!obMake("","int",E163))),"")</f>
        <v>0.55890354043629453</v>
      </c>
      <c r="AH163" s="24"/>
      <c r="IW163" s="28"/>
    </row>
    <row r="164" spans="1:257" ht="11.85" customHeight="1" x14ac:dyDescent="0.3">
      <c r="A164" s="28" t="str">
        <f t="shared" si="7"/>
        <v/>
      </c>
      <c r="B164" s="42">
        <f t="shared" si="6"/>
        <v>6.8500000000000005</v>
      </c>
      <c r="C164" s="48">
        <f>IF($C$14,[1]!obget([1]!obcall("",$B$14,"getInitialMargin",[1]!obMake("","double",$B164))),"")</f>
        <v>0</v>
      </c>
      <c r="D164" s="45">
        <f>IF($C$13,[1]!obget([1]!obcall("",$B$13,"getInitialMargin",[1]!obMake("","double",$B164))),"")</f>
        <v>0</v>
      </c>
      <c r="E164" s="42">
        <f t="shared" si="8"/>
        <v>137</v>
      </c>
      <c r="F164" s="42">
        <f>IF($D$22,[1]!obget([1]!obcall("",$B$22,"get",[1]!obMake("","int",E164))),"")</f>
        <v>22.61977886656441</v>
      </c>
      <c r="G164" s="42">
        <f>IF($D$22,[1]!obget([1]!obcall("",$B$23,"get",[1]!obMake("","int",E164)))^2,"")</f>
        <v>0.56213848012928358</v>
      </c>
      <c r="H164" s="42">
        <f>IF($D$22,[1]!obget([1]!obcall("",$B$24,"get",[1]!obMake("","int",E164))),"")</f>
        <v>1.7880479772673636</v>
      </c>
      <c r="AH164" s="24"/>
      <c r="IW164" s="28"/>
    </row>
    <row r="165" spans="1:257" ht="11.85" customHeight="1" x14ac:dyDescent="0.3">
      <c r="A165" s="28" t="str">
        <f t="shared" si="7"/>
        <v/>
      </c>
      <c r="B165" s="42">
        <f t="shared" si="6"/>
        <v>6.9</v>
      </c>
      <c r="C165" s="48">
        <f>IF($C$14,[1]!obget([1]!obcall("",$B$14,"getInitialMargin",[1]!obMake("","double",$B165))),"")</f>
        <v>0</v>
      </c>
      <c r="D165" s="45">
        <f>IF($C$13,[1]!obget([1]!obcall("",$B$13,"getInitialMargin",[1]!obMake("","double",$B165))),"")</f>
        <v>0</v>
      </c>
      <c r="E165" s="42">
        <f t="shared" si="8"/>
        <v>138</v>
      </c>
      <c r="F165" s="42">
        <f>IF($D$22,[1]!obget([1]!obcall("",$B$22,"get",[1]!obMake("","int",E165))),"")</f>
        <v>12.891158280578269</v>
      </c>
      <c r="G165" s="42">
        <f>IF($D$22,[1]!obget([1]!obcall("",$B$23,"get",[1]!obMake("","int",E165)))^2,"")</f>
        <v>1.203860630841705E-3</v>
      </c>
      <c r="H165" s="42">
        <f>IF($D$22,[1]!obget([1]!obcall("",$B$24,"get",[1]!obMake("","int",E165))),"")</f>
        <v>0.41795890130643865</v>
      </c>
      <c r="AH165" s="24"/>
      <c r="IW165" s="28"/>
    </row>
    <row r="166" spans="1:257" ht="11.85" customHeight="1" x14ac:dyDescent="0.3">
      <c r="A166" s="28" t="str">
        <f t="shared" si="7"/>
        <v/>
      </c>
      <c r="B166" s="42">
        <f t="shared" si="6"/>
        <v>6.95</v>
      </c>
      <c r="C166" s="48">
        <f>IF($C$14,[1]!obget([1]!obcall("",$B$14,"getInitialMargin",[1]!obMake("","double",$B166))),"")</f>
        <v>0</v>
      </c>
      <c r="D166" s="45">
        <f>IF($C$13,[1]!obget([1]!obcall("",$B$13,"getInitialMargin",[1]!obMake("","double",$B166))),"")</f>
        <v>0</v>
      </c>
      <c r="E166" s="42">
        <f t="shared" si="8"/>
        <v>139</v>
      </c>
      <c r="F166" s="42">
        <f>IF($D$22,[1]!obget([1]!obcall("",$B$22,"get",[1]!obMake("","int",E166))),"")</f>
        <v>6.1727576236837622</v>
      </c>
      <c r="G166" s="42">
        <f>IF($D$22,[1]!obget([1]!obcall("",$B$23,"get",[1]!obMake("","int",E166)))^2,"")</f>
        <v>2.1380557833208256E-3</v>
      </c>
      <c r="H166" s="42">
        <f>IF($D$22,[1]!obget([1]!obcall("",$B$24,"get",[1]!obMake("","int",E166))),"")</f>
        <v>0.24739486709715963</v>
      </c>
      <c r="AH166" s="24"/>
      <c r="IW166" s="28"/>
    </row>
    <row r="167" spans="1:257" ht="11.85" customHeight="1" x14ac:dyDescent="0.3">
      <c r="A167" s="28">
        <f t="shared" si="7"/>
        <v>7</v>
      </c>
      <c r="B167" s="42">
        <f t="shared" si="6"/>
        <v>7</v>
      </c>
      <c r="C167" s="48">
        <f>IF($C$14,[1]!obget([1]!obcall("",$B$14,"getInitialMargin",[1]!obMake("","double",$B167))),"")</f>
        <v>0</v>
      </c>
      <c r="D167" s="45">
        <f>IF($C$13,[1]!obget([1]!obcall("",$B$13,"getInitialMargin",[1]!obMake("","double",$B167))),"")</f>
        <v>0</v>
      </c>
      <c r="E167" s="42">
        <f t="shared" si="8"/>
        <v>140</v>
      </c>
      <c r="F167" s="42">
        <f>IF($D$22,[1]!obget([1]!obcall("",$B$22,"get",[1]!obMake("","int",E167))),"")</f>
        <v>14.362839640539217</v>
      </c>
      <c r="G167" s="42">
        <f>IF($D$22,[1]!obget([1]!obcall("",$B$23,"get",[1]!obMake("","int",E167)))^2,"")</f>
        <v>0.105476936280503</v>
      </c>
      <c r="H167" s="42">
        <f>IF($D$22,[1]!obget([1]!obcall("",$B$24,"get",[1]!obMake("","int",E167))),"")</f>
        <v>0.53992381892846519</v>
      </c>
      <c r="AH167" s="24"/>
      <c r="IW167" s="28"/>
    </row>
    <row r="168" spans="1:257" ht="11.85" customHeight="1" x14ac:dyDescent="0.3">
      <c r="A168" s="28" t="str">
        <f t="shared" si="7"/>
        <v/>
      </c>
      <c r="B168" s="42">
        <f t="shared" si="6"/>
        <v>7.0500000000000007</v>
      </c>
      <c r="C168" s="48">
        <f>IF($C$14,[1]!obget([1]!obcall("",$B$14,"getInitialMargin",[1]!obMake("","double",$B168))),"")</f>
        <v>0</v>
      </c>
      <c r="D168" s="45">
        <f>IF($C$13,[1]!obget([1]!obcall("",$B$13,"getInitialMargin",[1]!obMake("","double",$B168))),"")</f>
        <v>0</v>
      </c>
      <c r="E168" s="42">
        <f t="shared" si="8"/>
        <v>141</v>
      </c>
      <c r="F168" s="42">
        <f>IF($D$22,[1]!obget([1]!obcall("",$B$22,"get",[1]!obMake("","int",E168))),"")</f>
        <v>8.3952470556227698</v>
      </c>
      <c r="G168" s="42">
        <f>IF($D$22,[1]!obget([1]!obcall("",$B$23,"get",[1]!obMake("","int",E168)))^2,"")</f>
        <v>0.50061739688501639</v>
      </c>
      <c r="H168" s="42">
        <f>IF($D$22,[1]!obget([1]!obcall("",$B$24,"get",[1]!obMake("","int",E168))),"")</f>
        <v>0.23368294388041055</v>
      </c>
      <c r="AH168" s="24"/>
      <c r="IW168" s="28"/>
    </row>
    <row r="169" spans="1:257" ht="11.85" customHeight="1" x14ac:dyDescent="0.3">
      <c r="A169" s="28" t="str">
        <f t="shared" si="7"/>
        <v/>
      </c>
      <c r="B169" s="42">
        <f t="shared" si="6"/>
        <v>7.1000000000000005</v>
      </c>
      <c r="C169" s="48">
        <f>IF($C$14,[1]!obget([1]!obcall("",$B$14,"getInitialMargin",[1]!obMake("","double",$B169))),"")</f>
        <v>0</v>
      </c>
      <c r="D169" s="45">
        <f>IF($C$13,[1]!obget([1]!obcall("",$B$13,"getInitialMargin",[1]!obMake("","double",$B169))),"")</f>
        <v>0</v>
      </c>
      <c r="E169" s="42">
        <f t="shared" si="8"/>
        <v>142</v>
      </c>
      <c r="F169" s="42">
        <f>IF($D$22,[1]!obget([1]!obcall("",$B$22,"get",[1]!obMake("","int",E169))),"")</f>
        <v>11.073414129210402</v>
      </c>
      <c r="G169" s="42">
        <f>IF($D$22,[1]!obget([1]!obcall("",$B$23,"get",[1]!obMake("","int",E169)))^2,"")</f>
        <v>0.97803046431891694</v>
      </c>
      <c r="H169" s="42">
        <f>IF($D$22,[1]!obget([1]!obcall("",$B$24,"get",[1]!obMake("","int",E169))),"")</f>
        <v>0.30928368920331417</v>
      </c>
      <c r="AH169" s="24"/>
      <c r="IW169" s="28"/>
    </row>
    <row r="170" spans="1:257" ht="11.85" customHeight="1" x14ac:dyDescent="0.3">
      <c r="A170" s="28" t="str">
        <f t="shared" si="7"/>
        <v/>
      </c>
      <c r="B170" s="42">
        <f t="shared" si="6"/>
        <v>7.15</v>
      </c>
      <c r="C170" s="48">
        <f>IF($C$14,[1]!obget([1]!obcall("",$B$14,"getInitialMargin",[1]!obMake("","double",$B170))),"")</f>
        <v>0</v>
      </c>
      <c r="D170" s="45">
        <f>IF($C$13,[1]!obget([1]!obcall("",$B$13,"getInitialMargin",[1]!obMake("","double",$B170))),"")</f>
        <v>0</v>
      </c>
      <c r="E170" s="42">
        <f t="shared" si="8"/>
        <v>143</v>
      </c>
      <c r="F170" s="42">
        <f>IF($D$22,[1]!obget([1]!obcall("",$B$22,"get",[1]!obMake("","int",E170))),"")</f>
        <v>21.584967086368454</v>
      </c>
      <c r="G170" s="42">
        <f>IF($D$22,[1]!obget([1]!obcall("",$B$23,"get",[1]!obMake("","int",E170)))^2,"")</f>
        <v>4.3947974107420604</v>
      </c>
      <c r="H170" s="42">
        <f>IF($D$22,[1]!obget([1]!obcall("",$B$24,"get",[1]!obMake("","int",E170))),"")</f>
        <v>1.579167684369831</v>
      </c>
      <c r="AH170" s="24"/>
      <c r="IW170" s="28"/>
    </row>
    <row r="171" spans="1:257" ht="11.85" customHeight="1" x14ac:dyDescent="0.3">
      <c r="A171" s="28" t="str">
        <f t="shared" si="7"/>
        <v/>
      </c>
      <c r="B171" s="42">
        <f t="shared" si="6"/>
        <v>7.2</v>
      </c>
      <c r="C171" s="48">
        <f>IF($C$14,[1]!obget([1]!obcall("",$B$14,"getInitialMargin",[1]!obMake("","double",$B171))),"")</f>
        <v>0</v>
      </c>
      <c r="D171" s="45">
        <f>IF($C$13,[1]!obget([1]!obcall("",$B$13,"getInitialMargin",[1]!obMake("","double",$B171))),"")</f>
        <v>0</v>
      </c>
      <c r="E171" s="42">
        <f t="shared" si="8"/>
        <v>144</v>
      </c>
      <c r="F171" s="42">
        <f>IF($D$22,[1]!obget([1]!obcall("",$B$22,"get",[1]!obMake("","int",E171))),"")</f>
        <v>16.441777908187433</v>
      </c>
      <c r="G171" s="42">
        <f>IF($D$22,[1]!obget([1]!obcall("",$B$23,"get",[1]!obMake("","int",E171)))^2,"")</f>
        <v>1.6008618015457153E-4</v>
      </c>
      <c r="H171" s="42">
        <f>IF($D$22,[1]!obget([1]!obcall("",$B$24,"get",[1]!obMake("","int",E171))),"")</f>
        <v>0.76402644181384627</v>
      </c>
      <c r="AH171" s="24"/>
      <c r="IW171" s="28"/>
    </row>
    <row r="172" spans="1:257" ht="11.85" customHeight="1" x14ac:dyDescent="0.3">
      <c r="A172" s="28" t="str">
        <f t="shared" si="7"/>
        <v/>
      </c>
      <c r="B172" s="42">
        <f t="shared" si="6"/>
        <v>7.25</v>
      </c>
      <c r="C172" s="48">
        <f>IF($C$14,[1]!obget([1]!obcall("",$B$14,"getInitialMargin",[1]!obMake("","double",$B172))),"")</f>
        <v>0</v>
      </c>
      <c r="D172" s="45">
        <f>IF($C$13,[1]!obget([1]!obcall("",$B$13,"getInitialMargin",[1]!obMake("","double",$B172))),"")</f>
        <v>0</v>
      </c>
      <c r="E172" s="42">
        <f t="shared" si="8"/>
        <v>145</v>
      </c>
      <c r="F172" s="42">
        <f>IF($D$22,[1]!obget([1]!obcall("",$B$22,"get",[1]!obMake("","int",E172))),"")</f>
        <v>12.761914866825386</v>
      </c>
      <c r="G172" s="42">
        <f>IF($D$22,[1]!obget([1]!obcall("",$B$23,"get",[1]!obMake("","int",E172)))^2,"")</f>
        <v>0.81747066909411759</v>
      </c>
      <c r="H172" s="42">
        <f>IF($D$22,[1]!obget([1]!obcall("",$B$24,"get",[1]!obMake("","int",E172))),"")</f>
        <v>0.40870022604704359</v>
      </c>
      <c r="AH172" s="24"/>
      <c r="IW172" s="28"/>
    </row>
    <row r="173" spans="1:257" ht="11.85" customHeight="1" x14ac:dyDescent="0.3">
      <c r="A173" s="28" t="str">
        <f t="shared" si="7"/>
        <v/>
      </c>
      <c r="B173" s="42">
        <f t="shared" si="6"/>
        <v>7.3000000000000007</v>
      </c>
      <c r="C173" s="48">
        <f>IF($C$14,[1]!obget([1]!obcall("",$B$14,"getInitialMargin",[1]!obMake("","double",$B173))),"")</f>
        <v>0</v>
      </c>
      <c r="D173" s="45">
        <f>IF($C$13,[1]!obget([1]!obcall("",$B$13,"getInitialMargin",[1]!obMake("","double",$B173))),"")</f>
        <v>0</v>
      </c>
      <c r="E173" s="42">
        <f t="shared" si="8"/>
        <v>146</v>
      </c>
      <c r="F173" s="42">
        <f>IF($D$22,[1]!obget([1]!obcall("",$B$22,"get",[1]!obMake("","int",E173))),"")</f>
        <v>26.053209784019149</v>
      </c>
      <c r="G173" s="42">
        <f>IF($D$22,[1]!obget([1]!obcall("",$B$23,"get",[1]!obMake("","int",E173)))^2,"")</f>
        <v>1.3636185852761378</v>
      </c>
      <c r="H173" s="42">
        <f>IF($D$22,[1]!obget([1]!obcall("",$B$24,"get",[1]!obMake("","int",E173))),"")</f>
        <v>2.5887804670145798</v>
      </c>
      <c r="AH173" s="24"/>
      <c r="IW173" s="28"/>
    </row>
    <row r="174" spans="1:257" ht="11.85" customHeight="1" x14ac:dyDescent="0.3">
      <c r="A174" s="28" t="str">
        <f t="shared" si="7"/>
        <v/>
      </c>
      <c r="B174" s="42">
        <f t="shared" si="6"/>
        <v>7.3500000000000005</v>
      </c>
      <c r="C174" s="48">
        <f>IF($C$14,[1]!obget([1]!obcall("",$B$14,"getInitialMargin",[1]!obMake("","double",$B174))),"")</f>
        <v>0</v>
      </c>
      <c r="D174" s="45">
        <f>IF($C$13,[1]!obget([1]!obcall("",$B$13,"getInitialMargin",[1]!obMake("","double",$B174))),"")</f>
        <v>0</v>
      </c>
      <c r="E174" s="42">
        <f t="shared" si="8"/>
        <v>147</v>
      </c>
      <c r="F174" s="42">
        <f>IF($D$22,[1]!obget([1]!obcall("",$B$22,"get",[1]!obMake("","int",E174))),"")</f>
        <v>10.985582838601603</v>
      </c>
      <c r="G174" s="42">
        <f>IF($D$22,[1]!obget([1]!obcall("",$B$23,"get",[1]!obMake("","int",E174)))^2,"")</f>
        <v>9.4257714264278453E-2</v>
      </c>
      <c r="H174" s="42">
        <f>IF($D$22,[1]!obget([1]!obcall("",$B$24,"get",[1]!obMake("","int",E174))),"")</f>
        <v>0.30520740852268369</v>
      </c>
      <c r="AH174" s="24"/>
      <c r="IW174" s="28"/>
    </row>
    <row r="175" spans="1:257" ht="11.85" customHeight="1" x14ac:dyDescent="0.3">
      <c r="A175" s="28" t="str">
        <f t="shared" si="7"/>
        <v/>
      </c>
      <c r="B175" s="42">
        <f t="shared" si="6"/>
        <v>7.4</v>
      </c>
      <c r="C175" s="48">
        <f>IF($C$14,[1]!obget([1]!obcall("",$B$14,"getInitialMargin",[1]!obMake("","double",$B175))),"")</f>
        <v>0</v>
      </c>
      <c r="D175" s="45">
        <f>IF($C$13,[1]!obget([1]!obcall("",$B$13,"getInitialMargin",[1]!obMake("","double",$B175))),"")</f>
        <v>0</v>
      </c>
      <c r="E175" s="42">
        <f t="shared" si="8"/>
        <v>148</v>
      </c>
      <c r="F175" s="42">
        <f>IF($D$22,[1]!obget([1]!obcall("",$B$22,"get",[1]!obMake("","int",E175))),"")</f>
        <v>5.1652463096918559</v>
      </c>
      <c r="G175" s="42">
        <f>IF($D$22,[1]!obget([1]!obcall("",$B$23,"get",[1]!obMake("","int",E175)))^2,"")</f>
        <v>7.2482665252689829E-2</v>
      </c>
      <c r="H175" s="42">
        <f>IF($D$22,[1]!obget([1]!obcall("",$B$24,"get",[1]!obMake("","int",E175))),"")</f>
        <v>0.27645280197918587</v>
      </c>
      <c r="AH175" s="24"/>
      <c r="IW175" s="28"/>
    </row>
    <row r="176" spans="1:257" ht="11.85" customHeight="1" x14ac:dyDescent="0.3">
      <c r="A176" s="28" t="str">
        <f t="shared" si="7"/>
        <v/>
      </c>
      <c r="B176" s="42">
        <f t="shared" si="6"/>
        <v>7.45</v>
      </c>
      <c r="C176" s="48">
        <f>IF($C$14,[1]!obget([1]!obcall("",$B$14,"getInitialMargin",[1]!obMake("","double",$B176))),"")</f>
        <v>0</v>
      </c>
      <c r="D176" s="45">
        <f>IF($C$13,[1]!obget([1]!obcall("",$B$13,"getInitialMargin",[1]!obMake("","double",$B176))),"")</f>
        <v>0</v>
      </c>
      <c r="E176" s="42">
        <f t="shared" si="8"/>
        <v>149</v>
      </c>
      <c r="F176" s="42">
        <f>IF($D$22,[1]!obget([1]!obcall("",$B$22,"get",[1]!obMake("","int",E176))),"")</f>
        <v>14.480411208450972</v>
      </c>
      <c r="G176" s="42">
        <f>IF($D$22,[1]!obget([1]!obcall("",$B$23,"get",[1]!obMake("","int",E176)))^2,"")</f>
        <v>1.1825181363462793</v>
      </c>
      <c r="H176" s="42">
        <f>IF($D$22,[1]!obget([1]!obcall("",$B$24,"get",[1]!obMake("","int",E176))),"")</f>
        <v>0.55097903292024242</v>
      </c>
      <c r="AH176" s="24"/>
      <c r="IW176" s="28"/>
    </row>
    <row r="177" spans="1:257" ht="11.85" customHeight="1" x14ac:dyDescent="0.3">
      <c r="A177" s="28">
        <f t="shared" si="7"/>
        <v>7.5</v>
      </c>
      <c r="B177" s="42">
        <f t="shared" si="6"/>
        <v>7.5</v>
      </c>
      <c r="C177" s="48">
        <f>IF($C$14,[1]!obget([1]!obcall("",$B$14,"getInitialMargin",[1]!obMake("","double",$B177))),"")</f>
        <v>0</v>
      </c>
      <c r="D177" s="45">
        <f>IF($C$13,[1]!obget([1]!obcall("",$B$13,"getInitialMargin",[1]!obMake("","double",$B177))),"")</f>
        <v>0</v>
      </c>
      <c r="E177" s="42">
        <f t="shared" si="8"/>
        <v>150</v>
      </c>
      <c r="F177" s="42">
        <f>IF($D$22,[1]!obget([1]!obcall("",$B$22,"get",[1]!obMake("","int",E177))),"")</f>
        <v>14.991487779389411</v>
      </c>
      <c r="G177" s="42">
        <f>IF($D$22,[1]!obget([1]!obcall("",$B$23,"get",[1]!obMake("","int",E177)))^2,"")</f>
        <v>0.1750426725174572</v>
      </c>
      <c r="H177" s="42">
        <f>IF($D$22,[1]!obget([1]!obcall("",$B$24,"get",[1]!obMake("","int",E177))),"")</f>
        <v>0.60129053231231055</v>
      </c>
      <c r="AH177" s="24"/>
      <c r="IW177" s="28"/>
    </row>
    <row r="178" spans="1:257" ht="11.85" customHeight="1" x14ac:dyDescent="0.3">
      <c r="A178" s="28" t="str">
        <f t="shared" si="7"/>
        <v/>
      </c>
      <c r="B178" s="42">
        <f t="shared" si="6"/>
        <v>7.5500000000000007</v>
      </c>
      <c r="C178" s="48">
        <f>IF($C$14,[1]!obget([1]!obcall("",$B$14,"getInitialMargin",[1]!obMake("","double",$B178))),"")</f>
        <v>0</v>
      </c>
      <c r="D178" s="45">
        <f>IF($C$13,[1]!obget([1]!obcall("",$B$13,"getInitialMargin",[1]!obMake("","double",$B178))),"")</f>
        <v>0</v>
      </c>
      <c r="E178" s="42">
        <f t="shared" si="8"/>
        <v>151</v>
      </c>
      <c r="F178" s="42">
        <f>IF($D$22,[1]!obget([1]!obcall("",$B$22,"get",[1]!obMake("","int",E178))),"")</f>
        <v>22.667834740081084</v>
      </c>
      <c r="G178" s="42">
        <f>IF($D$22,[1]!obget([1]!obcall("",$B$23,"get",[1]!obMake("","int",E178)))^2,"")</f>
        <v>1.1982289044536909</v>
      </c>
      <c r="H178" s="42">
        <f>IF($D$22,[1]!obget([1]!obcall("",$B$24,"get",[1]!obMake("","int",E178))),"")</f>
        <v>1.7981134801177445</v>
      </c>
      <c r="AH178" s="24"/>
      <c r="IW178" s="28"/>
    </row>
    <row r="179" spans="1:257" ht="11.85" customHeight="1" x14ac:dyDescent="0.3">
      <c r="A179" s="28" t="str">
        <f t="shared" si="7"/>
        <v/>
      </c>
      <c r="B179" s="42">
        <f t="shared" si="6"/>
        <v>7.6000000000000005</v>
      </c>
      <c r="C179" s="48">
        <f>IF($C$14,[1]!obget([1]!obcall("",$B$14,"getInitialMargin",[1]!obMake("","double",$B179))),"")</f>
        <v>0</v>
      </c>
      <c r="D179" s="45">
        <f>IF($C$13,[1]!obget([1]!obcall("",$B$13,"getInitialMargin",[1]!obMake("","double",$B179))),"")</f>
        <v>0</v>
      </c>
      <c r="E179" s="42">
        <f t="shared" si="8"/>
        <v>152</v>
      </c>
      <c r="F179" s="42">
        <f>IF($D$22,[1]!obget([1]!obcall("",$B$22,"get",[1]!obMake("","int",E179))),"")</f>
        <v>9.4734775717214621</v>
      </c>
      <c r="G179" s="42">
        <f>IF($D$22,[1]!obget([1]!obcall("",$B$23,"get",[1]!obMake("","int",E179)))^2,"")</f>
        <v>0.11129841976839455</v>
      </c>
      <c r="H179" s="42">
        <f>IF($D$22,[1]!obget([1]!obcall("",$B$24,"get",[1]!obMake("","int",E179))),"")</f>
        <v>0.25201117663439354</v>
      </c>
      <c r="AH179" s="24"/>
      <c r="IW179" s="28"/>
    </row>
    <row r="180" spans="1:257" ht="11.85" customHeight="1" x14ac:dyDescent="0.3">
      <c r="A180" s="28" t="str">
        <f t="shared" si="7"/>
        <v/>
      </c>
      <c r="B180" s="42">
        <f t="shared" si="6"/>
        <v>7.65</v>
      </c>
      <c r="C180" s="48">
        <f>IF($C$14,[1]!obget([1]!obcall("",$B$14,"getInitialMargin",[1]!obMake("","double",$B180))),"")</f>
        <v>0</v>
      </c>
      <c r="D180" s="45">
        <f>IF($C$13,[1]!obget([1]!obcall("",$B$13,"getInitialMargin",[1]!obMake("","double",$B180))),"")</f>
        <v>0</v>
      </c>
      <c r="E180" s="42">
        <f t="shared" si="8"/>
        <v>153</v>
      </c>
      <c r="F180" s="42">
        <f>IF($D$22,[1]!obget([1]!obcall("",$B$22,"get",[1]!obMake("","int",E180))),"")</f>
        <v>12.133548724095064</v>
      </c>
      <c r="G180" s="42">
        <f>IF($D$22,[1]!obget([1]!obcall("",$B$23,"get",[1]!obMake("","int",E180)))^2,"")</f>
        <v>4.8653615279767679E-2</v>
      </c>
      <c r="H180" s="42">
        <f>IF($D$22,[1]!obget([1]!obcall("",$B$24,"get",[1]!obMake("","int",E180))),"")</f>
        <v>0.36702712814019112</v>
      </c>
      <c r="AH180" s="24"/>
      <c r="IW180" s="28"/>
    </row>
    <row r="181" spans="1:257" ht="11.85" customHeight="1" x14ac:dyDescent="0.3">
      <c r="A181" s="28" t="str">
        <f t="shared" si="7"/>
        <v/>
      </c>
      <c r="B181" s="42">
        <f t="shared" si="6"/>
        <v>7.7</v>
      </c>
      <c r="C181" s="48">
        <f>IF($C$14,[1]!obget([1]!obcall("",$B$14,"getInitialMargin",[1]!obMake("","double",$B181))),"")</f>
        <v>0</v>
      </c>
      <c r="D181" s="45">
        <f>IF($C$13,[1]!obget([1]!obcall("",$B$13,"getInitialMargin",[1]!obMake("","double",$B181))),"")</f>
        <v>0</v>
      </c>
      <c r="E181" s="42">
        <f t="shared" si="8"/>
        <v>154</v>
      </c>
      <c r="F181" s="42">
        <f>IF($D$22,[1]!obget([1]!obcall("",$B$22,"get",[1]!obMake("","int",E181))),"")</f>
        <v>5.2384519342270268</v>
      </c>
      <c r="G181" s="42">
        <f>IF($D$22,[1]!obget([1]!obcall("",$B$23,"get",[1]!obMake("","int",E181)))^2,"")</f>
        <v>8.1212301798393388E-4</v>
      </c>
      <c r="H181" s="42">
        <f>IF($D$22,[1]!obget([1]!obcall("",$B$24,"get",[1]!obMake("","int",E181))),"")</f>
        <v>0.27386137578034819</v>
      </c>
      <c r="AH181" s="24"/>
      <c r="IW181" s="28"/>
    </row>
    <row r="182" spans="1:257" ht="11.85" customHeight="1" x14ac:dyDescent="0.3">
      <c r="A182" s="28" t="str">
        <f t="shared" si="7"/>
        <v/>
      </c>
      <c r="B182" s="42">
        <f t="shared" si="6"/>
        <v>7.75</v>
      </c>
      <c r="C182" s="48">
        <f>IF($C$14,[1]!obget([1]!obcall("",$B$14,"getInitialMargin",[1]!obMake("","double",$B182))),"")</f>
        <v>0</v>
      </c>
      <c r="D182" s="45">
        <f>IF($C$13,[1]!obget([1]!obcall("",$B$13,"getInitialMargin",[1]!obMake("","double",$B182))),"")</f>
        <v>0</v>
      </c>
      <c r="E182" s="42">
        <f t="shared" si="8"/>
        <v>155</v>
      </c>
      <c r="F182" s="42">
        <f>IF($D$22,[1]!obget([1]!obcall("",$B$22,"get",[1]!obMake("","int",E182))),"")</f>
        <v>8.3816392510281865</v>
      </c>
      <c r="G182" s="42">
        <f>IF($D$22,[1]!obget([1]!obcall("",$B$23,"get",[1]!obMake("","int",E182)))^2,"")</f>
        <v>0.41819601512878279</v>
      </c>
      <c r="H182" s="42">
        <f>IF($D$22,[1]!obget([1]!obcall("",$B$24,"get",[1]!obMake("","int",E182))),"")</f>
        <v>0.23355591881125515</v>
      </c>
      <c r="AH182" s="24"/>
      <c r="IW182" s="28"/>
    </row>
    <row r="183" spans="1:257" ht="11.85" customHeight="1" x14ac:dyDescent="0.3">
      <c r="A183" s="28" t="str">
        <f t="shared" si="7"/>
        <v/>
      </c>
      <c r="B183" s="42">
        <f t="shared" si="6"/>
        <v>7.8000000000000007</v>
      </c>
      <c r="C183" s="48">
        <f>IF($C$14,[1]!obget([1]!obcall("",$B$14,"getInitialMargin",[1]!obMake("","double",$B183))),"")</f>
        <v>0</v>
      </c>
      <c r="D183" s="45">
        <f>IF($C$13,[1]!obget([1]!obcall("",$B$13,"getInitialMargin",[1]!obMake("","double",$B183))),"")</f>
        <v>0</v>
      </c>
      <c r="E183" s="42">
        <f t="shared" si="8"/>
        <v>156</v>
      </c>
      <c r="F183" s="42">
        <f>IF($D$22,[1]!obget([1]!obcall("",$B$22,"get",[1]!obMake("","int",E183))),"")</f>
        <v>9.7697575536837746</v>
      </c>
      <c r="G183" s="42">
        <f>IF($D$22,[1]!obget([1]!obcall("",$B$23,"get",[1]!obMake("","int",E183)))^2,"")</f>
        <v>4.2174436530970187E-2</v>
      </c>
      <c r="H183" s="42">
        <f>IF($D$22,[1]!obget([1]!obcall("",$B$24,"get",[1]!obMake("","int",E183))),"")</f>
        <v>0.25990592804067025</v>
      </c>
      <c r="AH183" s="24"/>
      <c r="IW183" s="28"/>
    </row>
    <row r="184" spans="1:257" ht="11.85" customHeight="1" x14ac:dyDescent="0.3">
      <c r="A184" s="28" t="str">
        <f t="shared" si="7"/>
        <v/>
      </c>
      <c r="B184" s="42">
        <f t="shared" si="6"/>
        <v>7.8500000000000005</v>
      </c>
      <c r="C184" s="48">
        <f>IF($C$14,[1]!obget([1]!obcall("",$B$14,"getInitialMargin",[1]!obMake("","double",$B184))),"")</f>
        <v>0</v>
      </c>
      <c r="D184" s="45">
        <f>IF($C$13,[1]!obget([1]!obcall("",$B$13,"getInitialMargin",[1]!obMake("","double",$B184))),"")</f>
        <v>0</v>
      </c>
      <c r="E184" s="42">
        <f t="shared" si="8"/>
        <v>157</v>
      </c>
      <c r="F184" s="42">
        <f>IF($D$22,[1]!obget([1]!obcall("",$B$22,"get",[1]!obMake("","int",E184))),"")</f>
        <v>9.9714065898271596</v>
      </c>
      <c r="G184" s="42">
        <f>IF($D$22,[1]!obget([1]!obcall("",$B$23,"get",[1]!obMake("","int",E184)))^2,"")</f>
        <v>3.2100108905297575E-2</v>
      </c>
      <c r="H184" s="42">
        <f>IF($D$22,[1]!obget([1]!obcall("",$B$24,"get",[1]!obMake("","int",E184))),"")</f>
        <v>0.26598388471090206</v>
      </c>
      <c r="AH184" s="24"/>
      <c r="IW184" s="28"/>
    </row>
    <row r="185" spans="1:257" ht="11.85" customHeight="1" x14ac:dyDescent="0.3">
      <c r="A185" s="28" t="str">
        <f t="shared" si="7"/>
        <v/>
      </c>
      <c r="B185" s="42">
        <f t="shared" si="6"/>
        <v>7.9</v>
      </c>
      <c r="C185" s="48">
        <f>IF($C$14,[1]!obget([1]!obcall("",$B$14,"getInitialMargin",[1]!obMake("","double",$B185))),"")</f>
        <v>0</v>
      </c>
      <c r="D185" s="45">
        <f>IF($C$13,[1]!obget([1]!obcall("",$B$13,"getInitialMargin",[1]!obMake("","double",$B185))),"")</f>
        <v>0</v>
      </c>
      <c r="E185" s="42">
        <f t="shared" si="8"/>
        <v>158</v>
      </c>
      <c r="F185" s="42">
        <f>IF($D$22,[1]!obget([1]!obcall("",$B$22,"get",[1]!obMake("","int",E185))),"")</f>
        <v>12.38008943560054</v>
      </c>
      <c r="G185" s="42">
        <f>IF($D$22,[1]!obget([1]!obcall("",$B$23,"get",[1]!obMake("","int",E185)))^2,"")</f>
        <v>0.48069230831615589</v>
      </c>
      <c r="H185" s="42">
        <f>IF($D$22,[1]!obget([1]!obcall("",$B$24,"get",[1]!obMake("","int",E185))),"")</f>
        <v>0.38271690544945702</v>
      </c>
      <c r="AH185" s="24"/>
      <c r="IW185" s="28"/>
    </row>
    <row r="186" spans="1:257" ht="11.85" customHeight="1" x14ac:dyDescent="0.3">
      <c r="A186" s="28" t="str">
        <f t="shared" si="7"/>
        <v/>
      </c>
      <c r="B186" s="42">
        <f t="shared" si="6"/>
        <v>7.95</v>
      </c>
      <c r="C186" s="48">
        <f>IF($C$14,[1]!obget([1]!obcall("",$B$14,"getInitialMargin",[1]!obMake("","double",$B186))),"")</f>
        <v>0</v>
      </c>
      <c r="D186" s="45">
        <f>IF($C$13,[1]!obget([1]!obcall("",$B$13,"getInitialMargin",[1]!obMake("","double",$B186))),"")</f>
        <v>0</v>
      </c>
      <c r="E186" s="42">
        <f t="shared" si="8"/>
        <v>159</v>
      </c>
      <c r="F186" s="42">
        <f>IF($D$22,[1]!obget([1]!obcall("",$B$22,"get",[1]!obMake("","int",E186))),"")</f>
        <v>16.202416876691419</v>
      </c>
      <c r="G186" s="42">
        <f>IF($D$22,[1]!obget([1]!obcall("",$B$23,"get",[1]!obMake("","int",E186)))^2,"")</f>
        <v>3.0389212103371963</v>
      </c>
      <c r="H186" s="42">
        <f>IF($D$22,[1]!obget([1]!obcall("",$B$24,"get",[1]!obMake("","int",E186))),"")</f>
        <v>0.73513345086300697</v>
      </c>
      <c r="AH186" s="24"/>
      <c r="IW186" s="28"/>
    </row>
    <row r="187" spans="1:257" ht="11.85" customHeight="1" x14ac:dyDescent="0.3">
      <c r="A187" s="28">
        <f t="shared" si="7"/>
        <v>8</v>
      </c>
      <c r="B187" s="42">
        <f t="shared" si="6"/>
        <v>8</v>
      </c>
      <c r="C187" s="48">
        <f>IF($C$14,[1]!obget([1]!obcall("",$B$14,"getInitialMargin",[1]!obMake("","double",$B187))),"")</f>
        <v>0</v>
      </c>
      <c r="D187" s="45">
        <f>IF($C$13,[1]!obget([1]!obcall("",$B$13,"getInitialMargin",[1]!obMake("","double",$B187))),"")</f>
        <v>0</v>
      </c>
      <c r="E187" s="42">
        <f t="shared" si="8"/>
        <v>160</v>
      </c>
      <c r="F187" s="42">
        <f>IF($D$22,[1]!obget([1]!obcall("",$B$22,"get",[1]!obMake("","int",E187))),"")</f>
        <v>8.2225747626169579</v>
      </c>
      <c r="G187" s="42">
        <f>IF($D$22,[1]!obget([1]!obcall("",$B$23,"get",[1]!obMake("","int",E187)))^2,"")</f>
        <v>0.16252577369462259</v>
      </c>
      <c r="H187" s="42">
        <f>IF($D$22,[1]!obget([1]!obcall("",$B$24,"get",[1]!obMake("","int",E187))),"")</f>
        <v>0.2322638826912034</v>
      </c>
      <c r="AH187" s="24"/>
      <c r="IW187" s="28"/>
    </row>
    <row r="188" spans="1:257" ht="11.85" customHeight="1" x14ac:dyDescent="0.3">
      <c r="A188" s="28" t="str">
        <f t="shared" si="7"/>
        <v/>
      </c>
      <c r="B188" s="42">
        <f t="shared" si="6"/>
        <v>8.0500000000000007</v>
      </c>
      <c r="C188" s="48">
        <f>IF($C$14,[1]!obget([1]!obcall("",$B$14,"getInitialMargin",[1]!obMake("","double",$B188))),"")</f>
        <v>0</v>
      </c>
      <c r="D188" s="45">
        <f>IF($C$13,[1]!obget([1]!obcall("",$B$13,"getInitialMargin",[1]!obMake("","double",$B188))),"")</f>
        <v>0</v>
      </c>
      <c r="E188" s="42">
        <f t="shared" si="8"/>
        <v>161</v>
      </c>
      <c r="F188" s="42">
        <f>IF($D$22,[1]!obget([1]!obcall("",$B$22,"get",[1]!obMake("","int",E188))),"")</f>
        <v>10.862919852495178</v>
      </c>
      <c r="G188" s="42">
        <f>IF($D$22,[1]!obget([1]!obcall("",$B$23,"get",[1]!obMake("","int",E188)))^2,"")</f>
        <v>0.34502829742975738</v>
      </c>
      <c r="H188" s="42">
        <f>IF($D$22,[1]!obget([1]!obcall("",$B$24,"get",[1]!obMake("","int",E188))),"")</f>
        <v>0.29969580873628687</v>
      </c>
      <c r="AH188" s="24"/>
      <c r="IW188" s="28"/>
    </row>
    <row r="189" spans="1:257" ht="11.85" customHeight="1" x14ac:dyDescent="0.3">
      <c r="A189" s="28" t="str">
        <f t="shared" si="7"/>
        <v/>
      </c>
      <c r="B189" s="42">
        <f t="shared" si="6"/>
        <v>8.1</v>
      </c>
      <c r="C189" s="48">
        <f>IF($C$14,[1]!obget([1]!obcall("",$B$14,"getInitialMargin",[1]!obMake("","double",$B189))),"")</f>
        <v>0</v>
      </c>
      <c r="D189" s="45">
        <f>IF($C$13,[1]!obget([1]!obcall("",$B$13,"getInitialMargin",[1]!obMake("","double",$B189))),"")</f>
        <v>0</v>
      </c>
      <c r="E189" s="42">
        <f t="shared" si="8"/>
        <v>162</v>
      </c>
      <c r="F189" s="42">
        <f>IF($D$22,[1]!obget([1]!obcall("",$B$22,"get",[1]!obMake("","int",E189))),"")</f>
        <v>14.213306132787547</v>
      </c>
      <c r="G189" s="42">
        <f>IF($D$22,[1]!obget([1]!obcall("",$B$23,"get",[1]!obMake("","int",E189)))^2,"")</f>
        <v>7.289528659606811E-3</v>
      </c>
      <c r="H189" s="42">
        <f>IF($D$22,[1]!obget([1]!obcall("",$B$24,"get",[1]!obMake("","int",E189))),"")</f>
        <v>0.52614358545825746</v>
      </c>
      <c r="AH189" s="24"/>
      <c r="IW189" s="28"/>
    </row>
    <row r="190" spans="1:257" ht="11.85" customHeight="1" x14ac:dyDescent="0.3">
      <c r="A190" s="28" t="str">
        <f t="shared" si="7"/>
        <v/>
      </c>
      <c r="B190" s="42">
        <f t="shared" si="6"/>
        <v>8.15</v>
      </c>
      <c r="C190" s="48">
        <f>IF($C$14,[1]!obget([1]!obcall("",$B$14,"getInitialMargin",[1]!obMake("","double",$B190))),"")</f>
        <v>0</v>
      </c>
      <c r="D190" s="45">
        <f>IF($C$13,[1]!obget([1]!obcall("",$B$13,"getInitialMargin",[1]!obMake("","double",$B190))),"")</f>
        <v>0</v>
      </c>
      <c r="E190" s="42">
        <f t="shared" si="8"/>
        <v>163</v>
      </c>
      <c r="F190" s="42">
        <f>IF($D$22,[1]!obget([1]!obcall("",$B$22,"get",[1]!obMake("","int",E190))),"")</f>
        <v>21.608995836487075</v>
      </c>
      <c r="G190" s="42">
        <f>IF($D$22,[1]!obget([1]!obcall("",$B$23,"get",[1]!obMake("","int",E190)))^2,"")</f>
        <v>11.113194455237929</v>
      </c>
      <c r="H190" s="42">
        <f>IF($D$22,[1]!obget([1]!obcall("",$B$24,"get",[1]!obMake("","int",E190))),"")</f>
        <v>1.5838474909718276</v>
      </c>
      <c r="AH190" s="24"/>
      <c r="IW190" s="28"/>
    </row>
    <row r="191" spans="1:257" ht="11.85" customHeight="1" x14ac:dyDescent="0.3">
      <c r="A191" s="28" t="str">
        <f t="shared" si="7"/>
        <v/>
      </c>
      <c r="B191" s="42">
        <f t="shared" si="6"/>
        <v>8.2000000000000011</v>
      </c>
      <c r="C191" s="48">
        <f>IF($C$14,[1]!obget([1]!obcall("",$B$14,"getInitialMargin",[1]!obMake("","double",$B191))),"")</f>
        <v>0</v>
      </c>
      <c r="D191" s="45">
        <f>IF($C$13,[1]!obget([1]!obcall("",$B$13,"getInitialMargin",[1]!obMake("","double",$B191))),"")</f>
        <v>0</v>
      </c>
      <c r="E191" s="42">
        <f t="shared" si="8"/>
        <v>164</v>
      </c>
      <c r="F191" s="42">
        <f>IF($D$22,[1]!obget([1]!obcall("",$B$22,"get",[1]!obMake("","int",E191))),"")</f>
        <v>15.393987240552942</v>
      </c>
      <c r="G191" s="42">
        <f>IF($D$22,[1]!obget([1]!obcall("",$B$23,"get",[1]!obMake("","int",E191)))^2,"")</f>
        <v>0.18317001888048634</v>
      </c>
      <c r="H191" s="42">
        <f>IF($D$22,[1]!obget([1]!obcall("",$B$24,"get",[1]!obMake("","int",E191))),"")</f>
        <v>0.64349448044704549</v>
      </c>
      <c r="AH191" s="24"/>
      <c r="IW191" s="28"/>
    </row>
    <row r="192" spans="1:257" ht="11.85" customHeight="1" x14ac:dyDescent="0.3">
      <c r="A192" s="28" t="str">
        <f t="shared" si="7"/>
        <v/>
      </c>
      <c r="B192" s="42">
        <f t="shared" si="6"/>
        <v>8.25</v>
      </c>
      <c r="C192" s="48">
        <f>IF($C$14,[1]!obget([1]!obcall("",$B$14,"getInitialMargin",[1]!obMake("","double",$B192))),"")</f>
        <v>0</v>
      </c>
      <c r="D192" s="45">
        <f>IF($C$13,[1]!obget([1]!obcall("",$B$13,"getInitialMargin",[1]!obMake("","double",$B192))),"")</f>
        <v>0</v>
      </c>
      <c r="E192" s="42">
        <f t="shared" si="8"/>
        <v>165</v>
      </c>
      <c r="F192" s="42">
        <f>IF($D$22,[1]!obget([1]!obcall("",$B$22,"get",[1]!obMake("","int",E192))),"")</f>
        <v>6.2752102891947512</v>
      </c>
      <c r="G192" s="42">
        <f>IF($D$22,[1]!obget([1]!obcall("",$B$23,"get",[1]!obMake("","int",E192)))^2,"")</f>
        <v>0.19021870060546844</v>
      </c>
      <c r="H192" s="42">
        <f>IF($D$22,[1]!obget([1]!obcall("",$B$24,"get",[1]!obMake("","int",E192))),"")</f>
        <v>0.24523820175247479</v>
      </c>
      <c r="AH192" s="24"/>
      <c r="IW192" s="28"/>
    </row>
    <row r="193" spans="1:257" ht="11.85" customHeight="1" x14ac:dyDescent="0.3">
      <c r="A193" s="28" t="str">
        <f t="shared" si="7"/>
        <v/>
      </c>
      <c r="B193" s="42">
        <f t="shared" si="6"/>
        <v>8.3000000000000007</v>
      </c>
      <c r="C193" s="48">
        <f>IF($C$14,[1]!obget([1]!obcall("",$B$14,"getInitialMargin",[1]!obMake("","double",$B193))),"")</f>
        <v>0</v>
      </c>
      <c r="D193" s="45">
        <f>IF($C$13,[1]!obget([1]!obcall("",$B$13,"getInitialMargin",[1]!obMake("","double",$B193))),"")</f>
        <v>0</v>
      </c>
      <c r="E193" s="42">
        <f t="shared" si="8"/>
        <v>166</v>
      </c>
      <c r="F193" s="42">
        <f>IF($D$22,[1]!obget([1]!obcall("",$B$22,"get",[1]!obMake("","int",E193))),"")</f>
        <v>11.89456033675547</v>
      </c>
      <c r="G193" s="42">
        <f>IF($D$22,[1]!obget([1]!obcall("",$B$23,"get",[1]!obMake("","int",E193)))^2,"")</f>
        <v>5.9561264930335416E-2</v>
      </c>
      <c r="H193" s="42">
        <f>IF($D$22,[1]!obget([1]!obcall("",$B$24,"get",[1]!obMake("","int",E193))),"")</f>
        <v>0.35263244465968901</v>
      </c>
      <c r="AH193" s="24"/>
      <c r="IW193" s="28"/>
    </row>
    <row r="194" spans="1:257" ht="11.85" customHeight="1" x14ac:dyDescent="0.3">
      <c r="A194" s="28" t="str">
        <f t="shared" si="7"/>
        <v/>
      </c>
      <c r="B194" s="42">
        <f t="shared" si="6"/>
        <v>8.35</v>
      </c>
      <c r="C194" s="48">
        <f>IF($C$14,[1]!obget([1]!obcall("",$B$14,"getInitialMargin",[1]!obMake("","double",$B194))),"")</f>
        <v>0</v>
      </c>
      <c r="D194" s="45">
        <f>IF($C$13,[1]!obget([1]!obcall("",$B$13,"getInitialMargin",[1]!obMake("","double",$B194))),"")</f>
        <v>0</v>
      </c>
      <c r="E194" s="42">
        <f t="shared" si="8"/>
        <v>167</v>
      </c>
      <c r="F194" s="42">
        <f>IF($D$22,[1]!obget([1]!obcall("",$B$22,"get",[1]!obMake("","int",E194))),"")</f>
        <v>11.382074506287262</v>
      </c>
      <c r="G194" s="42">
        <f>IF($D$22,[1]!obget([1]!obcall("",$B$23,"get",[1]!obMake("","int",E194)))^2,"")</f>
        <v>0.73688978302587416</v>
      </c>
      <c r="H194" s="42">
        <f>IF($D$22,[1]!obget([1]!obcall("",$B$24,"get",[1]!obMake("","int",E194))),"")</f>
        <v>0.32446772991447848</v>
      </c>
      <c r="AH194" s="24"/>
      <c r="IW194" s="28"/>
    </row>
    <row r="195" spans="1:257" ht="11.85" customHeight="1" x14ac:dyDescent="0.3">
      <c r="A195" s="28" t="str">
        <f t="shared" si="7"/>
        <v/>
      </c>
      <c r="B195" s="42">
        <f t="shared" si="6"/>
        <v>8.4</v>
      </c>
      <c r="C195" s="48">
        <f>IF($C$14,[1]!obget([1]!obcall("",$B$14,"getInitialMargin",[1]!obMake("","double",$B195))),"")</f>
        <v>0</v>
      </c>
      <c r="D195" s="45">
        <f>IF($C$13,[1]!obget([1]!obcall("",$B$13,"getInitialMargin",[1]!obMake("","double",$B195))),"")</f>
        <v>0</v>
      </c>
      <c r="E195" s="42">
        <f t="shared" si="8"/>
        <v>168</v>
      </c>
      <c r="F195" s="42">
        <f>IF($D$22,[1]!obget([1]!obcall("",$B$22,"get",[1]!obMake("","int",E195))),"")</f>
        <v>13.860700149742904</v>
      </c>
      <c r="G195" s="42">
        <f>IF($D$22,[1]!obget([1]!obcall("",$B$23,"get",[1]!obMake("","int",E195)))^2,"")</f>
        <v>1.3689099066825016E-2</v>
      </c>
      <c r="H195" s="42">
        <f>IF($D$22,[1]!obget([1]!obcall("",$B$24,"get",[1]!obMake("","int",E195))),"")</f>
        <v>0.49489202686579548</v>
      </c>
      <c r="AH195" s="24"/>
      <c r="IW195" s="28"/>
    </row>
    <row r="196" spans="1:257" ht="11.85" customHeight="1" x14ac:dyDescent="0.3">
      <c r="A196" s="28" t="str">
        <f t="shared" si="7"/>
        <v/>
      </c>
      <c r="B196" s="42">
        <f t="shared" si="6"/>
        <v>8.4500000000000011</v>
      </c>
      <c r="C196" s="48">
        <f>IF($C$14,[1]!obget([1]!obcall("",$B$14,"getInitialMargin",[1]!obMake("","double",$B196))),"")</f>
        <v>0</v>
      </c>
      <c r="D196" s="45">
        <f>IF($C$13,[1]!obget([1]!obcall("",$B$13,"getInitialMargin",[1]!obMake("","double",$B196))),"")</f>
        <v>0</v>
      </c>
      <c r="E196" s="42">
        <f t="shared" si="8"/>
        <v>169</v>
      </c>
      <c r="F196" s="42">
        <f>IF($D$22,[1]!obget([1]!obcall("",$B$22,"get",[1]!obMake("","int",E196))),"")</f>
        <v>16.402485337303613</v>
      </c>
      <c r="G196" s="42">
        <f>IF($D$22,[1]!obget([1]!obcall("",$B$23,"get",[1]!obMake("","int",E196)))^2,"")</f>
        <v>0.27919777637991655</v>
      </c>
      <c r="H196" s="42">
        <f>IF($D$22,[1]!obget([1]!obcall("",$B$24,"get",[1]!obMake("","int",E196))),"")</f>
        <v>0.75922830288620813</v>
      </c>
      <c r="AH196" s="24"/>
      <c r="IW196" s="28"/>
    </row>
    <row r="197" spans="1:257" ht="11.85" customHeight="1" x14ac:dyDescent="0.3">
      <c r="A197" s="28">
        <f t="shared" si="7"/>
        <v>8.5</v>
      </c>
      <c r="B197" s="42">
        <f t="shared" si="6"/>
        <v>8.5</v>
      </c>
      <c r="C197" s="48">
        <f>IF($C$14,[1]!obget([1]!obcall("",$B$14,"getInitialMargin",[1]!obMake("","double",$B197))),"")</f>
        <v>0</v>
      </c>
      <c r="D197" s="45">
        <f>IF($C$13,[1]!obget([1]!obcall("",$B$13,"getInitialMargin",[1]!obMake("","double",$B197))),"")</f>
        <v>0</v>
      </c>
      <c r="E197" s="42">
        <f t="shared" si="8"/>
        <v>170</v>
      </c>
      <c r="F197" s="42">
        <f>IF($D$22,[1]!obget([1]!obcall("",$B$22,"get",[1]!obMake("","int",E197))),"")</f>
        <v>11.206178951640126</v>
      </c>
      <c r="G197" s="42">
        <f>IF($D$22,[1]!obget([1]!obcall("",$B$23,"get",[1]!obMake("","int",E197)))^2,"")</f>
        <v>0.28188429310831542</v>
      </c>
      <c r="H197" s="42">
        <f>IF($D$22,[1]!obget([1]!obcall("",$B$24,"get",[1]!obMake("","int",E197))),"")</f>
        <v>0.31565092169815434</v>
      </c>
      <c r="AH197" s="24"/>
      <c r="IW197" s="28"/>
    </row>
    <row r="198" spans="1:257" ht="11.85" customHeight="1" x14ac:dyDescent="0.3">
      <c r="A198" s="28" t="str">
        <f t="shared" si="7"/>
        <v/>
      </c>
      <c r="B198" s="42">
        <f t="shared" si="6"/>
        <v>8.5500000000000007</v>
      </c>
      <c r="C198" s="48">
        <f>IF($C$14,[1]!obget([1]!obcall("",$B$14,"getInitialMargin",[1]!obMake("","double",$B198))),"")</f>
        <v>0</v>
      </c>
      <c r="D198" s="45">
        <f>IF($C$13,[1]!obget([1]!obcall("",$B$13,"getInitialMargin",[1]!obMake("","double",$B198))),"")</f>
        <v>0</v>
      </c>
      <c r="E198" s="42">
        <f t="shared" si="8"/>
        <v>171</v>
      </c>
      <c r="F198" s="42">
        <f>IF($D$22,[1]!obget([1]!obcall("",$B$22,"get",[1]!obMake("","int",E198))),"")</f>
        <v>18.762369952181928</v>
      </c>
      <c r="G198" s="42">
        <f>IF($D$22,[1]!obget([1]!obcall("",$B$23,"get",[1]!obMake("","int",E198)))^2,"")</f>
        <v>0.11312493171757783</v>
      </c>
      <c r="H198" s="42">
        <f>IF($D$22,[1]!obget([1]!obcall("",$B$24,"get",[1]!obMake("","int",E198))),"")</f>
        <v>1.085840071478533</v>
      </c>
      <c r="AH198" s="24"/>
      <c r="IW198" s="28"/>
    </row>
    <row r="199" spans="1:257" ht="11.85" customHeight="1" x14ac:dyDescent="0.3">
      <c r="A199" s="28" t="str">
        <f t="shared" si="7"/>
        <v/>
      </c>
      <c r="B199" s="42">
        <f t="shared" si="6"/>
        <v>8.6</v>
      </c>
      <c r="C199" s="48">
        <f>IF($C$14,[1]!obget([1]!obcall("",$B$14,"getInitialMargin",[1]!obMake("","double",$B199))),"")</f>
        <v>0</v>
      </c>
      <c r="D199" s="45">
        <f>IF($C$13,[1]!obget([1]!obcall("",$B$13,"getInitialMargin",[1]!obMake("","double",$B199))),"")</f>
        <v>0</v>
      </c>
      <c r="E199" s="42">
        <f t="shared" si="8"/>
        <v>172</v>
      </c>
      <c r="F199" s="42">
        <f>IF($D$22,[1]!obget([1]!obcall("",$B$22,"get",[1]!obMake("","int",E199))),"")</f>
        <v>19.147930161453722</v>
      </c>
      <c r="G199" s="42">
        <f>IF($D$22,[1]!obget([1]!obcall("",$B$23,"get",[1]!obMake("","int",E199)))^2,"")</f>
        <v>2.475051686253666</v>
      </c>
      <c r="H199" s="42">
        <f>IF($D$22,[1]!obget([1]!obcall("",$B$24,"get",[1]!obMake("","int",E199))),"")</f>
        <v>1.146632165579347</v>
      </c>
      <c r="AH199" s="24"/>
      <c r="IW199" s="28"/>
    </row>
    <row r="200" spans="1:257" ht="11.85" customHeight="1" x14ac:dyDescent="0.3">
      <c r="A200" s="28" t="str">
        <f t="shared" si="7"/>
        <v/>
      </c>
      <c r="B200" s="42">
        <f t="shared" si="6"/>
        <v>8.65</v>
      </c>
      <c r="C200" s="48">
        <f>IF($C$14,[1]!obget([1]!obcall("",$B$14,"getInitialMargin",[1]!obMake("","double",$B200))),"")</f>
        <v>0</v>
      </c>
      <c r="D200" s="45">
        <f>IF($C$13,[1]!obget([1]!obcall("",$B$13,"getInitialMargin",[1]!obMake("","double",$B200))),"")</f>
        <v>0</v>
      </c>
      <c r="E200" s="42">
        <f t="shared" si="8"/>
        <v>173</v>
      </c>
      <c r="F200" s="42">
        <f>IF($D$22,[1]!obget([1]!obcall("",$B$22,"get",[1]!obMake("","int",E200))),"")</f>
        <v>7.9487617607613013</v>
      </c>
      <c r="G200" s="42">
        <f>IF($D$22,[1]!obget([1]!obcall("",$B$23,"get",[1]!obMake("","int",E200)))^2,"")</f>
        <v>1.2696540299064234E-2</v>
      </c>
      <c r="H200" s="42">
        <f>IF($D$22,[1]!obget([1]!obcall("",$B$24,"get",[1]!obMake("","int",E200))),"")</f>
        <v>0.2308717320834236</v>
      </c>
      <c r="AH200" s="24"/>
      <c r="IW200" s="28"/>
    </row>
    <row r="201" spans="1:257" ht="11.85" customHeight="1" x14ac:dyDescent="0.3">
      <c r="A201" s="28" t="str">
        <f t="shared" si="7"/>
        <v/>
      </c>
      <c r="B201" s="42">
        <f t="shared" si="6"/>
        <v>8.7000000000000011</v>
      </c>
      <c r="C201" s="48">
        <f>IF($C$14,[1]!obget([1]!obcall("",$B$14,"getInitialMargin",[1]!obMake("","double",$B201))),"")</f>
        <v>0</v>
      </c>
      <c r="D201" s="45">
        <f>IF($C$13,[1]!obget([1]!obcall("",$B$13,"getInitialMargin",[1]!obMake("","double",$B201))),"")</f>
        <v>0</v>
      </c>
      <c r="E201" s="42">
        <f t="shared" si="8"/>
        <v>174</v>
      </c>
      <c r="F201" s="42">
        <f>IF($D$22,[1]!obget([1]!obcall("",$B$22,"get",[1]!obMake("","int",E201))),"")</f>
        <v>16.272920641342882</v>
      </c>
      <c r="G201" s="42">
        <f>IF($D$22,[1]!obget([1]!obcall("",$B$23,"get",[1]!obMake("","int",E201)))^2,"")</f>
        <v>0.16479170044978408</v>
      </c>
      <c r="H201" s="42">
        <f>IF($D$22,[1]!obget([1]!obcall("",$B$24,"get",[1]!obMake("","int",E201))),"")</f>
        <v>0.74356031525406419</v>
      </c>
      <c r="AH201" s="24"/>
      <c r="IW201" s="28"/>
    </row>
    <row r="202" spans="1:257" ht="11.85" customHeight="1" x14ac:dyDescent="0.3">
      <c r="A202" s="28" t="str">
        <f t="shared" si="7"/>
        <v/>
      </c>
      <c r="B202" s="42">
        <f t="shared" si="6"/>
        <v>8.75</v>
      </c>
      <c r="C202" s="48">
        <f>IF($C$14,[1]!obget([1]!obcall("",$B$14,"getInitialMargin",[1]!obMake("","double",$B202))),"")</f>
        <v>0</v>
      </c>
      <c r="D202" s="45">
        <f>IF($C$13,[1]!obget([1]!obcall("",$B$13,"getInitialMargin",[1]!obMake("","double",$B202))),"")</f>
        <v>0</v>
      </c>
      <c r="E202" s="42">
        <f t="shared" si="8"/>
        <v>175</v>
      </c>
      <c r="F202" s="42">
        <f>IF($D$22,[1]!obget([1]!obcall("",$B$22,"get",[1]!obMake("","int",E202))),"")</f>
        <v>13.369697373758585</v>
      </c>
      <c r="G202" s="42">
        <f>IF($D$22,[1]!obget([1]!obcall("",$B$23,"get",[1]!obMake("","int",E202)))^2,"")</f>
        <v>0.39459920867074116</v>
      </c>
      <c r="H202" s="42">
        <f>IF($D$22,[1]!obget([1]!obcall("",$B$24,"get",[1]!obMake("","int",E202))),"")</f>
        <v>0.45428173330810906</v>
      </c>
      <c r="AH202" s="24"/>
      <c r="IW202" s="28"/>
    </row>
    <row r="203" spans="1:257" ht="11.85" customHeight="1" x14ac:dyDescent="0.3">
      <c r="A203" s="28" t="str">
        <f t="shared" si="7"/>
        <v/>
      </c>
      <c r="B203" s="42">
        <f t="shared" si="6"/>
        <v>8.8000000000000007</v>
      </c>
      <c r="C203" s="48">
        <f>IF($C$14,[1]!obget([1]!obcall("",$B$14,"getInitialMargin",[1]!obMake("","double",$B203))),"")</f>
        <v>0</v>
      </c>
      <c r="D203" s="45">
        <f>IF($C$13,[1]!obget([1]!obcall("",$B$13,"getInitialMargin",[1]!obMake("","double",$B203))),"")</f>
        <v>0</v>
      </c>
      <c r="E203" s="42">
        <f t="shared" si="8"/>
        <v>176</v>
      </c>
      <c r="F203" s="42">
        <f>IF($D$22,[1]!obget([1]!obcall("",$B$22,"get",[1]!obMake("","int",E203))),"")</f>
        <v>8.5233411148318119</v>
      </c>
      <c r="G203" s="42">
        <f>IF($D$22,[1]!obget([1]!obcall("",$B$23,"get",[1]!obMake("","int",E203)))^2,"")</f>
        <v>0.51694947791219736</v>
      </c>
      <c r="H203" s="42">
        <f>IF($D$22,[1]!obget([1]!obcall("",$B$24,"get",[1]!obMake("","int",E203))),"")</f>
        <v>0.23500607100415238</v>
      </c>
      <c r="AH203" s="24"/>
      <c r="IW203" s="28"/>
    </row>
    <row r="204" spans="1:257" ht="11.85" customHeight="1" x14ac:dyDescent="0.3">
      <c r="A204" s="28" t="str">
        <f t="shared" si="7"/>
        <v/>
      </c>
      <c r="B204" s="42">
        <f t="shared" si="6"/>
        <v>8.85</v>
      </c>
      <c r="C204" s="48">
        <f>IF($C$14,[1]!obget([1]!obcall("",$B$14,"getInitialMargin",[1]!obMake("","double",$B204))),"")</f>
        <v>0</v>
      </c>
      <c r="D204" s="45">
        <f>IF($C$13,[1]!obget([1]!obcall("",$B$13,"getInitialMargin",[1]!obMake("","double",$B204))),"")</f>
        <v>0</v>
      </c>
      <c r="E204" s="42">
        <f t="shared" si="8"/>
        <v>177</v>
      </c>
      <c r="F204" s="42">
        <f>IF($D$22,[1]!obget([1]!obcall("",$B$22,"get",[1]!obMake("","int",E204))),"")</f>
        <v>7.8394371378652767</v>
      </c>
      <c r="G204" s="42">
        <f>IF($D$22,[1]!obget([1]!obcall("",$B$23,"get",[1]!obMake("","int",E204)))^2,"")</f>
        <v>5.0195197753501064E-2</v>
      </c>
      <c r="H204" s="42">
        <f>IF($D$22,[1]!obget([1]!obcall("",$B$24,"get",[1]!obMake("","int",E204))),"")</f>
        <v>0.23060989600662773</v>
      </c>
      <c r="AH204" s="24"/>
      <c r="IW204" s="28"/>
    </row>
    <row r="205" spans="1:257" ht="11.85" customHeight="1" x14ac:dyDescent="0.3">
      <c r="A205" s="28" t="str">
        <f t="shared" si="7"/>
        <v/>
      </c>
      <c r="B205" s="42">
        <f t="shared" si="6"/>
        <v>8.9</v>
      </c>
      <c r="C205" s="48">
        <f>IF($C$14,[1]!obget([1]!obcall("",$B$14,"getInitialMargin",[1]!obMake("","double",$B205))),"")</f>
        <v>0</v>
      </c>
      <c r="D205" s="45">
        <f>IF($C$13,[1]!obget([1]!obcall("",$B$13,"getInitialMargin",[1]!obMake("","double",$B205))),"")</f>
        <v>0</v>
      </c>
      <c r="E205" s="42">
        <f t="shared" si="8"/>
        <v>178</v>
      </c>
      <c r="F205" s="42">
        <f>IF($D$22,[1]!obget([1]!obcall("",$B$22,"get",[1]!obMake("","int",E205))),"")</f>
        <v>8.1246752413198351</v>
      </c>
      <c r="G205" s="42">
        <f>IF($D$22,[1]!obget([1]!obcall("",$B$23,"get",[1]!obMake("","int",E205)))^2,"")</f>
        <v>6.7012792388998446E-2</v>
      </c>
      <c r="H205" s="42">
        <f>IF($D$22,[1]!obget([1]!obcall("",$B$24,"get",[1]!obMake("","int",E205))),"")</f>
        <v>0.2316452492909426</v>
      </c>
      <c r="AH205" s="24"/>
      <c r="IW205" s="28"/>
    </row>
    <row r="206" spans="1:257" ht="11.85" customHeight="1" x14ac:dyDescent="0.3">
      <c r="A206" s="28" t="str">
        <f t="shared" si="7"/>
        <v/>
      </c>
      <c r="B206" s="42">
        <f t="shared" si="6"/>
        <v>8.9500000000000011</v>
      </c>
      <c r="C206" s="48">
        <f>IF($C$14,[1]!obget([1]!obcall("",$B$14,"getInitialMargin",[1]!obMake("","double",$B206))),"")</f>
        <v>0</v>
      </c>
      <c r="D206" s="45">
        <f>IF($C$13,[1]!obget([1]!obcall("",$B$13,"getInitialMargin",[1]!obMake("","double",$B206))),"")</f>
        <v>0</v>
      </c>
      <c r="E206" s="42">
        <f t="shared" si="8"/>
        <v>179</v>
      </c>
      <c r="F206" s="42">
        <f>IF($D$22,[1]!obget([1]!obcall("",$B$22,"get",[1]!obMake("","int",E206))),"")</f>
        <v>9.9869967312877606</v>
      </c>
      <c r="G206" s="42">
        <f>IF($D$22,[1]!obget([1]!obcall("",$B$23,"get",[1]!obMake("","int",E206)))^2,"")</f>
        <v>9.5100149504954781E-2</v>
      </c>
      <c r="H206" s="42">
        <f>IF($D$22,[1]!obget([1]!obcall("",$B$24,"get",[1]!obMake("","int",E206))),"")</f>
        <v>0.26647756345796247</v>
      </c>
      <c r="AH206" s="24"/>
      <c r="IW206" s="28"/>
    </row>
    <row r="207" spans="1:257" ht="11.85" customHeight="1" x14ac:dyDescent="0.3">
      <c r="A207" s="28">
        <f t="shared" si="7"/>
        <v>9</v>
      </c>
      <c r="B207" s="42">
        <f t="shared" si="6"/>
        <v>9</v>
      </c>
      <c r="C207" s="48">
        <f>IF($C$14,[1]!obget([1]!obcall("",$B$14,"getInitialMargin",[1]!obMake("","double",$B207))),"")</f>
        <v>0</v>
      </c>
      <c r="D207" s="45">
        <f>IF($C$13,[1]!obget([1]!obcall("",$B$13,"getInitialMargin",[1]!obMake("","double",$B207))),"")</f>
        <v>0</v>
      </c>
      <c r="E207" s="42">
        <f t="shared" si="8"/>
        <v>180</v>
      </c>
      <c r="F207" s="42">
        <f>IF($D$22,[1]!obget([1]!obcall("",$B$22,"get",[1]!obMake("","int",E207))),"")</f>
        <v>6.0036110030549379</v>
      </c>
      <c r="G207" s="42">
        <f>IF($D$22,[1]!obget([1]!obcall("",$B$23,"get",[1]!obMake("","int",E207)))^2,"")</f>
        <v>0.45734090013364398</v>
      </c>
      <c r="H207" s="42">
        <f>IF($D$22,[1]!obget([1]!obcall("",$B$24,"get",[1]!obMake("","int",E207))),"")</f>
        <v>0.25127792194988186</v>
      </c>
      <c r="AH207" s="24"/>
      <c r="IW207" s="28"/>
    </row>
    <row r="208" spans="1:257" ht="11.85" customHeight="1" x14ac:dyDescent="0.3">
      <c r="A208" s="28" t="str">
        <f t="shared" si="7"/>
        <v/>
      </c>
      <c r="B208" s="42">
        <f t="shared" si="6"/>
        <v>9.0500000000000007</v>
      </c>
      <c r="C208" s="48">
        <f>IF($C$14,[1]!obget([1]!obcall("",$B$14,"getInitialMargin",[1]!obMake("","double",$B208))),"")</f>
        <v>0</v>
      </c>
      <c r="D208" s="45">
        <f>IF($C$13,[1]!obget([1]!obcall("",$B$13,"getInitialMargin",[1]!obMake("","double",$B208))),"")</f>
        <v>0</v>
      </c>
      <c r="E208" s="42">
        <f t="shared" si="8"/>
        <v>181</v>
      </c>
      <c r="F208" s="42">
        <f>IF($D$22,[1]!obget([1]!obcall("",$B$22,"get",[1]!obMake("","int",E208))),"")</f>
        <v>7.5579340564072144</v>
      </c>
      <c r="G208" s="42">
        <f>IF($D$22,[1]!obget([1]!obcall("",$B$23,"get",[1]!obMake("","int",E208)))^2,"")</f>
        <v>8.0016589248417827E-2</v>
      </c>
      <c r="H208" s="42">
        <f>IF($D$22,[1]!obget([1]!obcall("",$B$24,"get",[1]!obMake("","int",E208))),"")</f>
        <v>0.23070792184938044</v>
      </c>
      <c r="AH208" s="24"/>
      <c r="IW208" s="28"/>
    </row>
    <row r="209" spans="1:257" ht="11.85" customHeight="1" x14ac:dyDescent="0.3">
      <c r="A209" s="28" t="str">
        <f t="shared" si="7"/>
        <v/>
      </c>
      <c r="B209" s="42">
        <f t="shared" si="6"/>
        <v>9.1</v>
      </c>
      <c r="C209" s="48">
        <f>IF($C$14,[1]!obget([1]!obcall("",$B$14,"getInitialMargin",[1]!obMake("","double",$B209))),"")</f>
        <v>0</v>
      </c>
      <c r="D209" s="45">
        <f>IF($C$13,[1]!obget([1]!obcall("",$B$13,"getInitialMargin",[1]!obMake("","double",$B209))),"")</f>
        <v>0</v>
      </c>
      <c r="E209" s="42">
        <f t="shared" si="8"/>
        <v>182</v>
      </c>
      <c r="F209" s="42">
        <f>IF($D$22,[1]!obget([1]!obcall("",$B$22,"get",[1]!obMake("","int",E209))),"")</f>
        <v>17.131076363944945</v>
      </c>
      <c r="G209" s="42">
        <f>IF($D$22,[1]!obget([1]!obcall("",$B$23,"get",[1]!obMake("","int",E209)))^2,"")</f>
        <v>0.70948039477803904</v>
      </c>
      <c r="H209" s="42">
        <f>IF($D$22,[1]!obget([1]!obcall("",$B$24,"get",[1]!obMake("","int",E209))),"")</f>
        <v>0.85172394115305661</v>
      </c>
      <c r="AH209" s="24"/>
      <c r="IW209" s="28"/>
    </row>
    <row r="210" spans="1:257" ht="11.85" customHeight="1" x14ac:dyDescent="0.3">
      <c r="A210" s="28" t="str">
        <f t="shared" si="7"/>
        <v/>
      </c>
      <c r="B210" s="42">
        <f t="shared" si="6"/>
        <v>9.15</v>
      </c>
      <c r="C210" s="48">
        <f>IF($C$14,[1]!obget([1]!obcall("",$B$14,"getInitialMargin",[1]!obMake("","double",$B210))),"")</f>
        <v>0</v>
      </c>
      <c r="D210" s="45">
        <f>IF($C$13,[1]!obget([1]!obcall("",$B$13,"getInitialMargin",[1]!obMake("","double",$B210))),"")</f>
        <v>0</v>
      </c>
      <c r="E210" s="42">
        <f t="shared" si="8"/>
        <v>183</v>
      </c>
      <c r="F210" s="42">
        <f>IF($D$22,[1]!obget([1]!obcall("",$B$22,"get",[1]!obMake("","int",E210))),"")</f>
        <v>13.784286867719111</v>
      </c>
      <c r="G210" s="42">
        <f>IF($D$22,[1]!obget([1]!obcall("",$B$23,"get",[1]!obMake("","int",E210)))^2,"")</f>
        <v>0.29446096232587698</v>
      </c>
      <c r="H210" s="42">
        <f>IF($D$22,[1]!obget([1]!obcall("",$B$24,"get",[1]!obMake("","int",E210))),"")</f>
        <v>0.48834960341604416</v>
      </c>
      <c r="AH210" s="24"/>
      <c r="IW210" s="28"/>
    </row>
    <row r="211" spans="1:257" ht="11.85" customHeight="1" x14ac:dyDescent="0.3">
      <c r="A211" s="28" t="str">
        <f t="shared" si="7"/>
        <v/>
      </c>
      <c r="B211" s="42">
        <f t="shared" si="6"/>
        <v>9.2000000000000011</v>
      </c>
      <c r="C211" s="48">
        <f>IF($C$14,[1]!obget([1]!obcall("",$B$14,"getInitialMargin",[1]!obMake("","double",$B211))),"")</f>
        <v>0</v>
      </c>
      <c r="D211" s="45">
        <f>IF($C$13,[1]!obget([1]!obcall("",$B$13,"getInitialMargin",[1]!obMake("","double",$B211))),"")</f>
        <v>0</v>
      </c>
      <c r="E211" s="42">
        <f t="shared" si="8"/>
        <v>184</v>
      </c>
      <c r="F211" s="42">
        <f>IF($D$22,[1]!obget([1]!obcall("",$B$22,"get",[1]!obMake("","int",E211))),"")</f>
        <v>10.297817543106996</v>
      </c>
      <c r="G211" s="42">
        <f>IF($D$22,[1]!obget([1]!obcall("",$B$23,"get",[1]!obMake("","int",E211)))^2,"")</f>
        <v>0.34677000497800003</v>
      </c>
      <c r="H211" s="42">
        <f>IF($D$22,[1]!obget([1]!obcall("",$B$24,"get",[1]!obMake("","int",E211))),"")</f>
        <v>0.27703216604962144</v>
      </c>
      <c r="AH211" s="24"/>
      <c r="IW211" s="28"/>
    </row>
    <row r="212" spans="1:257" ht="11.85" customHeight="1" x14ac:dyDescent="0.3">
      <c r="A212" s="28" t="str">
        <f t="shared" si="7"/>
        <v/>
      </c>
      <c r="B212" s="42">
        <f t="shared" si="6"/>
        <v>9.25</v>
      </c>
      <c r="C212" s="48">
        <f>IF($C$14,[1]!obget([1]!obcall("",$B$14,"getInitialMargin",[1]!obMake("","double",$B212))),"")</f>
        <v>0</v>
      </c>
      <c r="D212" s="45">
        <f>IF($C$13,[1]!obget([1]!obcall("",$B$13,"getInitialMargin",[1]!obMake("","double",$B212))),"")</f>
        <v>0</v>
      </c>
      <c r="E212" s="42">
        <f t="shared" si="8"/>
        <v>185</v>
      </c>
      <c r="F212" s="42">
        <f>IF($D$22,[1]!obget([1]!obcall("",$B$22,"get",[1]!obMake("","int",E212))),"")</f>
        <v>10.28275046323315</v>
      </c>
      <c r="G212" s="42">
        <f>IF($D$22,[1]!obget([1]!obcall("",$B$23,"get",[1]!obMake("","int",E212)))^2,"")</f>
        <v>5.3324261599667418E-2</v>
      </c>
      <c r="H212" s="42">
        <f>IF($D$22,[1]!obget([1]!obcall("",$B$24,"get",[1]!obMake("","int",E212))),"")</f>
        <v>0.27648925219966647</v>
      </c>
      <c r="AH212" s="24"/>
      <c r="IW212" s="28"/>
    </row>
    <row r="213" spans="1:257" ht="11.85" customHeight="1" x14ac:dyDescent="0.3">
      <c r="A213" s="28" t="str">
        <f t="shared" si="7"/>
        <v/>
      </c>
      <c r="B213" s="42">
        <f t="shared" si="6"/>
        <v>9.3000000000000007</v>
      </c>
      <c r="C213" s="48">
        <f>IF($C$14,[1]!obget([1]!obcall("",$B$14,"getInitialMargin",[1]!obMake("","double",$B213))),"")</f>
        <v>0</v>
      </c>
      <c r="D213" s="45">
        <f>IF($C$13,[1]!obget([1]!obcall("",$B$13,"getInitialMargin",[1]!obMake("","double",$B213))),"")</f>
        <v>0</v>
      </c>
      <c r="E213" s="42">
        <f t="shared" si="8"/>
        <v>186</v>
      </c>
      <c r="F213" s="42">
        <f>IF($D$22,[1]!obget([1]!obcall("",$B$22,"get",[1]!obMake("","int",E213))),"")</f>
        <v>25.314786874733144</v>
      </c>
      <c r="G213" s="42">
        <f>IF($D$22,[1]!obget([1]!obcall("",$B$23,"get",[1]!obMake("","int",E213)))^2,"")</f>
        <v>1.025462842220394</v>
      </c>
      <c r="H213" s="42">
        <f>IF($D$22,[1]!obget([1]!obcall("",$B$24,"get",[1]!obMake("","int",E213))),"")</f>
        <v>2.4025997292722705</v>
      </c>
      <c r="AH213" s="24"/>
      <c r="IW213" s="28"/>
    </row>
    <row r="214" spans="1:257" ht="11.85" customHeight="1" x14ac:dyDescent="0.3">
      <c r="A214" s="28" t="str">
        <f t="shared" si="7"/>
        <v/>
      </c>
      <c r="B214" s="42">
        <f t="shared" si="6"/>
        <v>9.35</v>
      </c>
      <c r="C214" s="48">
        <f>IF($C$14,[1]!obget([1]!obcall("",$B$14,"getInitialMargin",[1]!obMake("","double",$B214))),"")</f>
        <v>0</v>
      </c>
      <c r="D214" s="45">
        <f>IF($C$13,[1]!obget([1]!obcall("",$B$13,"getInitialMargin",[1]!obMake("","double",$B214))),"")</f>
        <v>0</v>
      </c>
      <c r="E214" s="42">
        <f t="shared" si="8"/>
        <v>187</v>
      </c>
      <c r="F214" s="42">
        <f>IF($D$22,[1]!obget([1]!obcall("",$B$22,"get",[1]!obMake("","int",E214))),"")</f>
        <v>9.188662273250447</v>
      </c>
      <c r="G214" s="42">
        <f>IF($D$22,[1]!obget([1]!obcall("",$B$23,"get",[1]!obMake("","int",E214)))^2,"")</f>
        <v>0.45372512194351283</v>
      </c>
      <c r="H214" s="42">
        <f>IF($D$22,[1]!obget([1]!obcall("",$B$24,"get",[1]!obMake("","int",E214))),"")</f>
        <v>0.24558360983116434</v>
      </c>
      <c r="AH214" s="24"/>
      <c r="IW214" s="28"/>
    </row>
    <row r="215" spans="1:257" ht="11.85" customHeight="1" x14ac:dyDescent="0.3">
      <c r="A215" s="28" t="str">
        <f t="shared" si="7"/>
        <v/>
      </c>
      <c r="B215" s="42">
        <f t="shared" si="6"/>
        <v>9.4</v>
      </c>
      <c r="C215" s="48">
        <f>IF($C$14,[1]!obget([1]!obcall("",$B$14,"getInitialMargin",[1]!obMake("","double",$B215))),"")</f>
        <v>0</v>
      </c>
      <c r="D215" s="45">
        <f>IF($C$13,[1]!obget([1]!obcall("",$B$13,"getInitialMargin",[1]!obMake("","double",$B215))),"")</f>
        <v>0</v>
      </c>
      <c r="E215" s="42">
        <f t="shared" si="8"/>
        <v>188</v>
      </c>
      <c r="F215" s="42">
        <f>IF($D$22,[1]!obget([1]!obcall("",$B$22,"get",[1]!obMake("","int",E215))),"")</f>
        <v>6.3376520687225675</v>
      </c>
      <c r="G215" s="42">
        <f>IF($D$22,[1]!obget([1]!obcall("",$B$23,"get",[1]!obMake("","int",E215)))^2,"")</f>
        <v>4.8200894268284701E-2</v>
      </c>
      <c r="H215" s="42">
        <f>IF($D$22,[1]!obget([1]!obcall("",$B$24,"get",[1]!obMake("","int",E215))),"")</f>
        <v>0.24399605060830737</v>
      </c>
      <c r="AH215" s="24"/>
      <c r="IW215" s="28"/>
    </row>
    <row r="216" spans="1:257" ht="11.85" customHeight="1" x14ac:dyDescent="0.3">
      <c r="A216" s="28" t="str">
        <f t="shared" si="7"/>
        <v/>
      </c>
      <c r="B216" s="42">
        <f t="shared" si="6"/>
        <v>9.4500000000000011</v>
      </c>
      <c r="C216" s="48">
        <f>IF($C$14,[1]!obget([1]!obcall("",$B$14,"getInitialMargin",[1]!obMake("","double",$B216))),"")</f>
        <v>0</v>
      </c>
      <c r="D216" s="45">
        <f>IF($C$13,[1]!obget([1]!obcall("",$B$13,"getInitialMargin",[1]!obMake("","double",$B216))),"")</f>
        <v>0</v>
      </c>
      <c r="E216" s="42">
        <f t="shared" si="8"/>
        <v>189</v>
      </c>
      <c r="F216" s="42">
        <f>IF($D$22,[1]!obget([1]!obcall("",$B$22,"get",[1]!obMake("","int",E216))),"")</f>
        <v>15.842653406948159</v>
      </c>
      <c r="G216" s="42">
        <f>IF($D$22,[1]!obget([1]!obcall("",$B$23,"get",[1]!obMake("","int",E216)))^2,"")</f>
        <v>2.2147261767369915</v>
      </c>
      <c r="H216" s="42">
        <f>IF($D$22,[1]!obget([1]!obcall("",$B$24,"get",[1]!obMake("","int",E216))),"")</f>
        <v>0.69321973911865964</v>
      </c>
      <c r="AH216" s="24"/>
      <c r="IW216" s="28"/>
    </row>
    <row r="217" spans="1:257" ht="11.85" customHeight="1" x14ac:dyDescent="0.3">
      <c r="A217" s="28">
        <f t="shared" si="7"/>
        <v>9.5</v>
      </c>
      <c r="B217" s="42">
        <f t="shared" si="6"/>
        <v>9.5</v>
      </c>
      <c r="C217" s="48">
        <f>IF($C$14,[1]!obget([1]!obcall("",$B$14,"getInitialMargin",[1]!obMake("","double",$B217))),"")</f>
        <v>0</v>
      </c>
      <c r="D217" s="45">
        <f>IF($C$13,[1]!obget([1]!obcall("",$B$13,"getInitialMargin",[1]!obMake("","double",$B217))),"")</f>
        <v>0</v>
      </c>
      <c r="E217" s="42">
        <f t="shared" si="8"/>
        <v>190</v>
      </c>
      <c r="F217" s="42">
        <f>IF($D$22,[1]!obget([1]!obcall("",$B$22,"get",[1]!obMake("","int",E217))),"")</f>
        <v>13.068262980967084</v>
      </c>
      <c r="G217" s="42">
        <f>IF($D$22,[1]!obget([1]!obcall("",$B$23,"get",[1]!obMake("","int",E217)))^2,"")</f>
        <v>4.5105907596009365E-4</v>
      </c>
      <c r="H217" s="42">
        <f>IF($D$22,[1]!obget([1]!obcall("",$B$24,"get",[1]!obMake("","int",E217))),"")</f>
        <v>0.43102706529805968</v>
      </c>
      <c r="AH217" s="24"/>
      <c r="IW217" s="28"/>
    </row>
    <row r="218" spans="1:257" ht="11.85" customHeight="1" x14ac:dyDescent="0.3">
      <c r="A218" s="28" t="str">
        <f t="shared" si="7"/>
        <v/>
      </c>
      <c r="B218" s="42">
        <f t="shared" si="6"/>
        <v>9.5500000000000007</v>
      </c>
      <c r="C218" s="48">
        <f>IF($C$14,[1]!obget([1]!obcall("",$B$14,"getInitialMargin",[1]!obMake("","double",$B218))),"")</f>
        <v>0</v>
      </c>
      <c r="D218" s="45">
        <f>IF($C$13,[1]!obget([1]!obcall("",$B$13,"getInitialMargin",[1]!obMake("","double",$B218))),"")</f>
        <v>0</v>
      </c>
      <c r="E218" s="42">
        <f t="shared" si="8"/>
        <v>191</v>
      </c>
      <c r="F218" s="42">
        <f>IF($D$22,[1]!obget([1]!obcall("",$B$22,"get",[1]!obMake("","int",E218))),"")</f>
        <v>12.507626248379259</v>
      </c>
      <c r="G218" s="42">
        <f>IF($D$22,[1]!obget([1]!obcall("",$B$23,"get",[1]!obMake("","int",E218)))^2,"")</f>
        <v>2.6601072017967456E-3</v>
      </c>
      <c r="H218" s="42">
        <f>IF($D$22,[1]!obget([1]!obcall("",$B$24,"get",[1]!obMake("","int",E218))),"")</f>
        <v>0.39116818163805034</v>
      </c>
      <c r="AH218" s="24"/>
      <c r="IW218" s="28"/>
    </row>
    <row r="219" spans="1:257" ht="11.85" customHeight="1" x14ac:dyDescent="0.3">
      <c r="A219" s="28" t="str">
        <f t="shared" si="7"/>
        <v/>
      </c>
      <c r="B219" s="42">
        <f t="shared" ref="B219:B282" si="9">IF($D$22,(ROW(A219)-ROW($A$27))*$C$17,"")</f>
        <v>9.6000000000000014</v>
      </c>
      <c r="C219" s="48">
        <f>IF($C$14,[1]!obget([1]!obcall("",$B$14,"getInitialMargin",[1]!obMake("","double",$B219))),"")</f>
        <v>0</v>
      </c>
      <c r="D219" s="45">
        <f>IF($C$13,[1]!obget([1]!obcall("",$B$13,"getInitialMargin",[1]!obMake("","double",$B219))),"")</f>
        <v>0</v>
      </c>
      <c r="E219" s="42">
        <f t="shared" si="8"/>
        <v>192</v>
      </c>
      <c r="F219" s="42">
        <f>IF($D$22,[1]!obget([1]!obcall("",$B$22,"get",[1]!obMake("","int",E219))),"")</f>
        <v>7.5993151911919261</v>
      </c>
      <c r="G219" s="42">
        <f>IF($D$22,[1]!obget([1]!obcall("",$B$23,"get",[1]!obMake("","int",E219)))^2,"")</f>
        <v>1.1788707334034873E-3</v>
      </c>
      <c r="H219" s="42">
        <f>IF($D$22,[1]!obget([1]!obcall("",$B$24,"get",[1]!obMake("","int",E219))),"")</f>
        <v>0.23062376663992407</v>
      </c>
      <c r="AH219" s="24"/>
      <c r="IW219" s="28"/>
    </row>
    <row r="220" spans="1:257" ht="11.85" customHeight="1" x14ac:dyDescent="0.3">
      <c r="A220" s="28" t="str">
        <f t="shared" ref="A220:A283" si="10">IF($D$22,IF(MOD((ROW(A220)-ROW($A$27))*$C$17,$C$18/10)&lt;0.0001,(ROW(A220)-ROW($A$27))*$C$17,""),"")</f>
        <v/>
      </c>
      <c r="B220" s="42">
        <f t="shared" si="9"/>
        <v>9.65</v>
      </c>
      <c r="C220" s="48">
        <f>IF($C$14,[1]!obget([1]!obcall("",$B$14,"getInitialMargin",[1]!obMake("","double",$B220))),"")</f>
        <v>0</v>
      </c>
      <c r="D220" s="45">
        <f>IF($C$13,[1]!obget([1]!obcall("",$B$13,"getInitialMargin",[1]!obMake("","double",$B220))),"")</f>
        <v>0</v>
      </c>
      <c r="E220" s="42">
        <f t="shared" ref="E220:E283" si="11">IF($D$22,E219+1,"")</f>
        <v>193</v>
      </c>
      <c r="F220" s="42">
        <f>IF($D$22,[1]!obget([1]!obcall("",$B$22,"get",[1]!obMake("","int",E220))),"")</f>
        <v>4.1283082280683319</v>
      </c>
      <c r="G220" s="42">
        <f>IF($D$22,[1]!obget([1]!obcall("",$B$23,"get",[1]!obMake("","int",E220)))^2,"")</f>
        <v>2.9363154772096528E-2</v>
      </c>
      <c r="H220" s="42">
        <f>IF($D$22,[1]!obget([1]!obcall("",$B$24,"get",[1]!obMake("","int",E220))),"")</f>
        <v>0.32123969138863545</v>
      </c>
      <c r="AH220" s="24"/>
      <c r="IW220" s="28"/>
    </row>
    <row r="221" spans="1:257" ht="11.85" customHeight="1" x14ac:dyDescent="0.3">
      <c r="A221" s="28" t="str">
        <f t="shared" si="10"/>
        <v/>
      </c>
      <c r="B221" s="42">
        <f t="shared" si="9"/>
        <v>9.7000000000000011</v>
      </c>
      <c r="C221" s="48">
        <f>IF($C$14,[1]!obget([1]!obcall("",$B$14,"getInitialMargin",[1]!obMake("","double",$B221))),"")</f>
        <v>0</v>
      </c>
      <c r="D221" s="45">
        <f>IF($C$13,[1]!obget([1]!obcall("",$B$13,"getInitialMargin",[1]!obMake("","double",$B221))),"")</f>
        <v>0</v>
      </c>
      <c r="E221" s="42">
        <f t="shared" si="11"/>
        <v>194</v>
      </c>
      <c r="F221" s="42">
        <f>IF($D$22,[1]!obget([1]!obcall("",$B$22,"get",[1]!obMake("","int",E221))),"")</f>
        <v>22.186916105314889</v>
      </c>
      <c r="G221" s="42">
        <f>IF($D$22,[1]!obget([1]!obcall("",$B$23,"get",[1]!obMake("","int",E221)))^2,"")</f>
        <v>7.9541678842490665E-2</v>
      </c>
      <c r="H221" s="42">
        <f>IF($D$22,[1]!obget([1]!obcall("",$B$24,"get",[1]!obMake("","int",E221))),"")</f>
        <v>1.6988442461202582</v>
      </c>
      <c r="AH221" s="24"/>
      <c r="IW221" s="28"/>
    </row>
    <row r="222" spans="1:257" ht="11.85" customHeight="1" x14ac:dyDescent="0.3">
      <c r="A222" s="28" t="str">
        <f t="shared" si="10"/>
        <v/>
      </c>
      <c r="B222" s="42">
        <f t="shared" si="9"/>
        <v>9.75</v>
      </c>
      <c r="C222" s="48">
        <f>IF($C$14,[1]!obget([1]!obcall("",$B$14,"getInitialMargin",[1]!obMake("","double",$B222))),"")</f>
        <v>0</v>
      </c>
      <c r="D222" s="45">
        <f>IF($C$13,[1]!obget([1]!obcall("",$B$13,"getInitialMargin",[1]!obMake("","double",$B222))),"")</f>
        <v>0</v>
      </c>
      <c r="E222" s="42">
        <f t="shared" si="11"/>
        <v>195</v>
      </c>
      <c r="F222" s="42">
        <f>IF($D$22,[1]!obget([1]!obcall("",$B$22,"get",[1]!obMake("","int",E222))),"")</f>
        <v>9.2443001254429333</v>
      </c>
      <c r="G222" s="42">
        <f>IF($D$22,[1]!obget([1]!obcall("",$B$23,"get",[1]!obMake("","int",E222)))^2,"")</f>
        <v>0.25913430775224061</v>
      </c>
      <c r="H222" s="42">
        <f>IF($D$22,[1]!obget([1]!obcall("",$B$24,"get",[1]!obMake("","int",E222))),"")</f>
        <v>0.24674971654450484</v>
      </c>
      <c r="AH222" s="24"/>
      <c r="IW222" s="28"/>
    </row>
    <row r="223" spans="1:257" ht="11.85" customHeight="1" x14ac:dyDescent="0.3">
      <c r="A223" s="28" t="str">
        <f t="shared" si="10"/>
        <v/>
      </c>
      <c r="B223" s="42">
        <f t="shared" si="9"/>
        <v>9.8000000000000007</v>
      </c>
      <c r="C223" s="48">
        <f>IF($C$14,[1]!obget([1]!obcall("",$B$14,"getInitialMargin",[1]!obMake("","double",$B223))),"")</f>
        <v>0</v>
      </c>
      <c r="D223" s="45">
        <f>IF($C$13,[1]!obget([1]!obcall("",$B$13,"getInitialMargin",[1]!obMake("","double",$B223))),"")</f>
        <v>0</v>
      </c>
      <c r="E223" s="42">
        <f t="shared" si="11"/>
        <v>196</v>
      </c>
      <c r="F223" s="42">
        <f>IF($D$22,[1]!obget([1]!obcall("",$B$22,"get",[1]!obMake("","int",E223))),"")</f>
        <v>7.6965496915145453</v>
      </c>
      <c r="G223" s="42">
        <f>IF($D$22,[1]!obget([1]!obcall("",$B$23,"get",[1]!obMake("","int",E223)))^2,"")</f>
        <v>0.29589678987702039</v>
      </c>
      <c r="H223" s="42">
        <f>IF($D$22,[1]!obget([1]!obcall("",$B$24,"get",[1]!obMake("","int",E223))),"")</f>
        <v>0.23052062949864238</v>
      </c>
      <c r="AH223" s="24"/>
      <c r="IW223" s="28"/>
    </row>
    <row r="224" spans="1:257" ht="11.85" customHeight="1" x14ac:dyDescent="0.3">
      <c r="A224" s="28" t="str">
        <f t="shared" si="10"/>
        <v/>
      </c>
      <c r="B224" s="42">
        <f t="shared" si="9"/>
        <v>9.8500000000000014</v>
      </c>
      <c r="C224" s="48">
        <f>IF($C$14,[1]!obget([1]!obcall("",$B$14,"getInitialMargin",[1]!obMake("","double",$B224))),"")</f>
        <v>0</v>
      </c>
      <c r="D224" s="45">
        <f>IF($C$13,[1]!obget([1]!obcall("",$B$13,"getInitialMargin",[1]!obMake("","double",$B224))),"")</f>
        <v>0</v>
      </c>
      <c r="E224" s="42">
        <f t="shared" si="11"/>
        <v>197</v>
      </c>
      <c r="F224" s="42">
        <f>IF($D$22,[1]!obget([1]!obcall("",$B$22,"get",[1]!obMake("","int",E224))),"")</f>
        <v>11.915549388376517</v>
      </c>
      <c r="G224" s="42">
        <f>IF($D$22,[1]!obget([1]!obcall("",$B$23,"get",[1]!obMake("","int",E224)))^2,"")</f>
        <v>1.3656798147002004E-2</v>
      </c>
      <c r="H224" s="42">
        <f>IF($D$22,[1]!obget([1]!obcall("",$B$24,"get",[1]!obMake("","int",E224))),"")</f>
        <v>0.35386453494600345</v>
      </c>
      <c r="AH224" s="24"/>
      <c r="IW224" s="28"/>
    </row>
    <row r="225" spans="1:257" ht="11.85" customHeight="1" x14ac:dyDescent="0.3">
      <c r="A225" s="28" t="str">
        <f t="shared" si="10"/>
        <v/>
      </c>
      <c r="B225" s="42">
        <f t="shared" si="9"/>
        <v>9.9</v>
      </c>
      <c r="C225" s="48">
        <f>IF($C$14,[1]!obget([1]!obcall("",$B$14,"getInitialMargin",[1]!obMake("","double",$B225))),"")</f>
        <v>0</v>
      </c>
      <c r="D225" s="45">
        <f>IF($C$13,[1]!obget([1]!obcall("",$B$13,"getInitialMargin",[1]!obMake("","double",$B225))),"")</f>
        <v>0</v>
      </c>
      <c r="E225" s="42">
        <f t="shared" si="11"/>
        <v>198</v>
      </c>
      <c r="F225" s="42">
        <f>IF($D$22,[1]!obget([1]!obcall("",$B$22,"get",[1]!obMake("","int",E225))),"")</f>
        <v>4.474878409113269</v>
      </c>
      <c r="G225" s="42">
        <f>IF($D$22,[1]!obget([1]!obcall("",$B$23,"get",[1]!obMake("","int",E225)))^2,"")</f>
        <v>3.941814978896967E-3</v>
      </c>
      <c r="H225" s="42">
        <f>IF($D$22,[1]!obget([1]!obcall("",$B$24,"get",[1]!obMake("","int",E225))),"")</f>
        <v>0.30459141800229705</v>
      </c>
      <c r="AH225" s="24"/>
      <c r="IW225" s="28"/>
    </row>
    <row r="226" spans="1:257" ht="11.85" customHeight="1" x14ac:dyDescent="0.3">
      <c r="A226" s="28" t="str">
        <f t="shared" si="10"/>
        <v/>
      </c>
      <c r="B226" s="42">
        <f t="shared" si="9"/>
        <v>9.9500000000000011</v>
      </c>
      <c r="C226" s="48">
        <f>IF($C$14,[1]!obget([1]!obcall("",$B$14,"getInitialMargin",[1]!obMake("","double",$B226))),"")</f>
        <v>0</v>
      </c>
      <c r="D226" s="45">
        <f>IF($C$13,[1]!obget([1]!obcall("",$B$13,"getInitialMargin",[1]!obMake("","double",$B226))),"")</f>
        <v>0</v>
      </c>
      <c r="E226" s="42">
        <f t="shared" si="11"/>
        <v>199</v>
      </c>
      <c r="F226" s="42">
        <f>IF($D$22,[1]!obget([1]!obcall("",$B$22,"get",[1]!obMake("","int",E226))),"")</f>
        <v>15.382030370054537</v>
      </c>
      <c r="G226" s="42">
        <f>IF($D$22,[1]!obget([1]!obcall("",$B$23,"get",[1]!obMake("","int",E226)))^2,"")</f>
        <v>2.2291624095247995</v>
      </c>
      <c r="H226" s="42">
        <f>IF($D$22,[1]!obget([1]!obcall("",$B$24,"get",[1]!obMake("","int",E226))),"")</f>
        <v>0.64220796991024209</v>
      </c>
      <c r="AH226" s="24"/>
      <c r="IW226" s="28"/>
    </row>
    <row r="227" spans="1:257" ht="11.85" customHeight="1" x14ac:dyDescent="0.3">
      <c r="A227" s="28">
        <f t="shared" si="10"/>
        <v>10</v>
      </c>
      <c r="B227" s="42">
        <f t="shared" si="9"/>
        <v>10</v>
      </c>
      <c r="C227" s="48">
        <f>IF($C$14,[1]!obget([1]!obcall("",$B$14,"getInitialMargin",[1]!obMake("","double",$B227))),"")</f>
        <v>0</v>
      </c>
      <c r="D227" s="45">
        <f>IF($C$13,[1]!obget([1]!obcall("",$B$13,"getInitialMargin",[1]!obMake("","double",$B227))),"")</f>
        <v>0</v>
      </c>
      <c r="E227" s="42">
        <f t="shared" si="11"/>
        <v>200</v>
      </c>
      <c r="F227" s="42">
        <f>IF($D$22,[1]!obget([1]!obcall("",$B$22,"get",[1]!obMake("","int",E227))),"")</f>
        <v>12.896233283250366</v>
      </c>
      <c r="G227" s="42">
        <f>IF($D$22,[1]!obget([1]!obcall("",$B$23,"get",[1]!obMake("","int",E227)))^2,"")</f>
        <v>2.1658295967403665E-2</v>
      </c>
      <c r="H227" s="42">
        <f>IF($D$22,[1]!obget([1]!obcall("",$B$24,"get",[1]!obMake("","int",E227))),"")</f>
        <v>0.41832724649770703</v>
      </c>
      <c r="AH227" s="24"/>
      <c r="IW227" s="28"/>
    </row>
    <row r="228" spans="1:257" ht="11.85" customHeight="1" x14ac:dyDescent="0.3">
      <c r="A228" s="28" t="str">
        <f t="shared" si="10"/>
        <v/>
      </c>
      <c r="B228" s="42">
        <f t="shared" si="9"/>
        <v>10.050000000000001</v>
      </c>
      <c r="C228" s="48">
        <f>IF($C$14,[1]!obget([1]!obcall("",$B$14,"getInitialMargin",[1]!obMake("","double",$B228))),"")</f>
        <v>0</v>
      </c>
      <c r="D228" s="45">
        <f>IF($C$13,[1]!obget([1]!obcall("",$B$13,"getInitialMargin",[1]!obMake("","double",$B228))),"")</f>
        <v>0</v>
      </c>
      <c r="E228" s="42">
        <f t="shared" si="11"/>
        <v>201</v>
      </c>
      <c r="F228" s="42">
        <f>IF($D$22,[1]!obget([1]!obcall("",$B$22,"get",[1]!obMake("","int",E228))),"")</f>
        <v>11.563704551741134</v>
      </c>
      <c r="G228" s="42">
        <f>IF($D$22,[1]!obget([1]!obcall("",$B$23,"get",[1]!obMake("","int",E228)))^2,"")</f>
        <v>0.66068485149399248</v>
      </c>
      <c r="H228" s="42">
        <f>IF($D$22,[1]!obget([1]!obcall("",$B$24,"get",[1]!obMake("","int",E228))),"")</f>
        <v>0.33402778248089893</v>
      </c>
      <c r="AH228" s="24"/>
      <c r="IW228" s="28"/>
    </row>
    <row r="229" spans="1:257" ht="11.85" customHeight="1" x14ac:dyDescent="0.3">
      <c r="A229" s="28" t="str">
        <f t="shared" si="10"/>
        <v/>
      </c>
      <c r="B229" s="42">
        <f t="shared" si="9"/>
        <v>10.100000000000001</v>
      </c>
      <c r="C229" s="48">
        <f>IF($C$14,[1]!obget([1]!obcall("",$B$14,"getInitialMargin",[1]!obMake("","double",$B229))),"")</f>
        <v>0</v>
      </c>
      <c r="D229" s="45">
        <f>IF($C$13,[1]!obget([1]!obcall("",$B$13,"getInitialMargin",[1]!obMake("","double",$B229))),"")</f>
        <v>0</v>
      </c>
      <c r="E229" s="42">
        <f t="shared" si="11"/>
        <v>202</v>
      </c>
      <c r="F229" s="42">
        <f>IF($D$22,[1]!obget([1]!obcall("",$B$22,"get",[1]!obMake("","int",E229))),"")</f>
        <v>17.487809638013772</v>
      </c>
      <c r="G229" s="42">
        <f>IF($D$22,[1]!obget([1]!obcall("",$B$23,"get",[1]!obMake("","int",E229)))^2,"")</f>
        <v>2.1328041074412365</v>
      </c>
      <c r="H229" s="42">
        <f>IF($D$22,[1]!obget([1]!obcall("",$B$24,"get",[1]!obMake("","int",E229))),"")</f>
        <v>0.89972931481144824</v>
      </c>
      <c r="AH229" s="24"/>
      <c r="IW229" s="28"/>
    </row>
    <row r="230" spans="1:257" ht="11.85" customHeight="1" x14ac:dyDescent="0.3">
      <c r="A230" s="28" t="str">
        <f t="shared" si="10"/>
        <v/>
      </c>
      <c r="B230" s="42">
        <f t="shared" si="9"/>
        <v>10.15</v>
      </c>
      <c r="C230" s="48">
        <f>IF($C$14,[1]!obget([1]!obcall("",$B$14,"getInitialMargin",[1]!obMake("","double",$B230))),"")</f>
        <v>0</v>
      </c>
      <c r="D230" s="45">
        <f>IF($C$13,[1]!obget([1]!obcall("",$B$13,"getInitialMargin",[1]!obMake("","double",$B230))),"")</f>
        <v>0</v>
      </c>
      <c r="E230" s="42">
        <f t="shared" si="11"/>
        <v>203</v>
      </c>
      <c r="F230" s="42">
        <f>IF($D$22,[1]!obget([1]!obcall("",$B$22,"get",[1]!obMake("","int",E230))),"")</f>
        <v>11.512888173096989</v>
      </c>
      <c r="G230" s="42">
        <f>IF($D$22,[1]!obget([1]!obcall("",$B$23,"get",[1]!obMake("","int",E230)))^2,"")</f>
        <v>0.69641970562205746</v>
      </c>
      <c r="H230" s="42">
        <f>IF($D$22,[1]!obget([1]!obcall("",$B$24,"get",[1]!obMake("","int",E230))),"")</f>
        <v>0.33130641568910169</v>
      </c>
      <c r="AH230" s="24"/>
      <c r="IW230" s="28"/>
    </row>
    <row r="231" spans="1:257" ht="11.85" customHeight="1" x14ac:dyDescent="0.3">
      <c r="A231" s="28" t="str">
        <f t="shared" si="10"/>
        <v/>
      </c>
      <c r="B231" s="42">
        <f t="shared" si="9"/>
        <v>10.200000000000001</v>
      </c>
      <c r="C231" s="48">
        <f>IF($C$14,[1]!obget([1]!obcall("",$B$14,"getInitialMargin",[1]!obMake("","double",$B231))),"")</f>
        <v>0</v>
      </c>
      <c r="D231" s="45">
        <f>IF($C$13,[1]!obget([1]!obcall("",$B$13,"getInitialMargin",[1]!obMake("","double",$B231))),"")</f>
        <v>0</v>
      </c>
      <c r="E231" s="42">
        <f t="shared" si="11"/>
        <v>204</v>
      </c>
      <c r="F231" s="42">
        <f>IF($D$22,[1]!obget([1]!obcall("",$B$22,"get",[1]!obMake("","int",E231))),"")</f>
        <v>15.635301409658082</v>
      </c>
      <c r="G231" s="42">
        <f>IF($D$22,[1]!obget([1]!obcall("",$B$23,"get",[1]!obMake("","int",E231)))^2,"")</f>
        <v>0.19341185054957763</v>
      </c>
      <c r="H231" s="42">
        <f>IF($D$22,[1]!obget([1]!obcall("",$B$24,"get",[1]!obMake("","int",E231))),"")</f>
        <v>0.66988789374518065</v>
      </c>
      <c r="AH231" s="24"/>
      <c r="IW231" s="28"/>
    </row>
    <row r="232" spans="1:257" ht="11.85" customHeight="1" x14ac:dyDescent="0.3">
      <c r="A232" s="28" t="str">
        <f t="shared" si="10"/>
        <v/>
      </c>
      <c r="B232" s="42">
        <f t="shared" si="9"/>
        <v>10.25</v>
      </c>
      <c r="C232" s="48">
        <f>IF($C$14,[1]!obget([1]!obcall("",$B$14,"getInitialMargin",[1]!obMake("","double",$B232))),"")</f>
        <v>0</v>
      </c>
      <c r="D232" s="45">
        <f>IF($C$13,[1]!obget([1]!obcall("",$B$13,"getInitialMargin",[1]!obMake("","double",$B232))),"")</f>
        <v>0</v>
      </c>
      <c r="E232" s="42">
        <f t="shared" si="11"/>
        <v>205</v>
      </c>
      <c r="F232" s="42">
        <f>IF($D$22,[1]!obget([1]!obcall("",$B$22,"get",[1]!obMake("","int",E232))),"")</f>
        <v>10.969872057651088</v>
      </c>
      <c r="G232" s="42">
        <f>IF($D$22,[1]!obget([1]!obcall("",$B$23,"get",[1]!obMake("","int",E232)))^2,"")</f>
        <v>1.076029336060135</v>
      </c>
      <c r="H232" s="42">
        <f>IF($D$22,[1]!obget([1]!obcall("",$B$24,"get",[1]!obMake("","int",E232))),"")</f>
        <v>0.30448968387259434</v>
      </c>
      <c r="AH232" s="24"/>
      <c r="IW232" s="28"/>
    </row>
    <row r="233" spans="1:257" ht="11.85" customHeight="1" x14ac:dyDescent="0.3">
      <c r="A233" s="28" t="str">
        <f t="shared" si="10"/>
        <v/>
      </c>
      <c r="B233" s="42">
        <f t="shared" si="9"/>
        <v>10.3</v>
      </c>
      <c r="C233" s="48">
        <f>IF($C$14,[1]!obget([1]!obcall("",$B$14,"getInitialMargin",[1]!obMake("","double",$B233))),"")</f>
        <v>0</v>
      </c>
      <c r="D233" s="45">
        <f>IF($C$13,[1]!obget([1]!obcall("",$B$13,"getInitialMargin",[1]!obMake("","double",$B233))),"")</f>
        <v>0</v>
      </c>
      <c r="E233" s="42">
        <f t="shared" si="11"/>
        <v>206</v>
      </c>
      <c r="F233" s="42">
        <f>IF($D$22,[1]!obget([1]!obcall("",$B$22,"get",[1]!obMake("","int",E233))),"")</f>
        <v>21.615994306305538</v>
      </c>
      <c r="G233" s="42">
        <f>IF($D$22,[1]!obget([1]!obcall("",$B$23,"get",[1]!obMake("","int",E233)))^2,"")</f>
        <v>0.69703266356828175</v>
      </c>
      <c r="H233" s="42">
        <f>IF($D$22,[1]!obget([1]!obcall("",$B$24,"get",[1]!obMake("","int",E233))),"")</f>
        <v>1.5852120275562775</v>
      </c>
      <c r="AH233" s="24"/>
      <c r="IW233" s="28"/>
    </row>
    <row r="234" spans="1:257" ht="11.85" customHeight="1" x14ac:dyDescent="0.3">
      <c r="A234" s="28" t="str">
        <f t="shared" si="10"/>
        <v/>
      </c>
      <c r="B234" s="42">
        <f t="shared" si="9"/>
        <v>10.350000000000001</v>
      </c>
      <c r="C234" s="48">
        <f>IF($C$14,[1]!obget([1]!obcall("",$B$14,"getInitialMargin",[1]!obMake("","double",$B234))),"")</f>
        <v>0</v>
      </c>
      <c r="D234" s="45">
        <f>IF($C$13,[1]!obget([1]!obcall("",$B$13,"getInitialMargin",[1]!obMake("","double",$B234))),"")</f>
        <v>0</v>
      </c>
      <c r="E234" s="42">
        <f t="shared" si="11"/>
        <v>207</v>
      </c>
      <c r="F234" s="42">
        <f>IF($D$22,[1]!obget([1]!obcall("",$B$22,"get",[1]!obMake("","int",E234))),"")</f>
        <v>6.8737919410341224</v>
      </c>
      <c r="G234" s="42">
        <f>IF($D$22,[1]!obget([1]!obcall("",$B$23,"get",[1]!obMake("","int",E234)))^2,"")</f>
        <v>0.3334282542015124</v>
      </c>
      <c r="H234" s="42">
        <f>IF($D$22,[1]!obget([1]!obcall("",$B$24,"get",[1]!obMake("","int",E234))),"")</f>
        <v>0.23558323918524676</v>
      </c>
      <c r="AH234" s="24"/>
      <c r="IW234" s="28"/>
    </row>
    <row r="235" spans="1:257" ht="11.85" customHeight="1" x14ac:dyDescent="0.3">
      <c r="A235" s="28" t="str">
        <f t="shared" si="10"/>
        <v/>
      </c>
      <c r="B235" s="42">
        <f t="shared" si="9"/>
        <v>10.4</v>
      </c>
      <c r="C235" s="48">
        <f>IF($C$14,[1]!obget([1]!obcall("",$B$14,"getInitialMargin",[1]!obMake("","double",$B235))),"")</f>
        <v>0</v>
      </c>
      <c r="D235" s="45">
        <f>IF($C$13,[1]!obget([1]!obcall("",$B$13,"getInitialMargin",[1]!obMake("","double",$B235))),"")</f>
        <v>0</v>
      </c>
      <c r="E235" s="42">
        <f t="shared" si="11"/>
        <v>208</v>
      </c>
      <c r="F235" s="42">
        <f>IF($D$22,[1]!obget([1]!obcall("",$B$22,"get",[1]!obMake("","int",E235))),"")</f>
        <v>18.393663107656891</v>
      </c>
      <c r="G235" s="42">
        <f>IF($D$22,[1]!obget([1]!obcall("",$B$23,"get",[1]!obMake("","int",E235)))^2,"")</f>
        <v>4.2129337936747158</v>
      </c>
      <c r="H235" s="42">
        <f>IF($D$22,[1]!obget([1]!obcall("",$B$24,"get",[1]!obMake("","int",E235))),"")</f>
        <v>1.0296573168349696</v>
      </c>
      <c r="AH235" s="24"/>
      <c r="IW235" s="28"/>
    </row>
    <row r="236" spans="1:257" ht="11.85" customHeight="1" x14ac:dyDescent="0.3">
      <c r="A236" s="28" t="str">
        <f t="shared" si="10"/>
        <v/>
      </c>
      <c r="B236" s="42">
        <f t="shared" si="9"/>
        <v>10.450000000000001</v>
      </c>
      <c r="C236" s="48">
        <f>IF($C$14,[1]!obget([1]!obcall("",$B$14,"getInitialMargin",[1]!obMake("","double",$B236))),"")</f>
        <v>0</v>
      </c>
      <c r="D236" s="45">
        <f>IF($C$13,[1]!obget([1]!obcall("",$B$13,"getInitialMargin",[1]!obMake("","double",$B236))),"")</f>
        <v>0</v>
      </c>
      <c r="E236" s="42">
        <f t="shared" si="11"/>
        <v>209</v>
      </c>
      <c r="F236" s="42">
        <f>IF($D$22,[1]!obget([1]!obcall("",$B$22,"get",[1]!obMake("","int",E236))),"")</f>
        <v>18.914172293468766</v>
      </c>
      <c r="G236" s="42">
        <f>IF($D$22,[1]!obget([1]!obcall("",$B$23,"get",[1]!obMake("","int",E236)))^2,"")</f>
        <v>1.8961078928437427</v>
      </c>
      <c r="H236" s="42">
        <f>IF($D$22,[1]!obget([1]!obcall("",$B$24,"get",[1]!obMake("","int",E236))),"")</f>
        <v>1.1095259954140713</v>
      </c>
      <c r="AH236" s="24"/>
      <c r="IW236" s="28"/>
    </row>
    <row r="237" spans="1:257" ht="11.85" customHeight="1" x14ac:dyDescent="0.3">
      <c r="A237" s="28">
        <f t="shared" si="10"/>
        <v>10.5</v>
      </c>
      <c r="B237" s="42">
        <f t="shared" si="9"/>
        <v>10.5</v>
      </c>
      <c r="C237" s="48">
        <f>IF($C$14,[1]!obget([1]!obcall("",$B$14,"getInitialMargin",[1]!obMake("","double",$B237))),"")</f>
        <v>0</v>
      </c>
      <c r="D237" s="45">
        <f>IF($C$13,[1]!obget([1]!obcall("",$B$13,"getInitialMargin",[1]!obMake("","double",$B237))),"")</f>
        <v>0</v>
      </c>
      <c r="E237" s="42">
        <f t="shared" si="11"/>
        <v>210</v>
      </c>
      <c r="F237" s="42">
        <f>IF($D$22,[1]!obget([1]!obcall("",$B$22,"get",[1]!obMake("","int",E237))),"")</f>
        <v>8.3460048691330524</v>
      </c>
      <c r="G237" s="42">
        <f>IF($D$22,[1]!obget([1]!obcall("",$B$23,"get",[1]!obMake("","int",E237)))^2,"")</f>
        <v>0.23856348165604374</v>
      </c>
      <c r="H237" s="42">
        <f>IF($D$22,[1]!obget([1]!obcall("",$B$24,"get",[1]!obMake("","int",E237))),"")</f>
        <v>0.23323559827919821</v>
      </c>
      <c r="AH237" s="24"/>
      <c r="IW237" s="28"/>
    </row>
    <row r="238" spans="1:257" ht="11.85" customHeight="1" x14ac:dyDescent="0.3">
      <c r="A238" s="28" t="str">
        <f t="shared" si="10"/>
        <v/>
      </c>
      <c r="B238" s="42">
        <f t="shared" si="9"/>
        <v>10.55</v>
      </c>
      <c r="C238" s="48">
        <f>IF($C$14,[1]!obget([1]!obcall("",$B$14,"getInitialMargin",[1]!obMake("","double",$B238))),"")</f>
        <v>0</v>
      </c>
      <c r="D238" s="45">
        <f>IF($C$13,[1]!obget([1]!obcall("",$B$13,"getInitialMargin",[1]!obMake("","double",$B238))),"")</f>
        <v>0</v>
      </c>
      <c r="E238" s="42">
        <f t="shared" si="11"/>
        <v>211</v>
      </c>
      <c r="F238" s="42">
        <f>IF($D$22,[1]!obget([1]!obcall("",$B$22,"get",[1]!obMake("","int",E238))),"")</f>
        <v>17.367156234686743</v>
      </c>
      <c r="G238" s="42">
        <f>IF($D$22,[1]!obget([1]!obcall("",$B$23,"get",[1]!obMake("","int",E238)))^2,"")</f>
        <v>0.25431740960918836</v>
      </c>
      <c r="H238" s="42">
        <f>IF($D$22,[1]!obget([1]!obcall("",$B$24,"get",[1]!obMake("","int",E238))),"")</f>
        <v>0.88329313104175466</v>
      </c>
      <c r="AH238" s="24"/>
      <c r="IW238" s="28"/>
    </row>
    <row r="239" spans="1:257" ht="11.85" customHeight="1" x14ac:dyDescent="0.3">
      <c r="A239" s="28" t="str">
        <f t="shared" si="10"/>
        <v/>
      </c>
      <c r="B239" s="42">
        <f t="shared" si="9"/>
        <v>10.600000000000001</v>
      </c>
      <c r="C239" s="48">
        <f>IF($C$14,[1]!obget([1]!obcall("",$B$14,"getInitialMargin",[1]!obMake("","double",$B239))),"")</f>
        <v>0</v>
      </c>
      <c r="D239" s="45">
        <f>IF($C$13,[1]!obget([1]!obcall("",$B$13,"getInitialMargin",[1]!obMake("","double",$B239))),"")</f>
        <v>0</v>
      </c>
      <c r="E239" s="42">
        <f t="shared" si="11"/>
        <v>212</v>
      </c>
      <c r="F239" s="42">
        <f>IF($D$22,[1]!obget([1]!obcall("",$B$22,"get",[1]!obMake("","int",E239))),"")</f>
        <v>6.8017745751811338</v>
      </c>
      <c r="G239" s="42">
        <f>IF($D$22,[1]!obget([1]!obcall("",$B$23,"get",[1]!obMake("","int",E239)))^2,"")</f>
        <v>1.604505214695779</v>
      </c>
      <c r="H239" s="42">
        <f>IF($D$22,[1]!obget([1]!obcall("",$B$24,"get",[1]!obMake("","int",E239))),"")</f>
        <v>0.236478683663502</v>
      </c>
      <c r="AH239" s="24"/>
      <c r="IW239" s="28"/>
    </row>
    <row r="240" spans="1:257" ht="11.85" customHeight="1" x14ac:dyDescent="0.3">
      <c r="A240" s="28" t="str">
        <f t="shared" si="10"/>
        <v/>
      </c>
      <c r="B240" s="42">
        <f t="shared" si="9"/>
        <v>10.65</v>
      </c>
      <c r="C240" s="48">
        <f>IF($C$14,[1]!obget([1]!obcall("",$B$14,"getInitialMargin",[1]!obMake("","double",$B240))),"")</f>
        <v>0</v>
      </c>
      <c r="D240" s="45">
        <f>IF($C$13,[1]!obget([1]!obcall("",$B$13,"getInitialMargin",[1]!obMake("","double",$B240))),"")</f>
        <v>0</v>
      </c>
      <c r="E240" s="42">
        <f t="shared" si="11"/>
        <v>213</v>
      </c>
      <c r="F240" s="42">
        <f>IF($D$22,[1]!obget([1]!obcall("",$B$22,"get",[1]!obMake("","int",E240))),"")</f>
        <v>8.8853408706637129</v>
      </c>
      <c r="G240" s="42">
        <f>IF($D$22,[1]!obget([1]!obcall("",$B$23,"get",[1]!obMake("","int",E240)))^2,"")</f>
        <v>0.13906438168473839</v>
      </c>
      <c r="H240" s="42">
        <f>IF($D$22,[1]!obget([1]!obcall("",$B$24,"get",[1]!obMake("","int",E240))),"")</f>
        <v>0.23999057388993095</v>
      </c>
      <c r="AH240" s="24"/>
      <c r="IW240" s="28"/>
    </row>
    <row r="241" spans="1:257" ht="11.85" customHeight="1" x14ac:dyDescent="0.3">
      <c r="A241" s="28" t="str">
        <f t="shared" si="10"/>
        <v/>
      </c>
      <c r="B241" s="42">
        <f t="shared" si="9"/>
        <v>10.700000000000001</v>
      </c>
      <c r="C241" s="48">
        <f>IF($C$14,[1]!obget([1]!obcall("",$B$14,"getInitialMargin",[1]!obMake("","double",$B241))),"")</f>
        <v>0</v>
      </c>
      <c r="D241" s="45">
        <f>IF($C$13,[1]!obget([1]!obcall("",$B$13,"getInitialMargin",[1]!obMake("","double",$B241))),"")</f>
        <v>0</v>
      </c>
      <c r="E241" s="42">
        <f t="shared" si="11"/>
        <v>214</v>
      </c>
      <c r="F241" s="42">
        <f>IF($D$22,[1]!obget([1]!obcall("",$B$22,"get",[1]!obMake("","int",E241))),"")</f>
        <v>13.271797878921189</v>
      </c>
      <c r="G241" s="42">
        <f>IF($D$22,[1]!obget([1]!obcall("",$B$23,"get",[1]!obMake("","int",E241)))^2,"")</f>
        <v>2.5756026035737261</v>
      </c>
      <c r="H241" s="42">
        <f>IF($D$22,[1]!obget([1]!obcall("",$B$24,"get",[1]!obMake("","int",E241))),"")</f>
        <v>0.44658924837427483</v>
      </c>
      <c r="AH241" s="24"/>
      <c r="IW241" s="28"/>
    </row>
    <row r="242" spans="1:257" ht="11.85" customHeight="1" x14ac:dyDescent="0.3">
      <c r="A242" s="28" t="str">
        <f t="shared" si="10"/>
        <v/>
      </c>
      <c r="B242" s="42">
        <f t="shared" si="9"/>
        <v>10.75</v>
      </c>
      <c r="C242" s="48">
        <f>IF($C$14,[1]!obget([1]!obcall("",$B$14,"getInitialMargin",[1]!obMake("","double",$B242))),"")</f>
        <v>0</v>
      </c>
      <c r="D242" s="45">
        <f>IF($C$13,[1]!obget([1]!obcall("",$B$13,"getInitialMargin",[1]!obMake("","double",$B242))),"")</f>
        <v>0</v>
      </c>
      <c r="E242" s="42">
        <f t="shared" si="11"/>
        <v>215</v>
      </c>
      <c r="F242" s="42">
        <f>IF($D$22,[1]!obget([1]!obcall("",$B$22,"get",[1]!obMake("","int",E242))),"")</f>
        <v>10.738545078710581</v>
      </c>
      <c r="G242" s="42">
        <f>IF($D$22,[1]!obget([1]!obcall("",$B$23,"get",[1]!obMake("","int",E242)))^2,"")</f>
        <v>0.17281151807587486</v>
      </c>
      <c r="H242" s="42">
        <f>IF($D$22,[1]!obget([1]!obcall("",$B$24,"get",[1]!obMake("","int",E242))),"")</f>
        <v>0.29432295691217547</v>
      </c>
      <c r="AH242" s="24"/>
      <c r="IW242" s="28"/>
    </row>
    <row r="243" spans="1:257" ht="11.85" customHeight="1" x14ac:dyDescent="0.3">
      <c r="A243" s="28" t="str">
        <f t="shared" si="10"/>
        <v/>
      </c>
      <c r="B243" s="42">
        <f t="shared" si="9"/>
        <v>10.8</v>
      </c>
      <c r="C243" s="48">
        <f>IF($C$14,[1]!obget([1]!obcall("",$B$14,"getInitialMargin",[1]!obMake("","double",$B243))),"")</f>
        <v>0</v>
      </c>
      <c r="D243" s="45">
        <f>IF($C$13,[1]!obget([1]!obcall("",$B$13,"getInitialMargin",[1]!obMake("","double",$B243))),"")</f>
        <v>0</v>
      </c>
      <c r="E243" s="42">
        <f t="shared" si="11"/>
        <v>216</v>
      </c>
      <c r="F243" s="42">
        <f>IF($D$22,[1]!obget([1]!obcall("",$B$22,"get",[1]!obMake("","int",E243))),"")</f>
        <v>19.126455621985407</v>
      </c>
      <c r="G243" s="42">
        <f>IF($D$22,[1]!obget([1]!obcall("",$B$23,"get",[1]!obMake("","int",E243)))^2,"")</f>
        <v>1.3116726192549047E-2</v>
      </c>
      <c r="H243" s="42">
        <f>IF($D$22,[1]!obget([1]!obcall("",$B$24,"get",[1]!obMake("","int",E243))),"")</f>
        <v>1.1431913502142574</v>
      </c>
      <c r="AH243" s="24"/>
      <c r="IW243" s="28"/>
    </row>
    <row r="244" spans="1:257" ht="11.85" customHeight="1" x14ac:dyDescent="0.3">
      <c r="A244" s="28" t="str">
        <f t="shared" si="10"/>
        <v/>
      </c>
      <c r="B244" s="42">
        <f t="shared" si="9"/>
        <v>10.850000000000001</v>
      </c>
      <c r="C244" s="48">
        <f>IF($C$14,[1]!obget([1]!obcall("",$B$14,"getInitialMargin",[1]!obMake("","double",$B244))),"")</f>
        <v>0</v>
      </c>
      <c r="D244" s="45">
        <f>IF($C$13,[1]!obget([1]!obcall("",$B$13,"getInitialMargin",[1]!obMake("","double",$B244))),"")</f>
        <v>0</v>
      </c>
      <c r="E244" s="42">
        <f t="shared" si="11"/>
        <v>217</v>
      </c>
      <c r="F244" s="42">
        <f>IF($D$22,[1]!obget([1]!obcall("",$B$22,"get",[1]!obMake("","int",E244))),"")</f>
        <v>20.383941086773792</v>
      </c>
      <c r="G244" s="42">
        <f>IF($D$22,[1]!obget([1]!obcall("",$B$23,"get",[1]!obMake("","int",E244)))^2,"")</f>
        <v>3.0077142151497633</v>
      </c>
      <c r="H244" s="42">
        <f>IF($D$22,[1]!obget([1]!obcall("",$B$24,"get",[1]!obMake("","int",E244))),"")</f>
        <v>1.3555848487094977</v>
      </c>
      <c r="AH244" s="24"/>
      <c r="IW244" s="28"/>
    </row>
    <row r="245" spans="1:257" ht="11.85" customHeight="1" x14ac:dyDescent="0.3">
      <c r="A245" s="28" t="str">
        <f t="shared" si="10"/>
        <v/>
      </c>
      <c r="B245" s="42">
        <f t="shared" si="9"/>
        <v>10.9</v>
      </c>
      <c r="C245" s="48">
        <f>IF($C$14,[1]!obget([1]!obcall("",$B$14,"getInitialMargin",[1]!obMake("","double",$B245))),"")</f>
        <v>0</v>
      </c>
      <c r="D245" s="45">
        <f>IF($C$13,[1]!obget([1]!obcall("",$B$13,"getInitialMargin",[1]!obMake("","double",$B245))),"")</f>
        <v>0</v>
      </c>
      <c r="E245" s="42">
        <f t="shared" si="11"/>
        <v>218</v>
      </c>
      <c r="F245" s="42">
        <f>IF($D$22,[1]!obget([1]!obcall("",$B$22,"get",[1]!obMake("","int",E245))),"")</f>
        <v>15.841748992722614</v>
      </c>
      <c r="G245" s="42">
        <f>IF($D$22,[1]!obget([1]!obcall("",$B$23,"get",[1]!obMake("","int",E245)))^2,"")</f>
        <v>4.3370226634447992E-2</v>
      </c>
      <c r="H245" s="42">
        <f>IF($D$22,[1]!obget([1]!obcall("",$B$24,"get",[1]!obMake("","int",E245))),"")</f>
        <v>0.69311666125507232</v>
      </c>
      <c r="AH245" s="24"/>
      <c r="IW245" s="28"/>
    </row>
    <row r="246" spans="1:257" ht="11.85" customHeight="1" x14ac:dyDescent="0.3">
      <c r="A246" s="28" t="str">
        <f t="shared" si="10"/>
        <v/>
      </c>
      <c r="B246" s="42">
        <f t="shared" si="9"/>
        <v>10.950000000000001</v>
      </c>
      <c r="C246" s="48">
        <f>IF($C$14,[1]!obget([1]!obcall("",$B$14,"getInitialMargin",[1]!obMake("","double",$B246))),"")</f>
        <v>0</v>
      </c>
      <c r="D246" s="45">
        <f>IF($C$13,[1]!obget([1]!obcall("",$B$13,"getInitialMargin",[1]!obMake("","double",$B246))),"")</f>
        <v>0</v>
      </c>
      <c r="E246" s="42">
        <f t="shared" si="11"/>
        <v>219</v>
      </c>
      <c r="F246" s="42">
        <f>IF($D$22,[1]!obget([1]!obcall("",$B$22,"get",[1]!obMake("","int",E246))),"")</f>
        <v>11.527731564001659</v>
      </c>
      <c r="G246" s="42">
        <f>IF($D$22,[1]!obget([1]!obcall("",$B$23,"get",[1]!obMake("","int",E246)))^2,"")</f>
        <v>0.34129081261206712</v>
      </c>
      <c r="H246" s="42">
        <f>IF($D$22,[1]!obget([1]!obcall("",$B$24,"get",[1]!obMake("","int",E246))),"")</f>
        <v>0.33209757508101034</v>
      </c>
      <c r="AH246" s="24"/>
      <c r="IW246" s="28"/>
    </row>
    <row r="247" spans="1:257" ht="11.85" customHeight="1" x14ac:dyDescent="0.3">
      <c r="A247" s="28">
        <f t="shared" si="10"/>
        <v>11</v>
      </c>
      <c r="B247" s="42">
        <f t="shared" si="9"/>
        <v>11</v>
      </c>
      <c r="C247" s="48">
        <f>IF($C$14,[1]!obget([1]!obcall("",$B$14,"getInitialMargin",[1]!obMake("","double",$B247))),"")</f>
        <v>0</v>
      </c>
      <c r="D247" s="45">
        <f>IF($C$13,[1]!obget([1]!obcall("",$B$13,"getInitialMargin",[1]!obMake("","double",$B247))),"")</f>
        <v>0</v>
      </c>
      <c r="E247" s="42">
        <f t="shared" si="11"/>
        <v>220</v>
      </c>
      <c r="F247" s="42">
        <f>IF($D$22,[1]!obget([1]!obcall("",$B$22,"get",[1]!obMake("","int",E247))),"")</f>
        <v>12.844877462038788</v>
      </c>
      <c r="G247" s="42">
        <f>IF($D$22,[1]!obget([1]!obcall("",$B$23,"get",[1]!obMake("","int",E247)))^2,"")</f>
        <v>7.4282911059358539E-2</v>
      </c>
      <c r="H247" s="42">
        <f>IF($D$22,[1]!obget([1]!obcall("",$B$24,"get",[1]!obMake("","int",E247))),"")</f>
        <v>0.41461650874801825</v>
      </c>
      <c r="AH247" s="24"/>
      <c r="IW247" s="28"/>
    </row>
    <row r="248" spans="1:257" ht="11.85" customHeight="1" x14ac:dyDescent="0.3">
      <c r="A248" s="28" t="str">
        <f t="shared" si="10"/>
        <v/>
      </c>
      <c r="B248" s="42">
        <f t="shared" si="9"/>
        <v>11.05</v>
      </c>
      <c r="C248" s="48">
        <f>IF($C$14,[1]!obget([1]!obcall("",$B$14,"getInitialMargin",[1]!obMake("","double",$B248))),"")</f>
        <v>0</v>
      </c>
      <c r="D248" s="45">
        <f>IF($C$13,[1]!obget([1]!obcall("",$B$13,"getInitialMargin",[1]!obMake("","double",$B248))),"")</f>
        <v>0</v>
      </c>
      <c r="E248" s="42">
        <f t="shared" si="11"/>
        <v>221</v>
      </c>
      <c r="F248" s="42">
        <f>IF($D$22,[1]!obget([1]!obcall("",$B$22,"get",[1]!obMake("","int",E248))),"")</f>
        <v>12.496699562266899</v>
      </c>
      <c r="G248" s="42">
        <f>IF($D$22,[1]!obget([1]!obcall("",$B$23,"get",[1]!obMake("","int",E248)))^2,"")</f>
        <v>0.50578803835182562</v>
      </c>
      <c r="H248" s="42">
        <f>IF($D$22,[1]!obget([1]!obcall("",$B$24,"get",[1]!obMake("","int",E248))),"")</f>
        <v>0.3904351770967307</v>
      </c>
      <c r="AH248" s="24"/>
      <c r="IW248" s="28"/>
    </row>
    <row r="249" spans="1:257" ht="11.85" customHeight="1" x14ac:dyDescent="0.3">
      <c r="A249" s="28" t="str">
        <f t="shared" si="10"/>
        <v/>
      </c>
      <c r="B249" s="42">
        <f t="shared" si="9"/>
        <v>11.100000000000001</v>
      </c>
      <c r="C249" s="48">
        <f>IF($C$14,[1]!obget([1]!obcall("",$B$14,"getInitialMargin",[1]!obMake("","double",$B249))),"")</f>
        <v>0</v>
      </c>
      <c r="D249" s="45">
        <f>IF($C$13,[1]!obget([1]!obcall("",$B$13,"getInitialMargin",[1]!obMake("","double",$B249))),"")</f>
        <v>0</v>
      </c>
      <c r="E249" s="42">
        <f t="shared" si="11"/>
        <v>222</v>
      </c>
      <c r="F249" s="42">
        <f>IF($D$22,[1]!obget([1]!obcall("",$B$22,"get",[1]!obMake("","int",E249))),"")</f>
        <v>19.560168073992621</v>
      </c>
      <c r="G249" s="42">
        <f>IF($D$22,[1]!obget([1]!obcall("",$B$23,"get",[1]!obMake("","int",E249)))^2,"")</f>
        <v>6.4016414814773631E-2</v>
      </c>
      <c r="H249" s="42">
        <f>IF($D$22,[1]!obget([1]!obcall("",$B$24,"get",[1]!obMake("","int",E249))),"")</f>
        <v>1.213939047352349</v>
      </c>
      <c r="AH249" s="24"/>
      <c r="IW249" s="28"/>
    </row>
    <row r="250" spans="1:257" ht="11.85" customHeight="1" x14ac:dyDescent="0.3">
      <c r="A250" s="28" t="str">
        <f t="shared" si="10"/>
        <v/>
      </c>
      <c r="B250" s="42">
        <f t="shared" si="9"/>
        <v>11.15</v>
      </c>
      <c r="C250" s="48">
        <f>IF($C$14,[1]!obget([1]!obcall("",$B$14,"getInitialMargin",[1]!obMake("","double",$B250))),"")</f>
        <v>0</v>
      </c>
      <c r="D250" s="45">
        <f>IF($C$13,[1]!obget([1]!obcall("",$B$13,"getInitialMargin",[1]!obMake("","double",$B250))),"")</f>
        <v>0</v>
      </c>
      <c r="E250" s="42">
        <f t="shared" si="11"/>
        <v>223</v>
      </c>
      <c r="F250" s="42">
        <f>IF($D$22,[1]!obget([1]!obcall("",$B$22,"get",[1]!obMake("","int",E250))),"")</f>
        <v>12.73851453416918</v>
      </c>
      <c r="G250" s="42">
        <f>IF($D$22,[1]!obget([1]!obcall("",$B$23,"get",[1]!obMake("","int",E250)))^2,"")</f>
        <v>0.18582109411310654</v>
      </c>
      <c r="H250" s="42">
        <f>IF($D$22,[1]!obget([1]!obcall("",$B$24,"get",[1]!obMake("","int",E250))),"")</f>
        <v>0.40704895627821425</v>
      </c>
      <c r="AH250" s="24"/>
      <c r="IW250" s="28"/>
    </row>
    <row r="251" spans="1:257" ht="11.85" customHeight="1" x14ac:dyDescent="0.3">
      <c r="A251" s="28" t="str">
        <f t="shared" si="10"/>
        <v/>
      </c>
      <c r="B251" s="42">
        <f t="shared" si="9"/>
        <v>11.200000000000001</v>
      </c>
      <c r="C251" s="48">
        <f>IF($C$14,[1]!obget([1]!obcall("",$B$14,"getInitialMargin",[1]!obMake("","double",$B251))),"")</f>
        <v>0</v>
      </c>
      <c r="D251" s="45">
        <f>IF($C$13,[1]!obget([1]!obcall("",$B$13,"getInitialMargin",[1]!obMake("","double",$B251))),"")</f>
        <v>0</v>
      </c>
      <c r="E251" s="42">
        <f t="shared" si="11"/>
        <v>224</v>
      </c>
      <c r="F251" s="42">
        <f>IF($D$22,[1]!obget([1]!obcall("",$B$22,"get",[1]!obMake("","int",E251))),"")</f>
        <v>16.182924388656254</v>
      </c>
      <c r="G251" s="42">
        <f>IF($D$22,[1]!obget([1]!obcall("",$B$23,"get",[1]!obMake("","int",E251)))^2,"")</f>
        <v>0.16442457760011056</v>
      </c>
      <c r="H251" s="42">
        <f>IF($D$22,[1]!obget([1]!obcall("",$B$24,"get",[1]!obMake("","int",E251))),"")</f>
        <v>0.73281595159677049</v>
      </c>
      <c r="AH251" s="24"/>
      <c r="IW251" s="28"/>
    </row>
    <row r="252" spans="1:257" ht="11.85" customHeight="1" x14ac:dyDescent="0.3">
      <c r="A252" s="28" t="str">
        <f t="shared" si="10"/>
        <v/>
      </c>
      <c r="B252" s="42">
        <f t="shared" si="9"/>
        <v>11.25</v>
      </c>
      <c r="C252" s="48">
        <f>IF($C$14,[1]!obget([1]!obcall("",$B$14,"getInitialMargin",[1]!obMake("","double",$B252))),"")</f>
        <v>0</v>
      </c>
      <c r="D252" s="45">
        <f>IF($C$13,[1]!obget([1]!obcall("",$B$13,"getInitialMargin",[1]!obMake("","double",$B252))),"")</f>
        <v>0</v>
      </c>
      <c r="E252" s="42">
        <f t="shared" si="11"/>
        <v>225</v>
      </c>
      <c r="F252" s="42">
        <f>IF($D$22,[1]!obget([1]!obcall("",$B$22,"get",[1]!obMake("","int",E252))),"")</f>
        <v>5.47465983405068</v>
      </c>
      <c r="G252" s="42">
        <f>IF($D$22,[1]!obget([1]!obcall("",$B$23,"get",[1]!obMake("","int",E252)))^2,"")</f>
        <v>1.8037142426884699E-3</v>
      </c>
      <c r="H252" s="42">
        <f>IF($D$22,[1]!obget([1]!obcall("",$B$24,"get",[1]!obMake("","int",E252))),"")</f>
        <v>0.26601278369915993</v>
      </c>
      <c r="AH252" s="24"/>
      <c r="IW252" s="28"/>
    </row>
    <row r="253" spans="1:257" ht="11.85" customHeight="1" x14ac:dyDescent="0.3">
      <c r="A253" s="28" t="str">
        <f t="shared" si="10"/>
        <v/>
      </c>
      <c r="B253" s="42">
        <f t="shared" si="9"/>
        <v>11.3</v>
      </c>
      <c r="C253" s="48">
        <f>IF($C$14,[1]!obget([1]!obcall("",$B$14,"getInitialMargin",[1]!obMake("","double",$B253))),"")</f>
        <v>0</v>
      </c>
      <c r="D253" s="45">
        <f>IF($C$13,[1]!obget([1]!obcall("",$B$13,"getInitialMargin",[1]!obMake("","double",$B253))),"")</f>
        <v>0</v>
      </c>
      <c r="E253" s="42">
        <f t="shared" si="11"/>
        <v>226</v>
      </c>
      <c r="F253" s="42">
        <f>IF($D$22,[1]!obget([1]!obcall("",$B$22,"get",[1]!obMake("","int",E253))),"")</f>
        <v>16.820492319337074</v>
      </c>
      <c r="G253" s="42">
        <f>IF($D$22,[1]!obget([1]!obcall("",$B$23,"get",[1]!obMake("","int",E253)))^2,"")</f>
        <v>0.31511470726131113</v>
      </c>
      <c r="H253" s="42">
        <f>IF($D$22,[1]!obget([1]!obcall("",$B$24,"get",[1]!obMake("","int",E253))),"")</f>
        <v>0.81138360438812018</v>
      </c>
      <c r="AH253" s="24"/>
      <c r="IW253" s="28"/>
    </row>
    <row r="254" spans="1:257" ht="11.85" customHeight="1" x14ac:dyDescent="0.3">
      <c r="A254" s="28" t="str">
        <f t="shared" si="10"/>
        <v/>
      </c>
      <c r="B254" s="42">
        <f t="shared" si="9"/>
        <v>11.350000000000001</v>
      </c>
      <c r="C254" s="48">
        <f>IF($C$14,[1]!obget([1]!obcall("",$B$14,"getInitialMargin",[1]!obMake("","double",$B254))),"")</f>
        <v>0</v>
      </c>
      <c r="D254" s="45">
        <f>IF($C$13,[1]!obget([1]!obcall("",$B$13,"getInitialMargin",[1]!obMake("","double",$B254))),"")</f>
        <v>0</v>
      </c>
      <c r="E254" s="42">
        <f t="shared" si="11"/>
        <v>227</v>
      </c>
      <c r="F254" s="42">
        <f>IF($D$22,[1]!obget([1]!obcall("",$B$22,"get",[1]!obMake("","int",E254))),"")</f>
        <v>8.9151371021314798</v>
      </c>
      <c r="G254" s="42">
        <f>IF($D$22,[1]!obget([1]!obcall("",$B$23,"get",[1]!obMake("","int",E254)))^2,"")</f>
        <v>1.1901076088197257E-2</v>
      </c>
      <c r="H254" s="42">
        <f>IF($D$22,[1]!obget([1]!obcall("",$B$24,"get",[1]!obMake("","int",E254))),"")</f>
        <v>0.24048278995571903</v>
      </c>
      <c r="AH254" s="24"/>
      <c r="IW254" s="28"/>
    </row>
    <row r="255" spans="1:257" ht="11.85" customHeight="1" x14ac:dyDescent="0.3">
      <c r="A255" s="28" t="str">
        <f t="shared" si="10"/>
        <v/>
      </c>
      <c r="B255" s="42">
        <f t="shared" si="9"/>
        <v>11.4</v>
      </c>
      <c r="C255" s="48">
        <f>IF($C$14,[1]!obget([1]!obcall("",$B$14,"getInitialMargin",[1]!obMake("","double",$B255))),"")</f>
        <v>0</v>
      </c>
      <c r="D255" s="45">
        <f>IF($C$13,[1]!obget([1]!obcall("",$B$13,"getInitialMargin",[1]!obMake("","double",$B255))),"")</f>
        <v>0</v>
      </c>
      <c r="E255" s="42">
        <f t="shared" si="11"/>
        <v>228</v>
      </c>
      <c r="F255" s="42">
        <f>IF($D$22,[1]!obget([1]!obcall("",$B$22,"get",[1]!obMake("","int",E255))),"")</f>
        <v>6.7754373640553638</v>
      </c>
      <c r="G255" s="42">
        <f>IF($D$22,[1]!obget([1]!obcall("",$B$23,"get",[1]!obMake("","int",E255)))^2,"")</f>
        <v>9.3343513901629746E-2</v>
      </c>
      <c r="H255" s="42">
        <f>IF($D$22,[1]!obget([1]!obcall("",$B$24,"get",[1]!obMake("","int",E255))),"")</f>
        <v>0.23682433558883803</v>
      </c>
      <c r="AH255" s="24"/>
      <c r="IW255" s="28"/>
    </row>
    <row r="256" spans="1:257" ht="11.85" customHeight="1" x14ac:dyDescent="0.3">
      <c r="A256" s="28" t="str">
        <f t="shared" si="10"/>
        <v/>
      </c>
      <c r="B256" s="42">
        <f t="shared" si="9"/>
        <v>11.450000000000001</v>
      </c>
      <c r="C256" s="48">
        <f>IF($C$14,[1]!obget([1]!obcall("",$B$14,"getInitialMargin",[1]!obMake("","double",$B256))),"")</f>
        <v>0</v>
      </c>
      <c r="D256" s="45">
        <f>IF($C$13,[1]!obget([1]!obcall("",$B$13,"getInitialMargin",[1]!obMake("","double",$B256))),"")</f>
        <v>0</v>
      </c>
      <c r="E256" s="42">
        <f t="shared" si="11"/>
        <v>229</v>
      </c>
      <c r="F256" s="42">
        <f>IF($D$22,[1]!obget([1]!obcall("",$B$22,"get",[1]!obMake("","int",E256))),"")</f>
        <v>22.67333699366073</v>
      </c>
      <c r="G256" s="42">
        <f>IF($D$22,[1]!obget([1]!obcall("",$B$23,"get",[1]!obMake("","int",E256)))^2,"")</f>
        <v>9.652230739888795</v>
      </c>
      <c r="H256" s="42">
        <f>IF($D$22,[1]!obget([1]!obcall("",$B$24,"get",[1]!obMake("","int",E256))),"")</f>
        <v>1.7992680185049612</v>
      </c>
      <c r="AH256" s="24"/>
      <c r="IW256" s="28"/>
    </row>
    <row r="257" spans="1:257" ht="11.85" customHeight="1" x14ac:dyDescent="0.3">
      <c r="A257" s="28">
        <f t="shared" si="10"/>
        <v>11.5</v>
      </c>
      <c r="B257" s="42">
        <f t="shared" si="9"/>
        <v>11.5</v>
      </c>
      <c r="C257" s="48">
        <f>IF($C$14,[1]!obget([1]!obcall("",$B$14,"getInitialMargin",[1]!obMake("","double",$B257))),"")</f>
        <v>0</v>
      </c>
      <c r="D257" s="45">
        <f>IF($C$13,[1]!obget([1]!obcall("",$B$13,"getInitialMargin",[1]!obMake("","double",$B257))),"")</f>
        <v>0</v>
      </c>
      <c r="E257" s="42">
        <f t="shared" si="11"/>
        <v>230</v>
      </c>
      <c r="F257" s="42">
        <f>IF($D$22,[1]!obget([1]!obcall("",$B$22,"get",[1]!obMake("","int",E257))),"")</f>
        <v>20.401544778429813</v>
      </c>
      <c r="G257" s="42">
        <f>IF($D$22,[1]!obget([1]!obcall("",$B$23,"get",[1]!obMake("","int",E257)))^2,"")</f>
        <v>8.3493210125247241E-3</v>
      </c>
      <c r="H257" s="42">
        <f>IF($D$22,[1]!obget([1]!obcall("",$B$24,"get",[1]!obMake("","int",E257))),"")</f>
        <v>1.3587157235739209</v>
      </c>
      <c r="AH257" s="24"/>
      <c r="IW257" s="28"/>
    </row>
    <row r="258" spans="1:257" ht="11.85" customHeight="1" x14ac:dyDescent="0.3">
      <c r="A258" s="28" t="str">
        <f t="shared" si="10"/>
        <v/>
      </c>
      <c r="B258" s="42">
        <f t="shared" si="9"/>
        <v>11.55</v>
      </c>
      <c r="C258" s="48">
        <f>IF($C$14,[1]!obget([1]!obcall("",$B$14,"getInitialMargin",[1]!obMake("","double",$B258))),"")</f>
        <v>0</v>
      </c>
      <c r="D258" s="45">
        <f>IF($C$13,[1]!obget([1]!obcall("",$B$13,"getInitialMargin",[1]!obMake("","double",$B258))),"")</f>
        <v>0</v>
      </c>
      <c r="E258" s="42">
        <f t="shared" si="11"/>
        <v>231</v>
      </c>
      <c r="F258" s="42">
        <f>IF($D$22,[1]!obget([1]!obcall("",$B$22,"get",[1]!obMake("","int",E258))),"")</f>
        <v>15.756057385770601</v>
      </c>
      <c r="G258" s="42">
        <f>IF($D$22,[1]!obget([1]!obcall("",$B$23,"get",[1]!obMake("","int",E258)))^2,"")</f>
        <v>0.70067956085780414</v>
      </c>
      <c r="H258" s="42">
        <f>IF($D$22,[1]!obget([1]!obcall("",$B$24,"get",[1]!obMake("","int",E258))),"")</f>
        <v>0.68340230624406573</v>
      </c>
      <c r="AH258" s="24"/>
      <c r="IW258" s="28"/>
    </row>
    <row r="259" spans="1:257" ht="11.85" customHeight="1" x14ac:dyDescent="0.3">
      <c r="A259" s="28" t="str">
        <f t="shared" si="10"/>
        <v/>
      </c>
      <c r="B259" s="42">
        <f t="shared" si="9"/>
        <v>11.600000000000001</v>
      </c>
      <c r="C259" s="48">
        <f>IF($C$14,[1]!obget([1]!obcall("",$B$14,"getInitialMargin",[1]!obMake("","double",$B259))),"")</f>
        <v>0</v>
      </c>
      <c r="D259" s="45">
        <f>IF($C$13,[1]!obget([1]!obcall("",$B$13,"getInitialMargin",[1]!obMake("","double",$B259))),"")</f>
        <v>0</v>
      </c>
      <c r="E259" s="42">
        <f t="shared" si="11"/>
        <v>232</v>
      </c>
      <c r="F259" s="42">
        <f>IF($D$22,[1]!obget([1]!obcall("",$B$22,"get",[1]!obMake("","int",E259))),"")</f>
        <v>18.445202546167394</v>
      </c>
      <c r="G259" s="42">
        <f>IF($D$22,[1]!obget([1]!obcall("",$B$23,"get",[1]!obMake("","int",E259)))^2,"")</f>
        <v>1.4217804596315968E-2</v>
      </c>
      <c r="H259" s="42">
        <f>IF($D$22,[1]!obget([1]!obcall("",$B$24,"get",[1]!obMake("","int",E259))),"")</f>
        <v>1.0373960469265699</v>
      </c>
      <c r="AH259" s="24"/>
      <c r="IW259" s="28"/>
    </row>
    <row r="260" spans="1:257" ht="11.85" customHeight="1" x14ac:dyDescent="0.3">
      <c r="A260" s="28" t="str">
        <f t="shared" si="10"/>
        <v/>
      </c>
      <c r="B260" s="42">
        <f t="shared" si="9"/>
        <v>11.65</v>
      </c>
      <c r="C260" s="48">
        <f>IF($C$14,[1]!obget([1]!obcall("",$B$14,"getInitialMargin",[1]!obMake("","double",$B260))),"")</f>
        <v>0</v>
      </c>
      <c r="D260" s="45">
        <f>IF($C$13,[1]!obget([1]!obcall("",$B$13,"getInitialMargin",[1]!obMake("","double",$B260))),"")</f>
        <v>0</v>
      </c>
      <c r="E260" s="42">
        <f t="shared" si="11"/>
        <v>233</v>
      </c>
      <c r="F260" s="42">
        <f>IF($D$22,[1]!obget([1]!obcall("",$B$22,"get",[1]!obMake("","int",E260))),"")</f>
        <v>11.613507091382104</v>
      </c>
      <c r="G260" s="42">
        <f>IF($D$22,[1]!obget([1]!obcall("",$B$23,"get",[1]!obMake("","int",E260)))^2,"")</f>
        <v>0.389304390544224</v>
      </c>
      <c r="H260" s="42">
        <f>IF($D$22,[1]!obget([1]!obcall("",$B$24,"get",[1]!obMake("","int",E260))),"")</f>
        <v>0.33673002842668154</v>
      </c>
      <c r="AH260" s="24"/>
      <c r="IW260" s="28"/>
    </row>
    <row r="261" spans="1:257" ht="11.85" customHeight="1" x14ac:dyDescent="0.3">
      <c r="A261" s="28" t="str">
        <f t="shared" si="10"/>
        <v/>
      </c>
      <c r="B261" s="42">
        <f t="shared" si="9"/>
        <v>11.700000000000001</v>
      </c>
      <c r="C261" s="48">
        <f>IF($C$14,[1]!obget([1]!obcall("",$B$14,"getInitialMargin",[1]!obMake("","double",$B261))),"")</f>
        <v>0</v>
      </c>
      <c r="D261" s="45">
        <f>IF($C$13,[1]!obget([1]!obcall("",$B$13,"getInitialMargin",[1]!obMake("","double",$B261))),"")</f>
        <v>0</v>
      </c>
      <c r="E261" s="42">
        <f t="shared" si="11"/>
        <v>234</v>
      </c>
      <c r="F261" s="42">
        <f>IF($D$22,[1]!obget([1]!obcall("",$B$22,"get",[1]!obMake("","int",E261))),"")</f>
        <v>13.711997889662252</v>
      </c>
      <c r="G261" s="42">
        <f>IF($D$22,[1]!obget([1]!obcall("",$B$23,"get",[1]!obMake("","int",E261)))^2,"")</f>
        <v>0.79655798667517452</v>
      </c>
      <c r="H261" s="42">
        <f>IF($D$22,[1]!obget([1]!obcall("",$B$24,"get",[1]!obMake("","int",E261))),"")</f>
        <v>0.48223575043971789</v>
      </c>
      <c r="AH261" s="24"/>
      <c r="IW261" s="28"/>
    </row>
    <row r="262" spans="1:257" ht="11.85" customHeight="1" x14ac:dyDescent="0.3">
      <c r="A262" s="28" t="str">
        <f t="shared" si="10"/>
        <v/>
      </c>
      <c r="B262" s="42">
        <f t="shared" si="9"/>
        <v>11.75</v>
      </c>
      <c r="C262" s="48">
        <f>IF($C$14,[1]!obget([1]!obcall("",$B$14,"getInitialMargin",[1]!obMake("","double",$B262))),"")</f>
        <v>0</v>
      </c>
      <c r="D262" s="45">
        <f>IF($C$13,[1]!obget([1]!obcall("",$B$13,"getInitialMargin",[1]!obMake("","double",$B262))),"")</f>
        <v>0</v>
      </c>
      <c r="E262" s="42">
        <f t="shared" si="11"/>
        <v>235</v>
      </c>
      <c r="F262" s="42">
        <f>IF($D$22,[1]!obget([1]!obcall("",$B$22,"get",[1]!obMake("","int",E262))),"")</f>
        <v>9.0214040520249679</v>
      </c>
      <c r="G262" s="42">
        <f>IF($D$22,[1]!obget([1]!obcall("",$B$23,"get",[1]!obMake("","int",E262)))^2,"")</f>
        <v>2.4953882638180273E-2</v>
      </c>
      <c r="H262" s="42">
        <f>IF($D$22,[1]!obget([1]!obcall("",$B$24,"get",[1]!obMake("","int",E262))),"")</f>
        <v>0.24233974611922293</v>
      </c>
      <c r="AH262" s="24"/>
      <c r="IW262" s="28"/>
    </row>
    <row r="263" spans="1:257" ht="11.85" customHeight="1" x14ac:dyDescent="0.3">
      <c r="A263" s="28" t="str">
        <f t="shared" si="10"/>
        <v/>
      </c>
      <c r="B263" s="42">
        <f t="shared" si="9"/>
        <v>11.8</v>
      </c>
      <c r="C263" s="48">
        <f>IF($C$14,[1]!obget([1]!obcall("",$B$14,"getInitialMargin",[1]!obMake("","double",$B263))),"")</f>
        <v>0</v>
      </c>
      <c r="D263" s="45">
        <f>IF($C$13,[1]!obget([1]!obcall("",$B$13,"getInitialMargin",[1]!obMake("","double",$B263))),"")</f>
        <v>0</v>
      </c>
      <c r="E263" s="42">
        <f t="shared" si="11"/>
        <v>236</v>
      </c>
      <c r="F263" s="42">
        <f>IF($D$22,[1]!obget([1]!obcall("",$B$22,"get",[1]!obMake("","int",E263))),"")</f>
        <v>7.7125314496696253</v>
      </c>
      <c r="G263" s="42">
        <f>IF($D$22,[1]!obget([1]!obcall("",$B$23,"get",[1]!obMake("","int",E263)))^2,"")</f>
        <v>0.37079724718563084</v>
      </c>
      <c r="H263" s="42">
        <f>IF($D$22,[1]!obget([1]!obcall("",$B$24,"get",[1]!obMake("","int",E263))),"")</f>
        <v>0.23051637787506851</v>
      </c>
      <c r="AH263" s="24"/>
      <c r="IW263" s="28"/>
    </row>
    <row r="264" spans="1:257" ht="11.85" customHeight="1" x14ac:dyDescent="0.3">
      <c r="A264" s="28" t="str">
        <f t="shared" si="10"/>
        <v/>
      </c>
      <c r="B264" s="42">
        <f t="shared" si="9"/>
        <v>11.850000000000001</v>
      </c>
      <c r="C264" s="48">
        <f>IF($C$14,[1]!obget([1]!obcall("",$B$14,"getInitialMargin",[1]!obMake("","double",$B264))),"")</f>
        <v>0</v>
      </c>
      <c r="D264" s="45">
        <f>IF($C$13,[1]!obget([1]!obcall("",$B$13,"getInitialMargin",[1]!obMake("","double",$B264))),"")</f>
        <v>0</v>
      </c>
      <c r="E264" s="42">
        <f t="shared" si="11"/>
        <v>237</v>
      </c>
      <c r="F264" s="42">
        <f>IF($D$22,[1]!obget([1]!obcall("",$B$22,"get",[1]!obMake("","int",E264))),"")</f>
        <v>13.097904978856073</v>
      </c>
      <c r="G264" s="42">
        <f>IF($D$22,[1]!obget([1]!obcall("",$B$23,"get",[1]!obMake("","int",E264)))^2,"")</f>
        <v>0.34114527614853973</v>
      </c>
      <c r="H264" s="42">
        <f>IF($D$22,[1]!obget([1]!obcall("",$B$24,"get",[1]!obMake("","int",E264))),"")</f>
        <v>0.43325729844327143</v>
      </c>
      <c r="AH264" s="24"/>
      <c r="IW264" s="28"/>
    </row>
    <row r="265" spans="1:257" ht="11.85" customHeight="1" x14ac:dyDescent="0.3">
      <c r="A265" s="28" t="str">
        <f t="shared" si="10"/>
        <v/>
      </c>
      <c r="B265" s="42">
        <f t="shared" si="9"/>
        <v>11.9</v>
      </c>
      <c r="C265" s="48">
        <f>IF($C$14,[1]!obget([1]!obcall("",$B$14,"getInitialMargin",[1]!obMake("","double",$B265))),"")</f>
        <v>0</v>
      </c>
      <c r="D265" s="45">
        <f>IF($C$13,[1]!obget([1]!obcall("",$B$13,"getInitialMargin",[1]!obMake("","double",$B265))),"")</f>
        <v>0</v>
      </c>
      <c r="E265" s="42">
        <f t="shared" si="11"/>
        <v>238</v>
      </c>
      <c r="F265" s="42">
        <f>IF($D$22,[1]!obget([1]!obcall("",$B$22,"get",[1]!obMake("","int",E265))),"")</f>
        <v>13.193249422044868</v>
      </c>
      <c r="G265" s="42">
        <f>IF($D$22,[1]!obget([1]!obcall("",$B$23,"get",[1]!obMake("","int",E265)))^2,"")</f>
        <v>0.60464075732890588</v>
      </c>
      <c r="H265" s="42">
        <f>IF($D$22,[1]!obget([1]!obcall("",$B$24,"get",[1]!obMake("","int",E265))),"")</f>
        <v>0.44051456022070212</v>
      </c>
      <c r="AH265" s="24"/>
      <c r="IW265" s="28"/>
    </row>
    <row r="266" spans="1:257" ht="11.85" customHeight="1" x14ac:dyDescent="0.3">
      <c r="A266" s="28" t="str">
        <f t="shared" si="10"/>
        <v/>
      </c>
      <c r="B266" s="42">
        <f t="shared" si="9"/>
        <v>11.950000000000001</v>
      </c>
      <c r="C266" s="48">
        <f>IF($C$14,[1]!obget([1]!obcall("",$B$14,"getInitialMargin",[1]!obMake("","double",$B266))),"")</f>
        <v>0</v>
      </c>
      <c r="D266" s="45">
        <f>IF($C$13,[1]!obget([1]!obcall("",$B$13,"getInitialMargin",[1]!obMake("","double",$B266))),"")</f>
        <v>0</v>
      </c>
      <c r="E266" s="42">
        <f t="shared" si="11"/>
        <v>239</v>
      </c>
      <c r="F266" s="42">
        <f>IF($D$22,[1]!obget([1]!obcall("",$B$22,"get",[1]!obMake("","int",E266))),"")</f>
        <v>12.744217227479696</v>
      </c>
      <c r="G266" s="42">
        <f>IF($D$22,[1]!obget([1]!obcall("",$B$23,"get",[1]!obMake("","int",E266)))^2,"")</f>
        <v>9.7433874349899894E-3</v>
      </c>
      <c r="H266" s="42">
        <f>IF($D$22,[1]!obget([1]!obcall("",$B$24,"get",[1]!obMake("","int",E266))),"")</f>
        <v>0.40745066459968293</v>
      </c>
      <c r="AH266" s="24"/>
      <c r="IW266" s="28"/>
    </row>
    <row r="267" spans="1:257" ht="11.85" customHeight="1" x14ac:dyDescent="0.3">
      <c r="A267" s="28">
        <f t="shared" si="10"/>
        <v>12</v>
      </c>
      <c r="B267" s="42">
        <f t="shared" si="9"/>
        <v>12</v>
      </c>
      <c r="C267" s="48">
        <f>IF($C$14,[1]!obget([1]!obcall("",$B$14,"getInitialMargin",[1]!obMake("","double",$B267))),"")</f>
        <v>0</v>
      </c>
      <c r="D267" s="45">
        <f>IF($C$13,[1]!obget([1]!obcall("",$B$13,"getInitialMargin",[1]!obMake("","double",$B267))),"")</f>
        <v>0</v>
      </c>
      <c r="E267" s="42">
        <f t="shared" si="11"/>
        <v>240</v>
      </c>
      <c r="F267" s="42">
        <f>IF($D$22,[1]!obget([1]!obcall("",$B$22,"get",[1]!obMake("","int",E267))),"")</f>
        <v>14.711825657857162</v>
      </c>
      <c r="G267" s="42">
        <f>IF($D$22,[1]!obget([1]!obcall("",$B$23,"get",[1]!obMake("","int",E267)))^2,"")</f>
        <v>3.3237030022249182E-2</v>
      </c>
      <c r="H267" s="42">
        <f>IF($D$22,[1]!obget([1]!obcall("",$B$24,"get",[1]!obMake("","int",E267))),"")</f>
        <v>0.57330571860391788</v>
      </c>
      <c r="AH267" s="24"/>
      <c r="IW267" s="28"/>
    </row>
    <row r="268" spans="1:257" ht="11.85" customHeight="1" x14ac:dyDescent="0.3">
      <c r="A268" s="28" t="str">
        <f t="shared" si="10"/>
        <v/>
      </c>
      <c r="B268" s="42">
        <f t="shared" si="9"/>
        <v>12.05</v>
      </c>
      <c r="C268" s="48">
        <f>IF($C$14,[1]!obget([1]!obcall("",$B$14,"getInitialMargin",[1]!obMake("","double",$B268))),"")</f>
        <v>0</v>
      </c>
      <c r="D268" s="45">
        <f>IF($C$13,[1]!obget([1]!obcall("",$B$13,"getInitialMargin",[1]!obMake("","double",$B268))),"")</f>
        <v>0</v>
      </c>
      <c r="E268" s="42">
        <f t="shared" si="11"/>
        <v>241</v>
      </c>
      <c r="F268" s="42">
        <f>IF($D$22,[1]!obget([1]!obcall("",$B$22,"get",[1]!obMake("","int",E268))),"")</f>
        <v>11.441741238950874</v>
      </c>
      <c r="G268" s="42">
        <f>IF($D$22,[1]!obget([1]!obcall("",$B$23,"get",[1]!obMake("","int",E268)))^2,"")</f>
        <v>4.1057770528740323E-2</v>
      </c>
      <c r="H268" s="42">
        <f>IF($D$22,[1]!obget([1]!obcall("",$B$24,"get",[1]!obMake("","int",E268))),"")</f>
        <v>0.32755719463766819</v>
      </c>
      <c r="AH268" s="24"/>
      <c r="IW268" s="28"/>
    </row>
    <row r="269" spans="1:257" ht="11.85" customHeight="1" x14ac:dyDescent="0.3">
      <c r="A269" s="28" t="str">
        <f t="shared" si="10"/>
        <v/>
      </c>
      <c r="B269" s="42">
        <f t="shared" si="9"/>
        <v>12.100000000000001</v>
      </c>
      <c r="C269" s="48">
        <f>IF($C$14,[1]!obget([1]!obcall("",$B$14,"getInitialMargin",[1]!obMake("","double",$B269))),"")</f>
        <v>0</v>
      </c>
      <c r="D269" s="45">
        <f>IF($C$13,[1]!obget([1]!obcall("",$B$13,"getInitialMargin",[1]!obMake("","double",$B269))),"")</f>
        <v>0</v>
      </c>
      <c r="E269" s="42">
        <f t="shared" si="11"/>
        <v>242</v>
      </c>
      <c r="F269" s="42">
        <f>IF($D$22,[1]!obget([1]!obcall("",$B$22,"get",[1]!obMake("","int",E269))),"")</f>
        <v>16.681466612114061</v>
      </c>
      <c r="G269" s="42">
        <f>IF($D$22,[1]!obget([1]!obcall("",$B$23,"get",[1]!obMake("","int",E269)))^2,"")</f>
        <v>0.31042474483784138</v>
      </c>
      <c r="H269" s="42">
        <f>IF($D$22,[1]!obget([1]!obcall("",$B$24,"get",[1]!obMake("","int",E269))),"")</f>
        <v>0.79376493769142642</v>
      </c>
      <c r="AH269" s="24"/>
      <c r="IW269" s="28"/>
    </row>
    <row r="270" spans="1:257" ht="11.85" customHeight="1" x14ac:dyDescent="0.3">
      <c r="A270" s="28" t="str">
        <f t="shared" si="10"/>
        <v/>
      </c>
      <c r="B270" s="42">
        <f t="shared" si="9"/>
        <v>12.15</v>
      </c>
      <c r="C270" s="48">
        <f>IF($C$14,[1]!obget([1]!obcall("",$B$14,"getInitialMargin",[1]!obMake("","double",$B270))),"")</f>
        <v>0</v>
      </c>
      <c r="D270" s="45">
        <f>IF($C$13,[1]!obget([1]!obcall("",$B$13,"getInitialMargin",[1]!obMake("","double",$B270))),"")</f>
        <v>0</v>
      </c>
      <c r="E270" s="42">
        <f t="shared" si="11"/>
        <v>243</v>
      </c>
      <c r="F270" s="42">
        <f>IF($D$22,[1]!obget([1]!obcall("",$B$22,"get",[1]!obMake("","int",E270))),"")</f>
        <v>12.711001710376211</v>
      </c>
      <c r="G270" s="42">
        <f>IF($D$22,[1]!obget([1]!obcall("",$B$23,"get",[1]!obMake("","int",E270)))^2,"")</f>
        <v>0.95195846357354252</v>
      </c>
      <c r="H270" s="42">
        <f>IF($D$22,[1]!obget([1]!obcall("",$B$24,"get",[1]!obMake("","int",E270))),"")</f>
        <v>0.40511731622441016</v>
      </c>
      <c r="AH270" s="24"/>
      <c r="IW270" s="28"/>
    </row>
    <row r="271" spans="1:257" ht="11.85" customHeight="1" x14ac:dyDescent="0.3">
      <c r="A271" s="28" t="str">
        <f t="shared" si="10"/>
        <v/>
      </c>
      <c r="B271" s="42">
        <f t="shared" si="9"/>
        <v>12.200000000000001</v>
      </c>
      <c r="C271" s="48">
        <f>IF($C$14,[1]!obget([1]!obcall("",$B$14,"getInitialMargin",[1]!obMake("","double",$B271))),"")</f>
        <v>0</v>
      </c>
      <c r="D271" s="45">
        <f>IF($C$13,[1]!obget([1]!obcall("",$B$13,"getInitialMargin",[1]!obMake("","double",$B271))),"")</f>
        <v>0</v>
      </c>
      <c r="E271" s="42">
        <f t="shared" si="11"/>
        <v>244</v>
      </c>
      <c r="F271" s="42">
        <f>IF($D$22,[1]!obget([1]!obcall("",$B$22,"get",[1]!obMake("","int",E271))),"")</f>
        <v>11.836895539830381</v>
      </c>
      <c r="G271" s="42">
        <f>IF($D$22,[1]!obget([1]!obcall("",$B$23,"get",[1]!obMake("","int",E271)))^2,"")</f>
        <v>0.1388069921222097</v>
      </c>
      <c r="H271" s="42">
        <f>IF($D$22,[1]!obget([1]!obcall("",$B$24,"get",[1]!obMake("","int",E271))),"")</f>
        <v>0.34927926604156245</v>
      </c>
      <c r="AH271" s="24"/>
      <c r="IW271" s="28"/>
    </row>
    <row r="272" spans="1:257" ht="11.85" customHeight="1" x14ac:dyDescent="0.3">
      <c r="A272" s="28" t="str">
        <f t="shared" si="10"/>
        <v/>
      </c>
      <c r="B272" s="42">
        <f t="shared" si="9"/>
        <v>12.25</v>
      </c>
      <c r="C272" s="48">
        <f>IF($C$14,[1]!obget([1]!obcall("",$B$14,"getInitialMargin",[1]!obMake("","double",$B272))),"")</f>
        <v>0</v>
      </c>
      <c r="D272" s="45">
        <f>IF($C$13,[1]!obget([1]!obcall("",$B$13,"getInitialMargin",[1]!obMake("","double",$B272))),"")</f>
        <v>0</v>
      </c>
      <c r="E272" s="42">
        <f t="shared" si="11"/>
        <v>245</v>
      </c>
      <c r="F272" s="42">
        <f>IF($D$22,[1]!obget([1]!obcall("",$B$22,"get",[1]!obMake("","int",E272))),"")</f>
        <v>18.106985995638702</v>
      </c>
      <c r="G272" s="42">
        <f>IF($D$22,[1]!obget([1]!obcall("",$B$23,"get",[1]!obMake("","int",E272)))^2,"")</f>
        <v>3.6262214438867318E-2</v>
      </c>
      <c r="H272" s="42">
        <f>IF($D$22,[1]!obget([1]!obcall("",$B$24,"get",[1]!obMake("","int",E272))),"")</f>
        <v>0.98729284840824572</v>
      </c>
      <c r="AH272" s="24"/>
      <c r="IW272" s="28"/>
    </row>
    <row r="273" spans="1:257" ht="11.85" customHeight="1" x14ac:dyDescent="0.3">
      <c r="A273" s="28" t="str">
        <f t="shared" si="10"/>
        <v/>
      </c>
      <c r="B273" s="42">
        <f t="shared" si="9"/>
        <v>12.3</v>
      </c>
      <c r="C273" s="48">
        <f>IF($C$14,[1]!obget([1]!obcall("",$B$14,"getInitialMargin",[1]!obMake("","double",$B273))),"")</f>
        <v>0</v>
      </c>
      <c r="D273" s="45">
        <f>IF($C$13,[1]!obget([1]!obcall("",$B$13,"getInitialMargin",[1]!obMake("","double",$B273))),"")</f>
        <v>0</v>
      </c>
      <c r="E273" s="42">
        <f t="shared" si="11"/>
        <v>246</v>
      </c>
      <c r="F273" s="42">
        <f>IF($D$22,[1]!obget([1]!obcall("",$B$22,"get",[1]!obMake("","int",E273))),"")</f>
        <v>24.463254368803977</v>
      </c>
      <c r="G273" s="42">
        <f>IF($D$22,[1]!obget([1]!obcall("",$B$23,"get",[1]!obMake("","int",E273)))^2,"")</f>
        <v>1.3550076843475882</v>
      </c>
      <c r="H273" s="42">
        <f>IF($D$22,[1]!obget([1]!obcall("",$B$24,"get",[1]!obMake("","int",E273))),"")</f>
        <v>2.1974034774533719</v>
      </c>
      <c r="AH273" s="24"/>
      <c r="IW273" s="28"/>
    </row>
    <row r="274" spans="1:257" ht="11.85" customHeight="1" x14ac:dyDescent="0.3">
      <c r="A274" s="28" t="str">
        <f t="shared" si="10"/>
        <v/>
      </c>
      <c r="B274" s="42">
        <f t="shared" si="9"/>
        <v>12.350000000000001</v>
      </c>
      <c r="C274" s="48">
        <f>IF($C$14,[1]!obget([1]!obcall("",$B$14,"getInitialMargin",[1]!obMake("","double",$B274))),"")</f>
        <v>0</v>
      </c>
      <c r="D274" s="45">
        <f>IF($C$13,[1]!obget([1]!obcall("",$B$13,"getInitialMargin",[1]!obMake("","double",$B274))),"")</f>
        <v>0</v>
      </c>
      <c r="E274" s="42">
        <f t="shared" si="11"/>
        <v>247</v>
      </c>
      <c r="F274" s="42">
        <f>IF($D$22,[1]!obget([1]!obcall("",$B$22,"get",[1]!obMake("","int",E274))),"")</f>
        <v>8.1822423652321135</v>
      </c>
      <c r="G274" s="42">
        <f>IF($D$22,[1]!obget([1]!obcall("",$B$23,"get",[1]!obMake("","int",E274)))^2,"")</f>
        <v>0.57062710402134975</v>
      </c>
      <c r="H274" s="42">
        <f>IF($D$22,[1]!obget([1]!obcall("",$B$24,"get",[1]!obMake("","int",E274))),"")</f>
        <v>0.2319927225952314</v>
      </c>
      <c r="AH274" s="24"/>
      <c r="IW274" s="28"/>
    </row>
    <row r="275" spans="1:257" ht="11.85" customHeight="1" x14ac:dyDescent="0.3">
      <c r="A275" s="28" t="str">
        <f t="shared" si="10"/>
        <v/>
      </c>
      <c r="B275" s="42">
        <f t="shared" si="9"/>
        <v>12.4</v>
      </c>
      <c r="C275" s="48">
        <f>IF($C$14,[1]!obget([1]!obcall("",$B$14,"getInitialMargin",[1]!obMake("","double",$B275))),"")</f>
        <v>0</v>
      </c>
      <c r="D275" s="45">
        <f>IF($C$13,[1]!obget([1]!obcall("",$B$13,"getInitialMargin",[1]!obMake("","double",$B275))),"")</f>
        <v>0</v>
      </c>
      <c r="E275" s="42">
        <f t="shared" si="11"/>
        <v>248</v>
      </c>
      <c r="F275" s="42">
        <f>IF($D$22,[1]!obget([1]!obcall("",$B$22,"get",[1]!obMake("","int",E275))),"")</f>
        <v>17.027767800477577</v>
      </c>
      <c r="G275" s="42">
        <f>IF($D$22,[1]!obget([1]!obcall("",$B$23,"get",[1]!obMake("","int",E275)))^2,"")</f>
        <v>1.5471834199969879E-2</v>
      </c>
      <c r="H275" s="42">
        <f>IF($D$22,[1]!obget([1]!obcall("",$B$24,"get",[1]!obMake("","int",E275))),"")</f>
        <v>0.83815536359966236</v>
      </c>
      <c r="AH275" s="24"/>
      <c r="IW275" s="28"/>
    </row>
    <row r="276" spans="1:257" ht="11.85" customHeight="1" x14ac:dyDescent="0.3">
      <c r="A276" s="28" t="str">
        <f t="shared" si="10"/>
        <v/>
      </c>
      <c r="B276" s="42">
        <f t="shared" si="9"/>
        <v>12.450000000000001</v>
      </c>
      <c r="C276" s="48">
        <f>IF($C$14,[1]!obget([1]!obcall("",$B$14,"getInitialMargin",[1]!obMake("","double",$B276))),"")</f>
        <v>0</v>
      </c>
      <c r="D276" s="45">
        <f>IF($C$13,[1]!obget([1]!obcall("",$B$13,"getInitialMargin",[1]!obMake("","double",$B276))),"")</f>
        <v>0</v>
      </c>
      <c r="E276" s="42">
        <f t="shared" si="11"/>
        <v>249</v>
      </c>
      <c r="F276" s="42">
        <f>IF($D$22,[1]!obget([1]!obcall("",$B$22,"get",[1]!obMake("","int",E276))),"")</f>
        <v>9.0111293453064327</v>
      </c>
      <c r="G276" s="42">
        <f>IF($D$22,[1]!obget([1]!obcall("",$B$23,"get",[1]!obMake("","int",E276)))^2,"")</f>
        <v>3.9112538138887668E-2</v>
      </c>
      <c r="H276" s="42">
        <f>IF($D$22,[1]!obget([1]!obcall("",$B$24,"get",[1]!obMake("","int",E276))),"")</f>
        <v>0.2421532784270074</v>
      </c>
      <c r="AH276" s="24"/>
      <c r="IW276" s="28"/>
    </row>
    <row r="277" spans="1:257" ht="11.85" customHeight="1" x14ac:dyDescent="0.3">
      <c r="A277" s="28">
        <f t="shared" si="10"/>
        <v>12.5</v>
      </c>
      <c r="B277" s="42">
        <f t="shared" si="9"/>
        <v>12.5</v>
      </c>
      <c r="C277" s="48">
        <f>IF($C$14,[1]!obget([1]!obcall("",$B$14,"getInitialMargin",[1]!obMake("","double",$B277))),"")</f>
        <v>0</v>
      </c>
      <c r="D277" s="45">
        <f>IF($C$13,[1]!obget([1]!obcall("",$B$13,"getInitialMargin",[1]!obMake("","double",$B277))),"")</f>
        <v>0</v>
      </c>
      <c r="E277" s="42">
        <f t="shared" si="11"/>
        <v>250</v>
      </c>
      <c r="F277" s="42">
        <f>IF($D$22,[1]!obget([1]!obcall("",$B$22,"get",[1]!obMake("","int",E277))),"")</f>
        <v>10.53894553590257</v>
      </c>
      <c r="G277" s="42">
        <f>IF($D$22,[1]!obget([1]!obcall("",$B$23,"get",[1]!obMake("","int",E277)))^2,"")</f>
        <v>3.1027356752881099</v>
      </c>
      <c r="H277" s="42">
        <f>IF($D$22,[1]!obget([1]!obcall("",$B$24,"get",[1]!obMake("","int",E277))),"")</f>
        <v>0.28615436929779536</v>
      </c>
      <c r="AH277" s="24"/>
      <c r="IW277" s="28"/>
    </row>
    <row r="278" spans="1:257" ht="11.85" customHeight="1" x14ac:dyDescent="0.3">
      <c r="A278" s="28" t="str">
        <f t="shared" si="10"/>
        <v/>
      </c>
      <c r="B278" s="42">
        <f t="shared" si="9"/>
        <v>12.55</v>
      </c>
      <c r="C278" s="48">
        <f>IF($C$14,[1]!obget([1]!obcall("",$B$14,"getInitialMargin",[1]!obMake("","double",$B278))),"")</f>
        <v>0</v>
      </c>
      <c r="D278" s="45">
        <f>IF($C$13,[1]!obget([1]!obcall("",$B$13,"getInitialMargin",[1]!obMake("","double",$B278))),"")</f>
        <v>0</v>
      </c>
      <c r="E278" s="42">
        <f t="shared" si="11"/>
        <v>251</v>
      </c>
      <c r="F278" s="42">
        <f>IF($D$22,[1]!obget([1]!obcall("",$B$22,"get",[1]!obMake("","int",E278))),"")</f>
        <v>14.699312124524358</v>
      </c>
      <c r="G278" s="42">
        <f>IF($D$22,[1]!obget([1]!obcall("",$B$23,"get",[1]!obMake("","int",E278)))^2,"")</f>
        <v>1.7519619017152106</v>
      </c>
      <c r="H278" s="42">
        <f>IF($D$22,[1]!obget([1]!obcall("",$B$24,"get",[1]!obMake("","int",E278))),"")</f>
        <v>0.5720791957956235</v>
      </c>
      <c r="AH278" s="24"/>
      <c r="IW278" s="28"/>
    </row>
    <row r="279" spans="1:257" ht="11.85" customHeight="1" x14ac:dyDescent="0.3">
      <c r="A279" s="28" t="str">
        <f t="shared" si="10"/>
        <v/>
      </c>
      <c r="B279" s="42">
        <f t="shared" si="9"/>
        <v>12.600000000000001</v>
      </c>
      <c r="C279" s="48">
        <f>IF($C$14,[1]!obget([1]!obcall("",$B$14,"getInitialMargin",[1]!obMake("","double",$B279))),"")</f>
        <v>0</v>
      </c>
      <c r="D279" s="45">
        <f>IF($C$13,[1]!obget([1]!obcall("",$B$13,"getInitialMargin",[1]!obMake("","double",$B279))),"")</f>
        <v>0</v>
      </c>
      <c r="E279" s="42">
        <f t="shared" si="11"/>
        <v>252</v>
      </c>
      <c r="F279" s="42">
        <f>IF($D$22,[1]!obget([1]!obcall("",$B$22,"get",[1]!obMake("","int",E279))),"")</f>
        <v>10.091785427339929</v>
      </c>
      <c r="G279" s="42">
        <f>IF($D$22,[1]!obget([1]!obcall("",$B$23,"get",[1]!obMake("","int",E279)))^2,"")</f>
        <v>9.1635246810094953E-2</v>
      </c>
      <c r="H279" s="42">
        <f>IF($D$22,[1]!obget([1]!obcall("",$B$24,"get",[1]!obMake("","int",E279))),"")</f>
        <v>0.26988435246441189</v>
      </c>
      <c r="AH279" s="24"/>
      <c r="IW279" s="28"/>
    </row>
    <row r="280" spans="1:257" ht="11.85" customHeight="1" x14ac:dyDescent="0.3">
      <c r="A280" s="28" t="str">
        <f t="shared" si="10"/>
        <v/>
      </c>
      <c r="B280" s="42">
        <f t="shared" si="9"/>
        <v>12.65</v>
      </c>
      <c r="C280" s="48">
        <f>IF($C$14,[1]!obget([1]!obcall("",$B$14,"getInitialMargin",[1]!obMake("","double",$B280))),"")</f>
        <v>0</v>
      </c>
      <c r="D280" s="45">
        <f>IF($C$13,[1]!obget([1]!obcall("",$B$13,"getInitialMargin",[1]!obMake("","double",$B280))),"")</f>
        <v>0</v>
      </c>
      <c r="E280" s="42">
        <f t="shared" si="11"/>
        <v>253</v>
      </c>
      <c r="F280" s="42">
        <f>IF($D$22,[1]!obget([1]!obcall("",$B$22,"get",[1]!obMake("","int",E280))),"")</f>
        <v>6.8362628765952653</v>
      </c>
      <c r="G280" s="42">
        <f>IF($D$22,[1]!obget([1]!obcall("",$B$23,"get",[1]!obMake("","int",E280)))^2,"")</f>
        <v>0.23295760560677634</v>
      </c>
      <c r="H280" s="42">
        <f>IF($D$22,[1]!obget([1]!obcall("",$B$24,"get",[1]!obMake("","int",E280))),"")</f>
        <v>0.2360407805295282</v>
      </c>
      <c r="AH280" s="24"/>
      <c r="IW280" s="28"/>
    </row>
    <row r="281" spans="1:257" ht="11.85" customHeight="1" x14ac:dyDescent="0.3">
      <c r="A281" s="28" t="str">
        <f t="shared" si="10"/>
        <v/>
      </c>
      <c r="B281" s="42">
        <f t="shared" si="9"/>
        <v>12.700000000000001</v>
      </c>
      <c r="C281" s="48">
        <f>IF($C$14,[1]!obget([1]!obcall("",$B$14,"getInitialMargin",[1]!obMake("","double",$B281))),"")</f>
        <v>0</v>
      </c>
      <c r="D281" s="45">
        <f>IF($C$13,[1]!obget([1]!obcall("",$B$13,"getInitialMargin",[1]!obMake("","double",$B281))),"")</f>
        <v>0</v>
      </c>
      <c r="E281" s="42">
        <f t="shared" si="11"/>
        <v>254</v>
      </c>
      <c r="F281" s="42">
        <f>IF($D$22,[1]!obget([1]!obcall("",$B$22,"get",[1]!obMake("","int",E281))),"")</f>
        <v>7.9191978848360289</v>
      </c>
      <c r="G281" s="42">
        <f>IF($D$22,[1]!obget([1]!obcall("",$B$23,"get",[1]!obMake("","int",E281)))^2,"")</f>
        <v>6.5380667100694123E-2</v>
      </c>
      <c r="H281" s="42">
        <f>IF($D$22,[1]!obget([1]!obcall("",$B$24,"get",[1]!obMake("","int",E281))),"")</f>
        <v>0.23078437434620941</v>
      </c>
      <c r="AH281" s="24"/>
      <c r="IW281" s="28"/>
    </row>
    <row r="282" spans="1:257" ht="11.85" customHeight="1" x14ac:dyDescent="0.3">
      <c r="A282" s="28" t="str">
        <f t="shared" si="10"/>
        <v/>
      </c>
      <c r="B282" s="42">
        <f t="shared" si="9"/>
        <v>12.75</v>
      </c>
      <c r="C282" s="48">
        <f>IF($C$14,[1]!obget([1]!obcall("",$B$14,"getInitialMargin",[1]!obMake("","double",$B282))),"")</f>
        <v>0</v>
      </c>
      <c r="D282" s="45">
        <f>IF($C$13,[1]!obget([1]!obcall("",$B$13,"getInitialMargin",[1]!obMake("","double",$B282))),"")</f>
        <v>0</v>
      </c>
      <c r="E282" s="42">
        <f t="shared" si="11"/>
        <v>255</v>
      </c>
      <c r="F282" s="42">
        <f>IF($D$22,[1]!obget([1]!obcall("",$B$22,"get",[1]!obMake("","int",E282))),"")</f>
        <v>6.9579457600924561</v>
      </c>
      <c r="G282" s="42">
        <f>IF($D$22,[1]!obget([1]!obcall("",$B$23,"get",[1]!obMake("","int",E282)))^2,"")</f>
        <v>2.2324428026834871E-2</v>
      </c>
      <c r="H282" s="42">
        <f>IF($D$22,[1]!obget([1]!obcall("",$B$24,"get",[1]!obMake("","int",E282))),"")</f>
        <v>0.23462914106315225</v>
      </c>
      <c r="AH282" s="24"/>
      <c r="IW282" s="28"/>
    </row>
    <row r="283" spans="1:257" ht="11.85" customHeight="1" x14ac:dyDescent="0.3">
      <c r="A283" s="28" t="str">
        <f t="shared" si="10"/>
        <v/>
      </c>
      <c r="B283" s="42">
        <f t="shared" ref="B283:B297" si="12">IF($D$22,(ROW(A283)-ROW($A$27))*$C$17,"")</f>
        <v>12.8</v>
      </c>
      <c r="C283" s="48">
        <f>IF($C$14,[1]!obget([1]!obcall("",$B$14,"getInitialMargin",[1]!obMake("","double",$B283))),"")</f>
        <v>0</v>
      </c>
      <c r="D283" s="45">
        <f>IF($C$13,[1]!obget([1]!obcall("",$B$13,"getInitialMargin",[1]!obMake("","double",$B283))),"")</f>
        <v>0</v>
      </c>
      <c r="E283" s="42">
        <f t="shared" si="11"/>
        <v>256</v>
      </c>
      <c r="F283" s="42">
        <f>IF($D$22,[1]!obget([1]!obcall("",$B$22,"get",[1]!obMake("","int",E283))),"")</f>
        <v>13.794625441629009</v>
      </c>
      <c r="G283" s="42">
        <f>IF($D$22,[1]!obget([1]!obcall("",$B$23,"get",[1]!obMake("","int",E283)))^2,"")</f>
        <v>1.6665687357093376E-3</v>
      </c>
      <c r="H283" s="42">
        <f>IF($D$22,[1]!obget([1]!obcall("",$B$24,"get",[1]!obMake("","int",E283))),"")</f>
        <v>0.48922998618215341</v>
      </c>
      <c r="AH283" s="24"/>
      <c r="IW283" s="28"/>
    </row>
    <row r="284" spans="1:257" x14ac:dyDescent="0.3">
      <c r="A284" s="28" t="str">
        <f t="shared" ref="A284:A347" si="13">IF($D$22,IF(MOD((ROW(A284)-ROW($A$27))*$C$17,$C$18/10)&lt;0.0001,(ROW(A284)-ROW($A$27))*$C$17,""),"")</f>
        <v/>
      </c>
      <c r="B284" s="42">
        <f t="shared" si="12"/>
        <v>12.850000000000001</v>
      </c>
      <c r="C284" s="48">
        <f>IF($C$14,[1]!obget([1]!obcall("",$B$14,"getInitialMargin",[1]!obMake("","double",$B284))),"")</f>
        <v>0</v>
      </c>
      <c r="D284" s="45">
        <f>IF($C$13,[1]!obget([1]!obcall("",$B$13,"getInitialMargin",[1]!obMake("","double",$B284))),"")</f>
        <v>0</v>
      </c>
      <c r="E284" s="42">
        <f t="shared" ref="E284:E347" si="14">IF($D$22,E283+1,"")</f>
        <v>257</v>
      </c>
      <c r="F284" s="42">
        <f>IF($D$22,[1]!obget([1]!obcall("",$B$22,"get",[1]!obMake("","int",E284))),"")</f>
        <v>9.6084475280987949</v>
      </c>
      <c r="G284" s="42">
        <f>IF($D$22,[1]!obget([1]!obcall("",$B$23,"get",[1]!obMake("","int",E284)))^2,"")</f>
        <v>1.2865322638875826E-2</v>
      </c>
      <c r="H284" s="42">
        <f>IF($D$22,[1]!obget([1]!obcall("",$B$24,"get",[1]!obMake("","int",E284))),"")</f>
        <v>0.25545480052113856</v>
      </c>
      <c r="AH284" s="24"/>
      <c r="IW284" s="28"/>
    </row>
    <row r="285" spans="1:257" x14ac:dyDescent="0.3">
      <c r="A285" s="28" t="str">
        <f t="shared" si="13"/>
        <v/>
      </c>
      <c r="B285" s="42">
        <f t="shared" si="12"/>
        <v>12.9</v>
      </c>
      <c r="C285" s="48">
        <f>IF($C$14,[1]!obget([1]!obcall("",$B$14,"getInitialMargin",[1]!obMake("","double",$B285))),"")</f>
        <v>0</v>
      </c>
      <c r="D285" s="45">
        <f>IF($C$13,[1]!obget([1]!obcall("",$B$13,"getInitialMargin",[1]!obMake("","double",$B285))),"")</f>
        <v>0</v>
      </c>
      <c r="E285" s="42">
        <f t="shared" si="14"/>
        <v>258</v>
      </c>
      <c r="F285" s="42">
        <f>IF($D$22,[1]!obget([1]!obcall("",$B$22,"get",[1]!obMake("","int",E285))),"")</f>
        <v>9.2718981201616408</v>
      </c>
      <c r="G285" s="42">
        <f>IF($D$22,[1]!obget([1]!obcall("",$B$23,"get",[1]!obMake("","int",E285)))^2,"")</f>
        <v>0.24293431346148803</v>
      </c>
      <c r="H285" s="42">
        <f>IF($D$22,[1]!obget([1]!obcall("",$B$24,"get",[1]!obMake("","int",E285))),"")</f>
        <v>0.24734426328466663</v>
      </c>
      <c r="AH285" s="24"/>
      <c r="IW285" s="28"/>
    </row>
    <row r="286" spans="1:257" x14ac:dyDescent="0.3">
      <c r="A286" s="28" t="str">
        <f t="shared" si="13"/>
        <v/>
      </c>
      <c r="B286" s="42">
        <f t="shared" si="12"/>
        <v>12.950000000000001</v>
      </c>
      <c r="C286" s="48">
        <f>IF($C$14,[1]!obget([1]!obcall("",$B$14,"getInitialMargin",[1]!obMake("","double",$B286))),"")</f>
        <v>0</v>
      </c>
      <c r="D286" s="45">
        <f>IF($C$13,[1]!obget([1]!obcall("",$B$13,"getInitialMargin",[1]!obMake("","double",$B286))),"")</f>
        <v>0</v>
      </c>
      <c r="E286" s="42">
        <f t="shared" si="14"/>
        <v>259</v>
      </c>
      <c r="F286" s="42">
        <f>IF($D$22,[1]!obget([1]!obcall("",$B$22,"get",[1]!obMake("","int",E286))),"")</f>
        <v>14.472829859408716</v>
      </c>
      <c r="G286" s="42">
        <f>IF($D$22,[1]!obget([1]!obcall("",$B$23,"get",[1]!obMake("","int",E286)))^2,"")</f>
        <v>0.14199611281555766</v>
      </c>
      <c r="H286" s="42">
        <f>IF($D$22,[1]!obget([1]!obcall("",$B$24,"get",[1]!obMake("","int",E286))),"")</f>
        <v>0.55026030824312056</v>
      </c>
      <c r="AH286" s="24"/>
      <c r="IW286" s="28"/>
    </row>
    <row r="287" spans="1:257" x14ac:dyDescent="0.3">
      <c r="A287" s="28">
        <f t="shared" si="13"/>
        <v>13</v>
      </c>
      <c r="B287" s="42">
        <f t="shared" si="12"/>
        <v>13</v>
      </c>
      <c r="C287" s="48">
        <f>IF($C$14,[1]!obget([1]!obcall("",$B$14,"getInitialMargin",[1]!obMake("","double",$B287))),"")</f>
        <v>0</v>
      </c>
      <c r="D287" s="45">
        <f>IF($C$13,[1]!obget([1]!obcall("",$B$13,"getInitialMargin",[1]!obMake("","double",$B287))),"")</f>
        <v>0</v>
      </c>
      <c r="E287" s="42">
        <f t="shared" si="14"/>
        <v>260</v>
      </c>
      <c r="F287" s="42">
        <f>IF($D$22,[1]!obget([1]!obcall("",$B$22,"get",[1]!obMake("","int",E287))),"")</f>
        <v>10.814705490814944</v>
      </c>
      <c r="G287" s="42">
        <f>IF($D$22,[1]!obget([1]!obcall("",$B$23,"get",[1]!obMake("","int",E287)))^2,"")</f>
        <v>4.6045588358173718E-3</v>
      </c>
      <c r="H287" s="42">
        <f>IF($D$22,[1]!obget([1]!obcall("",$B$24,"get",[1]!obMake("","int",E287))),"")</f>
        <v>0.29758722767516921</v>
      </c>
      <c r="AH287" s="24"/>
      <c r="IW287" s="28"/>
    </row>
    <row r="288" spans="1:257" x14ac:dyDescent="0.3">
      <c r="A288" s="28" t="str">
        <f t="shared" si="13"/>
        <v/>
      </c>
      <c r="B288" s="42">
        <f t="shared" si="12"/>
        <v>13.05</v>
      </c>
      <c r="C288" s="48">
        <f>IF($C$14,[1]!obget([1]!obcall("",$B$14,"getInitialMargin",[1]!obMake("","double",$B288))),"")</f>
        <v>0</v>
      </c>
      <c r="D288" s="45">
        <f>IF($C$13,[1]!obget([1]!obcall("",$B$13,"getInitialMargin",[1]!obMake("","double",$B288))),"")</f>
        <v>0</v>
      </c>
      <c r="E288" s="42">
        <f t="shared" si="14"/>
        <v>261</v>
      </c>
      <c r="F288" s="42">
        <f>IF($D$22,[1]!obget([1]!obcall("",$B$22,"get",[1]!obMake("","int",E288))),"")</f>
        <v>8.424399482335879</v>
      </c>
      <c r="G288" s="42">
        <f>IF($D$22,[1]!obget([1]!obcall("",$B$23,"get",[1]!obMake("","int",E288)))^2,"")</f>
        <v>6.5732013826584959E-2</v>
      </c>
      <c r="H288" s="42">
        <f>IF($D$22,[1]!obget([1]!obcall("",$B$24,"get",[1]!obMake("","int",E288))),"")</f>
        <v>0.23396382342341171</v>
      </c>
      <c r="AH288" s="24"/>
      <c r="IW288" s="28"/>
    </row>
    <row r="289" spans="1:257" x14ac:dyDescent="0.3">
      <c r="A289" s="28" t="str">
        <f t="shared" si="13"/>
        <v/>
      </c>
      <c r="B289" s="42">
        <f t="shared" si="12"/>
        <v>13.100000000000001</v>
      </c>
      <c r="C289" s="48">
        <f>IF($C$14,[1]!obget([1]!obcall("",$B$14,"getInitialMargin",[1]!obMake("","double",$B289))),"")</f>
        <v>0</v>
      </c>
      <c r="D289" s="45">
        <f>IF($C$13,[1]!obget([1]!obcall("",$B$13,"getInitialMargin",[1]!obMake("","double",$B289))),"")</f>
        <v>0</v>
      </c>
      <c r="E289" s="42">
        <f t="shared" si="14"/>
        <v>262</v>
      </c>
      <c r="F289" s="42">
        <f>IF($D$22,[1]!obget([1]!obcall("",$B$22,"get",[1]!obMake("","int",E289))),"")</f>
        <v>8.5629206482269495</v>
      </c>
      <c r="G289" s="42">
        <f>IF($D$22,[1]!obget([1]!obcall("",$B$23,"get",[1]!obMake("","int",E289)))^2,"")</f>
        <v>0.10856320944904237</v>
      </c>
      <c r="H289" s="42">
        <f>IF($D$22,[1]!obget([1]!obcall("",$B$24,"get",[1]!obMake("","int",E289))),"")</f>
        <v>0.23546148327891925</v>
      </c>
      <c r="AH289" s="24"/>
      <c r="IW289" s="28"/>
    </row>
    <row r="290" spans="1:257" x14ac:dyDescent="0.3">
      <c r="A290" s="28" t="str">
        <f t="shared" si="13"/>
        <v/>
      </c>
      <c r="B290" s="42">
        <f t="shared" si="12"/>
        <v>13.15</v>
      </c>
      <c r="C290" s="48">
        <f>IF($C$14,[1]!obget([1]!obcall("",$B$14,"getInitialMargin",[1]!obMake("","double",$B290))),"")</f>
        <v>0</v>
      </c>
      <c r="D290" s="45">
        <f>IF($C$13,[1]!obget([1]!obcall("",$B$13,"getInitialMargin",[1]!obMake("","double",$B290))),"")</f>
        <v>0</v>
      </c>
      <c r="E290" s="42">
        <f t="shared" si="14"/>
        <v>263</v>
      </c>
      <c r="F290" s="42">
        <f>IF($D$22,[1]!obget([1]!obcall("",$B$22,"get",[1]!obMake("","int",E290))),"")</f>
        <v>6.9266923223386172</v>
      </c>
      <c r="G290" s="42">
        <f>IF($D$22,[1]!obget([1]!obcall("",$B$23,"get",[1]!obMake("","int",E290)))^2,"")</f>
        <v>8.0702764823033235E-4</v>
      </c>
      <c r="H290" s="42">
        <f>IF($D$22,[1]!obget([1]!obcall("",$B$24,"get",[1]!obMake("","int",E290))),"")</f>
        <v>0.23497187367491201</v>
      </c>
      <c r="AH290" s="24"/>
      <c r="IW290" s="28"/>
    </row>
    <row r="291" spans="1:257" x14ac:dyDescent="0.3">
      <c r="A291" s="28" t="str">
        <f t="shared" si="13"/>
        <v/>
      </c>
      <c r="B291" s="42">
        <f t="shared" si="12"/>
        <v>13.200000000000001</v>
      </c>
      <c r="C291" s="48">
        <f>IF($C$14,[1]!obget([1]!obcall("",$B$14,"getInitialMargin",[1]!obMake("","double",$B291))),"")</f>
        <v>0</v>
      </c>
      <c r="D291" s="45">
        <f>IF($C$13,[1]!obget([1]!obcall("",$B$13,"getInitialMargin",[1]!obMake("","double",$B291))),"")</f>
        <v>0</v>
      </c>
      <c r="E291" s="42">
        <f t="shared" si="14"/>
        <v>264</v>
      </c>
      <c r="F291" s="42">
        <f>IF($D$22,[1]!obget([1]!obcall("",$B$22,"get",[1]!obMake("","int",E291))),"")</f>
        <v>16.165604309687431</v>
      </c>
      <c r="G291" s="42">
        <f>IF($D$22,[1]!obget([1]!obcall("",$B$23,"get",[1]!obMake("","int",E291)))^2,"")</f>
        <v>0.1571188853929448</v>
      </c>
      <c r="H291" s="42">
        <f>IF($D$22,[1]!obget([1]!obcall("",$B$24,"get",[1]!obMake("","int",E291))),"")</f>
        <v>0.73076120955809376</v>
      </c>
      <c r="AH291" s="24"/>
      <c r="IW291" s="28"/>
    </row>
    <row r="292" spans="1:257" x14ac:dyDescent="0.3">
      <c r="A292" s="28" t="str">
        <f t="shared" si="13"/>
        <v/>
      </c>
      <c r="B292" s="42">
        <f t="shared" si="12"/>
        <v>13.25</v>
      </c>
      <c r="C292" s="48">
        <f>IF($C$14,[1]!obget([1]!obcall("",$B$14,"getInitialMargin",[1]!obMake("","double",$B292))),"")</f>
        <v>0</v>
      </c>
      <c r="D292" s="45">
        <f>IF($C$13,[1]!obget([1]!obcall("",$B$13,"getInitialMargin",[1]!obMake("","double",$B292))),"")</f>
        <v>0</v>
      </c>
      <c r="E292" s="42">
        <f t="shared" si="14"/>
        <v>265</v>
      </c>
      <c r="F292" s="42">
        <f>IF($D$22,[1]!obget([1]!obcall("",$B$22,"get",[1]!obMake("","int",E292))),"")</f>
        <v>10.301399678648663</v>
      </c>
      <c r="G292" s="42">
        <f>IF($D$22,[1]!obget([1]!obcall("",$B$23,"get",[1]!obMake("","int",E292)))^2,"")</f>
        <v>9.5742844240099698E-2</v>
      </c>
      <c r="H292" s="42">
        <f>IF($D$22,[1]!obget([1]!obcall("",$B$24,"get",[1]!obMake("","int",E292))),"")</f>
        <v>0.27716171046183447</v>
      </c>
      <c r="AH292" s="24"/>
      <c r="IW292" s="28"/>
    </row>
    <row r="293" spans="1:257" x14ac:dyDescent="0.3">
      <c r="A293" s="28" t="str">
        <f t="shared" si="13"/>
        <v/>
      </c>
      <c r="B293" s="42">
        <f t="shared" si="12"/>
        <v>13.3</v>
      </c>
      <c r="C293" s="48">
        <f>IF($C$14,[1]!obget([1]!obcall("",$B$14,"getInitialMargin",[1]!obMake("","double",$B293))),"")</f>
        <v>0</v>
      </c>
      <c r="D293" s="45">
        <f>IF($C$13,[1]!obget([1]!obcall("",$B$13,"getInitialMargin",[1]!obMake("","double",$B293))),"")</f>
        <v>0</v>
      </c>
      <c r="E293" s="42">
        <f t="shared" si="14"/>
        <v>266</v>
      </c>
      <c r="F293" s="42">
        <f>IF($D$22,[1]!obget([1]!obcall("",$B$22,"get",[1]!obMake("","int",E293))),"")</f>
        <v>7.7269078956230928</v>
      </c>
      <c r="G293" s="42">
        <f>IF($D$22,[1]!obget([1]!obcall("",$B$23,"get",[1]!obMake("","int",E293)))^2,"")</f>
        <v>1.2574615201903987E-3</v>
      </c>
      <c r="H293" s="42">
        <f>IF($D$22,[1]!obget([1]!obcall("",$B$24,"get",[1]!obMake("","int",E293))),"")</f>
        <v>0.23051561674686377</v>
      </c>
      <c r="AH293" s="24"/>
      <c r="IW293" s="28"/>
    </row>
    <row r="294" spans="1:257" x14ac:dyDescent="0.3">
      <c r="A294" s="28" t="str">
        <f t="shared" si="13"/>
        <v/>
      </c>
      <c r="B294" s="42">
        <f t="shared" si="12"/>
        <v>13.350000000000001</v>
      </c>
      <c r="C294" s="48">
        <f>IF($C$14,[1]!obget([1]!obcall("",$B$14,"getInitialMargin",[1]!obMake("","double",$B294))),"")</f>
        <v>0</v>
      </c>
      <c r="D294" s="45">
        <f>IF($C$13,[1]!obget([1]!obcall("",$B$13,"getInitialMargin",[1]!obMake("","double",$B294))),"")</f>
        <v>0</v>
      </c>
      <c r="E294" s="42">
        <f t="shared" si="14"/>
        <v>267</v>
      </c>
      <c r="F294" s="42">
        <f>IF($D$22,[1]!obget([1]!obcall("",$B$22,"get",[1]!obMake("","int",E294))),"")</f>
        <v>10.229423890496161</v>
      </c>
      <c r="G294" s="42">
        <f>IF($D$22,[1]!obget([1]!obcall("",$B$23,"get",[1]!obMake("","int",E294)))^2,"")</f>
        <v>0.25511497426529994</v>
      </c>
      <c r="H294" s="42">
        <f>IF($D$22,[1]!obget([1]!obcall("",$B$24,"get",[1]!obMake("","int",E294))),"")</f>
        <v>0.27459332960123817</v>
      </c>
      <c r="AH294" s="24"/>
      <c r="IW294" s="28"/>
    </row>
    <row r="295" spans="1:257" x14ac:dyDescent="0.3">
      <c r="A295" s="28" t="str">
        <f t="shared" si="13"/>
        <v/>
      </c>
      <c r="B295" s="42">
        <f t="shared" si="12"/>
        <v>13.4</v>
      </c>
      <c r="C295" s="48">
        <f>IF($C$14,[1]!obget([1]!obcall("",$B$14,"getInitialMargin",[1]!obMake("","double",$B295))),"")</f>
        <v>0</v>
      </c>
      <c r="D295" s="45">
        <f>IF($C$13,[1]!obget([1]!obcall("",$B$13,"getInitialMargin",[1]!obMake("","double",$B295))),"")</f>
        <v>0</v>
      </c>
      <c r="E295" s="42">
        <f t="shared" si="14"/>
        <v>268</v>
      </c>
      <c r="F295" s="42">
        <f>IF($D$22,[1]!obget([1]!obcall("",$B$22,"get",[1]!obMake("","int",E295))),"")</f>
        <v>8.2422810816730152</v>
      </c>
      <c r="G295" s="42">
        <f>IF($D$22,[1]!obget([1]!obcall("",$B$23,"get",[1]!obMake("","int",E295)))^2,"")</f>
        <v>0.21541356307003526</v>
      </c>
      <c r="H295" s="42">
        <f>IF($D$22,[1]!obget([1]!obcall("",$B$24,"get",[1]!obMake("","int",E295))),"")</f>
        <v>0.23240467549126104</v>
      </c>
      <c r="AH295" s="24"/>
      <c r="IW295" s="28"/>
    </row>
    <row r="296" spans="1:257" x14ac:dyDescent="0.3">
      <c r="A296" s="28" t="str">
        <f t="shared" si="13"/>
        <v/>
      </c>
      <c r="B296" s="42">
        <f t="shared" si="12"/>
        <v>13.450000000000001</v>
      </c>
      <c r="C296" s="48">
        <f>IF($C$14,[1]!obget([1]!obcall("",$B$14,"getInitialMargin",[1]!obMake("","double",$B296))),"")</f>
        <v>0</v>
      </c>
      <c r="D296" s="45">
        <f>IF($C$13,[1]!obget([1]!obcall("",$B$13,"getInitialMargin",[1]!obMake("","double",$B296))),"")</f>
        <v>0</v>
      </c>
      <c r="E296" s="42">
        <f t="shared" si="14"/>
        <v>269</v>
      </c>
      <c r="F296" s="42">
        <f>IF($D$22,[1]!obget([1]!obcall("",$B$22,"get",[1]!obMake("","int",E296))),"")</f>
        <v>12.677687182045831</v>
      </c>
      <c r="G296" s="42">
        <f>IF($D$22,[1]!obget([1]!obcall("",$B$23,"get",[1]!obMake("","int",E296)))^2,"")</f>
        <v>4.7542392933479068E-2</v>
      </c>
      <c r="H296" s="42">
        <f>IF($D$22,[1]!obget([1]!obcall("",$B$24,"get",[1]!obMake("","int",E296))),"")</f>
        <v>0.40279256967212862</v>
      </c>
      <c r="AH296" s="24"/>
      <c r="IW296" s="28"/>
    </row>
    <row r="297" spans="1:257" x14ac:dyDescent="0.3">
      <c r="A297" s="28">
        <f t="shared" si="13"/>
        <v>13.5</v>
      </c>
      <c r="B297" s="42">
        <f t="shared" si="12"/>
        <v>13.5</v>
      </c>
      <c r="C297" s="48">
        <f>IF($C$14,[1]!obget([1]!obcall("",$B$14,"getInitialMargin",[1]!obMake("","double",$B297))),"")</f>
        <v>0</v>
      </c>
      <c r="D297" s="45">
        <f>IF($C$13,[1]!obget([1]!obcall("",$B$13,"getInitialMargin",[1]!obMake("","double",$B297))),"")</f>
        <v>0</v>
      </c>
      <c r="E297" s="42">
        <f t="shared" si="14"/>
        <v>270</v>
      </c>
      <c r="F297" s="42">
        <f>IF($D$22,[1]!obget([1]!obcall("",$B$22,"get",[1]!obMake("","int",E297))),"")</f>
        <v>15.095531884025272</v>
      </c>
      <c r="G297" s="42">
        <f>IF($D$22,[1]!obget([1]!obcall("",$B$23,"get",[1]!obMake("","int",E297)))^2,"")</f>
        <v>3.4939451728904648E-2</v>
      </c>
      <c r="H297" s="42">
        <f>IF($D$22,[1]!obget([1]!obcall("",$B$24,"get",[1]!obMake("","int",E297))),"")</f>
        <v>0.61198208203429538</v>
      </c>
      <c r="AH297" s="24"/>
      <c r="IW297" s="28"/>
    </row>
    <row r="298" spans="1:257" x14ac:dyDescent="0.3">
      <c r="A298" s="28" t="str">
        <f t="shared" si="13"/>
        <v/>
      </c>
      <c r="B298" s="42"/>
      <c r="C298" s="48">
        <f>IF($C$14,[1]!obget([1]!obcall("",$B$14,"getInitialMargin",[1]!obMake("","double",$B298))),"")</f>
        <v>2.1574873632857123</v>
      </c>
      <c r="D298" s="45">
        <f>IF($C$13,[1]!obget([1]!obcall("",$B$13,"getInitialMargin",[1]!obMake("","double",$B298))),"")</f>
        <v>2.1588228165666781</v>
      </c>
      <c r="E298" s="42">
        <f t="shared" si="14"/>
        <v>271</v>
      </c>
      <c r="F298" s="42">
        <f>IF($D$22,[1]!obget([1]!obcall("",$B$22,"get",[1]!obMake("","int",E298))),"")</f>
        <v>14.979195311528402</v>
      </c>
      <c r="G298" s="42">
        <f>IF($D$22,[1]!obget([1]!obcall("",$B$23,"get",[1]!obMake("","int",E298)))^2,"")</f>
        <v>0.17485625147298789</v>
      </c>
      <c r="H298" s="42">
        <f>IF($D$22,[1]!obget([1]!obcall("",$B$24,"get",[1]!obMake("","int",E298))),"")</f>
        <v>0.60003739871880124</v>
      </c>
      <c r="AH298" s="24"/>
      <c r="IW298" s="28"/>
    </row>
    <row r="299" spans="1:257" x14ac:dyDescent="0.3">
      <c r="A299" s="28" t="str">
        <f t="shared" si="13"/>
        <v/>
      </c>
      <c r="B299" s="42"/>
      <c r="C299" s="48">
        <f>IF($C$14,[1]!obget([1]!obcall("",$B$14,"getInitialMargin",[1]!obMake("","double",$B299))),"")</f>
        <v>2.1574873632857123</v>
      </c>
      <c r="D299" s="45">
        <f>IF($C$13,[1]!obget([1]!obcall("",$B$13,"getInitialMargin",[1]!obMake("","double",$B299))),"")</f>
        <v>2.1588228165666781</v>
      </c>
      <c r="E299" s="42">
        <f t="shared" si="14"/>
        <v>272</v>
      </c>
      <c r="F299" s="42">
        <f>IF($D$22,[1]!obget([1]!obcall("",$B$22,"get",[1]!obMake("","int",E299))),"")</f>
        <v>14.887389731426774</v>
      </c>
      <c r="G299" s="42">
        <f>IF($D$22,[1]!obget([1]!obcall("",$B$23,"get",[1]!obMake("","int",E299)))^2,"")</f>
        <v>2.7591559596853128E-2</v>
      </c>
      <c r="H299" s="42">
        <f>IF($D$22,[1]!obget([1]!obcall("",$B$24,"get",[1]!obMake("","int",E299))),"")</f>
        <v>0.59074552341734843</v>
      </c>
      <c r="AH299" s="24"/>
      <c r="IW299" s="28"/>
    </row>
    <row r="300" spans="1:257" x14ac:dyDescent="0.3">
      <c r="A300" s="28" t="str">
        <f t="shared" si="13"/>
        <v/>
      </c>
      <c r="B300" s="42"/>
      <c r="C300" s="48">
        <f>IF($C$14,[1]!obget([1]!obcall("",$B$14,"getInitialMargin",[1]!obMake("","double",$B300))),"")</f>
        <v>2.1574873632857123</v>
      </c>
      <c r="D300" s="45">
        <f>IF($C$13,[1]!obget([1]!obcall("",$B$13,"getInitialMargin",[1]!obMake("","double",$B300))),"")</f>
        <v>2.1588228165666781</v>
      </c>
      <c r="E300" s="42">
        <f t="shared" si="14"/>
        <v>273</v>
      </c>
      <c r="F300" s="42">
        <f>IF($D$22,[1]!obget([1]!obcall("",$B$22,"get",[1]!obMake("","int",E300))),"")</f>
        <v>11.416613581729015</v>
      </c>
      <c r="G300" s="42">
        <f>IF($D$22,[1]!obget([1]!obcall("",$B$23,"get",[1]!obMake("","int",E300)))^2,"")</f>
        <v>2.1339628117739835</v>
      </c>
      <c r="H300" s="42">
        <f>IF($D$22,[1]!obget([1]!obcall("",$B$24,"get",[1]!obMake("","int",E300))),"")</f>
        <v>0.32625002591466656</v>
      </c>
      <c r="AH300" s="24"/>
      <c r="IW300" s="28"/>
    </row>
    <row r="301" spans="1:257" x14ac:dyDescent="0.3">
      <c r="A301" s="28" t="str">
        <f t="shared" si="13"/>
        <v/>
      </c>
      <c r="B301" s="42"/>
      <c r="C301" s="48">
        <f>IF($C$14,[1]!obget([1]!obcall("",$B$14,"getInitialMargin",[1]!obMake("","double",$B301))),"")</f>
        <v>2.1574873632857123</v>
      </c>
      <c r="D301" s="45">
        <f>IF($C$13,[1]!obget([1]!obcall("",$B$13,"getInitialMargin",[1]!obMake("","double",$B301))),"")</f>
        <v>2.1588228165666781</v>
      </c>
      <c r="E301" s="42">
        <f t="shared" si="14"/>
        <v>274</v>
      </c>
      <c r="F301" s="42">
        <f>IF($D$22,[1]!obget([1]!obcall("",$B$22,"get",[1]!obMake("","int",E301))),"")</f>
        <v>17.912645905297275</v>
      </c>
      <c r="G301" s="42">
        <f>IF($D$22,[1]!obget([1]!obcall("",$B$23,"get",[1]!obMake("","int",E301)))^2,"")</f>
        <v>0.49061514787446048</v>
      </c>
      <c r="H301" s="42">
        <f>IF($D$22,[1]!obget([1]!obcall("",$B$24,"get",[1]!obMake("","int",E301))),"")</f>
        <v>0.95922987887728794</v>
      </c>
      <c r="AH301" s="24"/>
      <c r="IW301" s="28"/>
    </row>
    <row r="302" spans="1:257" x14ac:dyDescent="0.3">
      <c r="A302" s="28" t="str">
        <f t="shared" si="13"/>
        <v/>
      </c>
      <c r="B302" s="42"/>
      <c r="C302" s="48">
        <f>IF($C$14,[1]!obget([1]!obcall("",$B$14,"getInitialMargin",[1]!obMake("","double",$B302))),"")</f>
        <v>2.1574873632857123</v>
      </c>
      <c r="D302" s="45">
        <f>IF($C$13,[1]!obget([1]!obcall("",$B$13,"getInitialMargin",[1]!obMake("","double",$B302))),"")</f>
        <v>2.1588228165666781</v>
      </c>
      <c r="E302" s="42">
        <f t="shared" si="14"/>
        <v>275</v>
      </c>
      <c r="F302" s="42">
        <f>IF($D$22,[1]!obget([1]!obcall("",$B$22,"get",[1]!obMake("","int",E302))),"")</f>
        <v>7.6025778669929931</v>
      </c>
      <c r="G302" s="42">
        <f>IF($D$22,[1]!obget([1]!obcall("",$B$23,"get",[1]!obMake("","int",E302)))^2,"")</f>
        <v>0.43845952781364278</v>
      </c>
      <c r="H302" s="42">
        <f>IF($D$22,[1]!obget([1]!obcall("",$B$24,"get",[1]!obMake("","int",E302))),"")</f>
        <v>0.23061815385164181</v>
      </c>
      <c r="AH302" s="24"/>
      <c r="IW302" s="28"/>
    </row>
    <row r="303" spans="1:257" x14ac:dyDescent="0.3">
      <c r="A303" s="28" t="str">
        <f t="shared" si="13"/>
        <v/>
      </c>
      <c r="B303" s="42"/>
      <c r="C303" s="48">
        <f>IF($C$14,[1]!obget([1]!obcall("",$B$14,"getInitialMargin",[1]!obMake("","double",$B303))),"")</f>
        <v>2.1574873632857123</v>
      </c>
      <c r="D303" s="45">
        <f>IF($C$13,[1]!obget([1]!obcall("",$B$13,"getInitialMargin",[1]!obMake("","double",$B303))),"")</f>
        <v>2.1588228165666781</v>
      </c>
      <c r="E303" s="42">
        <f t="shared" si="14"/>
        <v>276</v>
      </c>
      <c r="F303" s="42">
        <f>IF($D$22,[1]!obget([1]!obcall("",$B$22,"get",[1]!obMake("","int",E303))),"")</f>
        <v>9.187739987421363</v>
      </c>
      <c r="G303" s="42">
        <f>IF($D$22,[1]!obget([1]!obcall("",$B$23,"get",[1]!obMake("","int",E303)))^2,"")</f>
        <v>9.3526140109218628E-3</v>
      </c>
      <c r="H303" s="42">
        <f>IF($D$22,[1]!obget([1]!obcall("",$B$24,"get",[1]!obMake("","int",E303))),"")</f>
        <v>0.24556464590728799</v>
      </c>
      <c r="AH303" s="24"/>
      <c r="IW303" s="28"/>
    </row>
    <row r="304" spans="1:257" x14ac:dyDescent="0.3">
      <c r="A304" s="28" t="str">
        <f t="shared" si="13"/>
        <v/>
      </c>
      <c r="B304" s="42"/>
      <c r="C304" s="48">
        <f>IF($C$14,[1]!obget([1]!obcall("",$B$14,"getInitialMargin",[1]!obMake("","double",$B304))),"")</f>
        <v>2.1574873632857123</v>
      </c>
      <c r="D304" s="45">
        <f>IF($C$13,[1]!obget([1]!obcall("",$B$13,"getInitialMargin",[1]!obMake("","double",$B304))),"")</f>
        <v>2.1588228165666781</v>
      </c>
      <c r="E304" s="42">
        <f t="shared" si="14"/>
        <v>277</v>
      </c>
      <c r="F304" s="42">
        <f>IF($D$22,[1]!obget([1]!obcall("",$B$22,"get",[1]!obMake("","int",E304))),"")</f>
        <v>9.1805319030699479</v>
      </c>
      <c r="G304" s="42">
        <f>IF($D$22,[1]!obget([1]!obcall("",$B$23,"get",[1]!obMake("","int",E304)))^2,"")</f>
        <v>3.9326715896051682E-2</v>
      </c>
      <c r="H304" s="42">
        <f>IF($D$22,[1]!obget([1]!obcall("",$B$24,"get",[1]!obMake("","int",E304))),"")</f>
        <v>0.24541684554361487</v>
      </c>
      <c r="AH304" s="24"/>
      <c r="IW304" s="28"/>
    </row>
    <row r="305" spans="1:257" x14ac:dyDescent="0.3">
      <c r="A305" s="28" t="str">
        <f t="shared" si="13"/>
        <v/>
      </c>
      <c r="B305" s="42"/>
      <c r="C305" s="48">
        <f>IF($C$14,[1]!obget([1]!obcall("",$B$14,"getInitialMargin",[1]!obMake("","double",$B305))),"")</f>
        <v>2.1574873632857123</v>
      </c>
      <c r="D305" s="45">
        <f>IF($C$13,[1]!obget([1]!obcall("",$B$13,"getInitialMargin",[1]!obMake("","double",$B305))),"")</f>
        <v>2.1588228165666781</v>
      </c>
      <c r="E305" s="42">
        <f t="shared" si="14"/>
        <v>278</v>
      </c>
      <c r="F305" s="42">
        <f>IF($D$22,[1]!obget([1]!obcall("",$B$22,"get",[1]!obMake("","int",E305))),"")</f>
        <v>10.790391424464806</v>
      </c>
      <c r="G305" s="42">
        <f>IF($D$22,[1]!obget([1]!obcall("",$B$23,"get",[1]!obMake("","int",E305)))^2,"")</f>
        <v>9.1907136143605794E-3</v>
      </c>
      <c r="H305" s="42">
        <f>IF($D$22,[1]!obget([1]!obcall("",$B$24,"get",[1]!obMake("","int",E305))),"")</f>
        <v>0.29653626722119475</v>
      </c>
      <c r="AH305" s="24"/>
      <c r="IW305" s="28"/>
    </row>
    <row r="306" spans="1:257" x14ac:dyDescent="0.3">
      <c r="A306" s="28" t="str">
        <f t="shared" si="13"/>
        <v/>
      </c>
      <c r="B306" s="42"/>
      <c r="C306" s="48">
        <f>IF($C$14,[1]!obget([1]!obcall("",$B$14,"getInitialMargin",[1]!obMake("","double",$B306))),"")</f>
        <v>2.1574873632857123</v>
      </c>
      <c r="D306" s="45">
        <f>IF($C$13,[1]!obget([1]!obcall("",$B$13,"getInitialMargin",[1]!obMake("","double",$B306))),"")</f>
        <v>2.1588228165666781</v>
      </c>
      <c r="E306" s="42">
        <f t="shared" si="14"/>
        <v>279</v>
      </c>
      <c r="F306" s="42">
        <f>IF($D$22,[1]!obget([1]!obcall("",$B$22,"get",[1]!obMake("","int",E306))),"")</f>
        <v>12.312858243814979</v>
      </c>
      <c r="G306" s="42">
        <f>IF($D$22,[1]!obget([1]!obcall("",$B$23,"get",[1]!obMake("","int",E306)))^2,"")</f>
        <v>2.3953412592924064E-2</v>
      </c>
      <c r="H306" s="42">
        <f>IF($D$22,[1]!obget([1]!obcall("",$B$24,"get",[1]!obMake("","int",E306))),"")</f>
        <v>0.37835371594954226</v>
      </c>
      <c r="AH306" s="24"/>
      <c r="IW306" s="28"/>
    </row>
    <row r="307" spans="1:257" x14ac:dyDescent="0.3">
      <c r="A307" s="28">
        <f t="shared" si="13"/>
        <v>14</v>
      </c>
      <c r="B307" s="42"/>
      <c r="C307" s="48">
        <f>IF($C$14,[1]!obget([1]!obcall("",$B$14,"getInitialMargin",[1]!obMake("","double",$B307))),"")</f>
        <v>2.1574873632857123</v>
      </c>
      <c r="D307" s="45">
        <f>IF($C$13,[1]!obget([1]!obcall("",$B$13,"getInitialMargin",[1]!obMake("","double",$B307))),"")</f>
        <v>2.1588228165666781</v>
      </c>
      <c r="E307" s="42">
        <f t="shared" si="14"/>
        <v>280</v>
      </c>
      <c r="F307" s="42">
        <f>IF($D$22,[1]!obget([1]!obcall("",$B$22,"get",[1]!obMake("","int",E307))),"")</f>
        <v>9.7187344920232377</v>
      </c>
      <c r="G307" s="42">
        <f>IF($D$22,[1]!obget([1]!obcall("",$B$23,"get",[1]!obMake("","int",E307)))^2,"")</f>
        <v>0.32478260801022435</v>
      </c>
      <c r="H307" s="42">
        <f>IF($D$22,[1]!obget([1]!obcall("",$B$24,"get",[1]!obMake("","int",E307))),"")</f>
        <v>0.25845851938605258</v>
      </c>
      <c r="AH307" s="24"/>
      <c r="IW307" s="28"/>
    </row>
    <row r="308" spans="1:257" x14ac:dyDescent="0.3">
      <c r="A308" s="28" t="str">
        <f t="shared" si="13"/>
        <v/>
      </c>
      <c r="B308" s="42"/>
      <c r="C308" s="48">
        <f>IF($C$14,[1]!obget([1]!obcall("",$B$14,"getInitialMargin",[1]!obMake("","double",$B308))),"")</f>
        <v>2.1574873632857123</v>
      </c>
      <c r="D308" s="45">
        <f>IF($C$13,[1]!obget([1]!obcall("",$B$13,"getInitialMargin",[1]!obMake("","double",$B308))),"")</f>
        <v>2.1588228165666781</v>
      </c>
      <c r="E308" s="42">
        <f t="shared" si="14"/>
        <v>281</v>
      </c>
      <c r="F308" s="42">
        <f>IF($D$22,[1]!obget([1]!obcall("",$B$22,"get",[1]!obMake("","int",E308))),"")</f>
        <v>16.853801181825503</v>
      </c>
      <c r="G308" s="42">
        <f>IF($D$22,[1]!obget([1]!obcall("",$B$23,"get",[1]!obMake("","int",E308)))^2,"")</f>
        <v>0.60042242155444792</v>
      </c>
      <c r="H308" s="42">
        <f>IF($D$22,[1]!obget([1]!obcall("",$B$24,"get",[1]!obMake("","int",E308))),"")</f>
        <v>0.81564511335103629</v>
      </c>
      <c r="AH308" s="24"/>
      <c r="IW308" s="28"/>
    </row>
    <row r="309" spans="1:257" x14ac:dyDescent="0.3">
      <c r="A309" s="28" t="str">
        <f t="shared" si="13"/>
        <v/>
      </c>
      <c r="B309" s="42"/>
      <c r="C309" s="48">
        <f>IF($C$14,[1]!obget([1]!obcall("",$B$14,"getInitialMargin",[1]!obMake("","double",$B309))),"")</f>
        <v>2.1574873632857123</v>
      </c>
      <c r="D309" s="45">
        <f>IF($C$13,[1]!obget([1]!obcall("",$B$13,"getInitialMargin",[1]!obMake("","double",$B309))),"")</f>
        <v>2.1588228165666781</v>
      </c>
      <c r="E309" s="42">
        <f t="shared" si="14"/>
        <v>282</v>
      </c>
      <c r="F309" s="42">
        <f>IF($D$22,[1]!obget([1]!obcall("",$B$22,"get",[1]!obMake("","int",E309))),"")</f>
        <v>16.262396168865777</v>
      </c>
      <c r="G309" s="42">
        <f>IF($D$22,[1]!obget([1]!obcall("",$B$23,"get",[1]!obMake("","int",E309)))^2,"")</f>
        <v>1.0660075680700858</v>
      </c>
      <c r="H309" s="42">
        <f>IF($D$22,[1]!obget([1]!obcall("",$B$24,"get",[1]!obMake("","int",E309))),"")</f>
        <v>0.74229796151674199</v>
      </c>
      <c r="AH309" s="24"/>
      <c r="IW309" s="28"/>
    </row>
    <row r="310" spans="1:257" x14ac:dyDescent="0.3">
      <c r="A310" s="28" t="str">
        <f t="shared" si="13"/>
        <v/>
      </c>
      <c r="B310" s="42"/>
      <c r="C310" s="48">
        <f>IF($C$14,[1]!obget([1]!obcall("",$B$14,"getInitialMargin",[1]!obMake("","double",$B310))),"")</f>
        <v>2.1574873632857123</v>
      </c>
      <c r="D310" s="45">
        <f>IF($C$13,[1]!obget([1]!obcall("",$B$13,"getInitialMargin",[1]!obMake("","double",$B310))),"")</f>
        <v>2.1588228165666781</v>
      </c>
      <c r="E310" s="42">
        <f t="shared" si="14"/>
        <v>283</v>
      </c>
      <c r="F310" s="42">
        <f>IF($D$22,[1]!obget([1]!obcall("",$B$22,"get",[1]!obMake("","int",E310))),"")</f>
        <v>12.620071722976718</v>
      </c>
      <c r="G310" s="42">
        <f>IF($D$22,[1]!obget([1]!obcall("",$B$23,"get",[1]!obMake("","int",E310)))^2,"")</f>
        <v>0.7215226241880579</v>
      </c>
      <c r="H310" s="42">
        <f>IF($D$22,[1]!obget([1]!obcall("",$B$24,"get",[1]!obMake("","int",E310))),"")</f>
        <v>0.39880883414497137</v>
      </c>
      <c r="AH310" s="24"/>
      <c r="IW310" s="28"/>
    </row>
    <row r="311" spans="1:257" x14ac:dyDescent="0.3">
      <c r="A311" s="28" t="str">
        <f t="shared" si="13"/>
        <v/>
      </c>
      <c r="B311" s="42"/>
      <c r="C311" s="48">
        <f>IF($C$14,[1]!obget([1]!obcall("",$B$14,"getInitialMargin",[1]!obMake("","double",$B311))),"")</f>
        <v>2.1574873632857123</v>
      </c>
      <c r="D311" s="45">
        <f>IF($C$13,[1]!obget([1]!obcall("",$B$13,"getInitialMargin",[1]!obMake("","double",$B311))),"")</f>
        <v>2.1588228165666781</v>
      </c>
      <c r="E311" s="42">
        <f t="shared" si="14"/>
        <v>284</v>
      </c>
      <c r="F311" s="42">
        <f>IF($D$22,[1]!obget([1]!obcall("",$B$22,"get",[1]!obMake("","int",E311))),"")</f>
        <v>9.624590171690615</v>
      </c>
      <c r="G311" s="42">
        <f>IF($D$22,[1]!obget([1]!obcall("",$B$23,"get",[1]!obMake("","int",E311)))^2,"")</f>
        <v>1.3677956653509109</v>
      </c>
      <c r="H311" s="42">
        <f>IF($D$22,[1]!obget([1]!obcall("",$B$24,"get",[1]!obMake("","int",E311))),"")</f>
        <v>0.25588378605219897</v>
      </c>
      <c r="AH311" s="24"/>
      <c r="IW311" s="28"/>
    </row>
    <row r="312" spans="1:257" x14ac:dyDescent="0.3">
      <c r="A312" s="28" t="str">
        <f t="shared" si="13"/>
        <v/>
      </c>
      <c r="B312" s="42"/>
      <c r="C312" s="48">
        <f>IF($C$14,[1]!obget([1]!obcall("",$B$14,"getInitialMargin",[1]!obMake("","double",$B312))),"")</f>
        <v>2.1574873632857123</v>
      </c>
      <c r="D312" s="45">
        <f>IF($C$13,[1]!obget([1]!obcall("",$B$13,"getInitialMargin",[1]!obMake("","double",$B312))),"")</f>
        <v>2.1588228165666781</v>
      </c>
      <c r="E312" s="42">
        <f t="shared" si="14"/>
        <v>285</v>
      </c>
      <c r="F312" s="42">
        <f>IF($D$22,[1]!obget([1]!obcall("",$B$22,"get",[1]!obMake("","int",E312))),"")</f>
        <v>7.3960047462767227</v>
      </c>
      <c r="G312" s="42">
        <f>IF($D$22,[1]!obget([1]!obcall("",$B$23,"get",[1]!obMake("","int",E312)))^2,"")</f>
        <v>1.7500507542259226E-2</v>
      </c>
      <c r="H312" s="42">
        <f>IF($D$22,[1]!obget([1]!obcall("",$B$24,"get",[1]!obMake("","int",E312))),"")</f>
        <v>0.23126831322431651</v>
      </c>
      <c r="AH312" s="24"/>
      <c r="IW312" s="28"/>
    </row>
    <row r="313" spans="1:257" x14ac:dyDescent="0.3">
      <c r="A313" s="28" t="str">
        <f t="shared" si="13"/>
        <v/>
      </c>
      <c r="B313" s="42"/>
      <c r="C313" s="48">
        <f>IF($C$14,[1]!obget([1]!obcall("",$B$14,"getInitialMargin",[1]!obMake("","double",$B313))),"")</f>
        <v>2.1574873632857123</v>
      </c>
      <c r="D313" s="45">
        <f>IF($C$13,[1]!obget([1]!obcall("",$B$13,"getInitialMargin",[1]!obMake("","double",$B313))),"")</f>
        <v>2.1588228165666781</v>
      </c>
      <c r="E313" s="42">
        <f t="shared" si="14"/>
        <v>286</v>
      </c>
      <c r="F313" s="42">
        <f>IF($D$22,[1]!obget([1]!obcall("",$B$22,"get",[1]!obMake("","int",E313))),"")</f>
        <v>11.206393982390361</v>
      </c>
      <c r="G313" s="42">
        <f>IF($D$22,[1]!obget([1]!obcall("",$B$23,"get",[1]!obMake("","int",E313)))^2,"")</f>
        <v>5.0173631738372314E-3</v>
      </c>
      <c r="H313" s="42">
        <f>IF($D$22,[1]!obget([1]!obcall("",$B$24,"get",[1]!obMake("","int",E313))),"")</f>
        <v>0.31566143500946642</v>
      </c>
      <c r="AH313" s="24"/>
      <c r="IW313" s="28"/>
    </row>
    <row r="314" spans="1:257" x14ac:dyDescent="0.3">
      <c r="A314" s="28" t="str">
        <f t="shared" si="13"/>
        <v/>
      </c>
      <c r="B314" s="42"/>
      <c r="C314" s="48">
        <f>IF($C$14,[1]!obget([1]!obcall("",$B$14,"getInitialMargin",[1]!obMake("","double",$B314))),"")</f>
        <v>2.1574873632857123</v>
      </c>
      <c r="D314" s="45">
        <f>IF($C$13,[1]!obget([1]!obcall("",$B$13,"getInitialMargin",[1]!obMake("","double",$B314))),"")</f>
        <v>2.1588228165666781</v>
      </c>
      <c r="E314" s="42">
        <f t="shared" si="14"/>
        <v>287</v>
      </c>
      <c r="F314" s="42">
        <f>IF($D$22,[1]!obget([1]!obcall("",$B$22,"get",[1]!obMake("","int",E314))),"")</f>
        <v>10.948869636021618</v>
      </c>
      <c r="G314" s="42">
        <f>IF($D$22,[1]!obget([1]!obcall("",$B$23,"get",[1]!obMake("","int",E314)))^2,"")</f>
        <v>2.8264868696983815E-3</v>
      </c>
      <c r="H314" s="42">
        <f>IF($D$22,[1]!obget([1]!obcall("",$B$24,"get",[1]!obMake("","int",E314))),"")</f>
        <v>0.30353563034022502</v>
      </c>
      <c r="AH314" s="24"/>
      <c r="IW314" s="28"/>
    </row>
    <row r="315" spans="1:257" x14ac:dyDescent="0.3">
      <c r="A315" s="28" t="str">
        <f t="shared" si="13"/>
        <v/>
      </c>
      <c r="B315" s="42"/>
      <c r="C315" s="48">
        <f>IF($C$14,[1]!obget([1]!obcall("",$B$14,"getInitialMargin",[1]!obMake("","double",$B315))),"")</f>
        <v>2.1574873632857123</v>
      </c>
      <c r="D315" s="45">
        <f>IF($C$13,[1]!obget([1]!obcall("",$B$13,"getInitialMargin",[1]!obMake("","double",$B315))),"")</f>
        <v>2.1588228165666781</v>
      </c>
      <c r="E315" s="42">
        <f t="shared" si="14"/>
        <v>288</v>
      </c>
      <c r="F315" s="42">
        <f>IF($D$22,[1]!obget([1]!obcall("",$B$22,"get",[1]!obMake("","int",E315))),"")</f>
        <v>14.180048253241031</v>
      </c>
      <c r="G315" s="42">
        <f>IF($D$22,[1]!obget([1]!obcall("",$B$23,"get",[1]!obMake("","int",E315)))^2,"")</f>
        <v>0.21992692180795456</v>
      </c>
      <c r="H315" s="42">
        <f>IF($D$22,[1]!obget([1]!obcall("",$B$24,"get",[1]!obMake("","int",E315))),"")</f>
        <v>0.52312138240771788</v>
      </c>
      <c r="AH315" s="24"/>
      <c r="IW315" s="28"/>
    </row>
    <row r="316" spans="1:257" x14ac:dyDescent="0.3">
      <c r="A316" s="28" t="str">
        <f t="shared" si="13"/>
        <v/>
      </c>
      <c r="B316" s="42"/>
      <c r="C316" s="48">
        <f>IF($C$14,[1]!obget([1]!obcall("",$B$14,"getInitialMargin",[1]!obMake("","double",$B316))),"")</f>
        <v>2.1574873632857123</v>
      </c>
      <c r="D316" s="45">
        <f>IF($C$13,[1]!obget([1]!obcall("",$B$13,"getInitialMargin",[1]!obMake("","double",$B316))),"")</f>
        <v>2.1588228165666781</v>
      </c>
      <c r="E316" s="42">
        <f t="shared" si="14"/>
        <v>289</v>
      </c>
      <c r="F316" s="42">
        <f>IF($D$22,[1]!obget([1]!obcall("",$B$22,"get",[1]!obMake("","int",E316))),"")</f>
        <v>7.8136967779237878</v>
      </c>
      <c r="G316" s="42">
        <f>IF($D$22,[1]!obget([1]!obcall("",$B$23,"get",[1]!obMake("","int",E316)))^2,"")</f>
        <v>0.15788795343405213</v>
      </c>
      <c r="H316" s="42">
        <f>IF($D$22,[1]!obget([1]!obcall("",$B$24,"get",[1]!obMake("","int",E316))),"")</f>
        <v>0.23057264972342106</v>
      </c>
      <c r="AH316" s="24"/>
      <c r="IW316" s="28"/>
    </row>
    <row r="317" spans="1:257" x14ac:dyDescent="0.3">
      <c r="A317" s="28">
        <f t="shared" si="13"/>
        <v>14.5</v>
      </c>
      <c r="B317" s="42"/>
      <c r="C317" s="48">
        <f>IF($C$14,[1]!obget([1]!obcall("",$B$14,"getInitialMargin",[1]!obMake("","double",$B317))),"")</f>
        <v>2.1574873632857123</v>
      </c>
      <c r="D317" s="45">
        <f>IF($C$13,[1]!obget([1]!obcall("",$B$13,"getInitialMargin",[1]!obMake("","double",$B317))),"")</f>
        <v>2.1588228165666781</v>
      </c>
      <c r="E317" s="42">
        <f t="shared" si="14"/>
        <v>290</v>
      </c>
      <c r="F317" s="42">
        <f>IF($D$22,[1]!obget([1]!obcall("",$B$22,"get",[1]!obMake("","int",E317))),"")</f>
        <v>14.624070422189464</v>
      </c>
      <c r="G317" s="42">
        <f>IF($D$22,[1]!obget([1]!obcall("",$B$23,"get",[1]!obMake("","int",E317)))^2,"")</f>
        <v>1.5321579302402581E-2</v>
      </c>
      <c r="H317" s="42">
        <f>IF($D$22,[1]!obget([1]!obcall("",$B$24,"get",[1]!obMake("","int",E317))),"")</f>
        <v>0.56475067323656747</v>
      </c>
      <c r="AH317" s="24"/>
      <c r="IW317" s="28"/>
    </row>
    <row r="318" spans="1:257" x14ac:dyDescent="0.3">
      <c r="A318" s="28" t="str">
        <f t="shared" si="13"/>
        <v/>
      </c>
      <c r="B318" s="42"/>
      <c r="C318" s="48">
        <f>IF($C$14,[1]!obget([1]!obcall("",$B$14,"getInitialMargin",[1]!obMake("","double",$B318))),"")</f>
        <v>2.1574873632857123</v>
      </c>
      <c r="D318" s="45">
        <f>IF($C$13,[1]!obget([1]!obcall("",$B$13,"getInitialMargin",[1]!obMake("","double",$B318))),"")</f>
        <v>2.1588228165666781</v>
      </c>
      <c r="E318" s="42">
        <f t="shared" si="14"/>
        <v>291</v>
      </c>
      <c r="F318" s="42">
        <f>IF($D$22,[1]!obget([1]!obcall("",$B$22,"get",[1]!obMake("","int",E318))),"")</f>
        <v>13.753191165013604</v>
      </c>
      <c r="G318" s="42">
        <f>IF($D$22,[1]!obget([1]!obcall("",$B$23,"get",[1]!obMake("","int",E318)))^2,"")</f>
        <v>4.7482601798514955E-3</v>
      </c>
      <c r="H318" s="42">
        <f>IF($D$22,[1]!obget([1]!obcall("",$B$24,"get",[1]!obMake("","int",E318))),"")</f>
        <v>0.48571068792151473</v>
      </c>
      <c r="AH318" s="24"/>
      <c r="IW318" s="28"/>
    </row>
    <row r="319" spans="1:257" x14ac:dyDescent="0.3">
      <c r="A319" s="28" t="str">
        <f t="shared" si="13"/>
        <v/>
      </c>
      <c r="B319" s="42"/>
      <c r="C319" s="48">
        <f>IF($C$14,[1]!obget([1]!obcall("",$B$14,"getInitialMargin",[1]!obMake("","double",$B319))),"")</f>
        <v>2.1574873632857123</v>
      </c>
      <c r="D319" s="45">
        <f>IF($C$13,[1]!obget([1]!obcall("",$B$13,"getInitialMargin",[1]!obMake("","double",$B319))),"")</f>
        <v>2.1588228165666781</v>
      </c>
      <c r="E319" s="42">
        <f t="shared" si="14"/>
        <v>292</v>
      </c>
      <c r="F319" s="42">
        <f>IF($D$22,[1]!obget([1]!obcall("",$B$22,"get",[1]!obMake("","int",E319))),"")</f>
        <v>19.948320128634425</v>
      </c>
      <c r="G319" s="42">
        <f>IF($D$22,[1]!obget([1]!obcall("",$B$23,"get",[1]!obMake("","int",E319)))^2,"")</f>
        <v>1.0531687163386828E-2</v>
      </c>
      <c r="H319" s="42">
        <f>IF($D$22,[1]!obget([1]!obcall("",$B$24,"get",[1]!obMake("","int",E319))),"")</f>
        <v>1.2794940272089366</v>
      </c>
      <c r="AH319" s="24"/>
      <c r="IW319" s="28"/>
    </row>
    <row r="320" spans="1:257" x14ac:dyDescent="0.3">
      <c r="A320" s="28" t="str">
        <f t="shared" si="13"/>
        <v/>
      </c>
      <c r="B320" s="42"/>
      <c r="C320" s="48">
        <f>IF($C$14,[1]!obget([1]!obcall("",$B$14,"getInitialMargin",[1]!obMake("","double",$B320))),"")</f>
        <v>2.1574873632857123</v>
      </c>
      <c r="D320" s="45">
        <f>IF($C$13,[1]!obget([1]!obcall("",$B$13,"getInitialMargin",[1]!obMake("","double",$B320))),"")</f>
        <v>2.1588228165666781</v>
      </c>
      <c r="E320" s="42">
        <f t="shared" si="14"/>
        <v>293</v>
      </c>
      <c r="F320" s="42">
        <f>IF($D$22,[1]!obget([1]!obcall("",$B$22,"get",[1]!obMake("","int",E320))),"")</f>
        <v>19.043029521966069</v>
      </c>
      <c r="G320" s="42">
        <f>IF($D$22,[1]!obget([1]!obcall("",$B$23,"get",[1]!obMake("","int",E320)))^2,"")</f>
        <v>4.0477790068754092E-2</v>
      </c>
      <c r="H320" s="42">
        <f>IF($D$22,[1]!obget([1]!obcall("",$B$24,"get",[1]!obMake("","int",E320))),"")</f>
        <v>1.1298856080663588</v>
      </c>
      <c r="AH320" s="24"/>
      <c r="IW320" s="28"/>
    </row>
    <row r="321" spans="1:257" x14ac:dyDescent="0.3">
      <c r="A321" s="28" t="str">
        <f t="shared" si="13"/>
        <v/>
      </c>
      <c r="B321" s="42"/>
      <c r="C321" s="48">
        <f>IF($C$14,[1]!obget([1]!obcall("",$B$14,"getInitialMargin",[1]!obMake("","double",$B321))),"")</f>
        <v>2.1574873632857123</v>
      </c>
      <c r="D321" s="45">
        <f>IF($C$13,[1]!obget([1]!obcall("",$B$13,"getInitialMargin",[1]!obMake("","double",$B321))),"")</f>
        <v>2.1588228165666781</v>
      </c>
      <c r="E321" s="42">
        <f t="shared" si="14"/>
        <v>294</v>
      </c>
      <c r="F321" s="42">
        <f>IF($D$22,[1]!obget([1]!obcall("",$B$22,"get",[1]!obMake("","int",E321))),"")</f>
        <v>25.729857081976924</v>
      </c>
      <c r="G321" s="42">
        <f>IF($D$22,[1]!obget([1]!obcall("",$B$23,"get",[1]!obMake("","int",E321)))^2,"")</f>
        <v>10.10551500069799</v>
      </c>
      <c r="H321" s="42">
        <f>IF($D$22,[1]!obget([1]!obcall("",$B$24,"get",[1]!obMake("","int",E321))),"")</f>
        <v>2.5063105391333704</v>
      </c>
      <c r="AH321" s="24"/>
      <c r="IW321" s="28"/>
    </row>
    <row r="322" spans="1:257" x14ac:dyDescent="0.3">
      <c r="A322" s="28" t="str">
        <f t="shared" si="13"/>
        <v/>
      </c>
      <c r="B322" s="42"/>
      <c r="C322" s="48">
        <f>IF($C$14,[1]!obget([1]!obcall("",$B$14,"getInitialMargin",[1]!obMake("","double",$B322))),"")</f>
        <v>2.1574873632857123</v>
      </c>
      <c r="D322" s="45">
        <f>IF($C$13,[1]!obget([1]!obcall("",$B$13,"getInitialMargin",[1]!obMake("","double",$B322))),"")</f>
        <v>2.1588228165666781</v>
      </c>
      <c r="E322" s="42">
        <f t="shared" si="14"/>
        <v>295</v>
      </c>
      <c r="F322" s="42">
        <f>IF($D$22,[1]!obget([1]!obcall("",$B$22,"get",[1]!obMake("","int",E322))),"")</f>
        <v>12.46471974292503</v>
      </c>
      <c r="G322" s="42">
        <f>IF($D$22,[1]!obget([1]!obcall("",$B$23,"get",[1]!obMake("","int",E322)))^2,"")</f>
        <v>0.24336387161451101</v>
      </c>
      <c r="H322" s="42">
        <f>IF($D$22,[1]!obget([1]!obcall("",$B$24,"get",[1]!obMake("","int",E322))),"")</f>
        <v>0.38829947780672969</v>
      </c>
      <c r="AH322" s="24"/>
      <c r="IW322" s="28"/>
    </row>
    <row r="323" spans="1:257" x14ac:dyDescent="0.3">
      <c r="A323" s="28" t="str">
        <f t="shared" si="13"/>
        <v/>
      </c>
      <c r="B323" s="42"/>
      <c r="C323" s="48">
        <f>IF($C$14,[1]!obget([1]!obcall("",$B$14,"getInitialMargin",[1]!obMake("","double",$B323))),"")</f>
        <v>2.1574873632857123</v>
      </c>
      <c r="D323" s="45">
        <f>IF($C$13,[1]!obget([1]!obcall("",$B$13,"getInitialMargin",[1]!obMake("","double",$B323))),"")</f>
        <v>2.1588228165666781</v>
      </c>
      <c r="E323" s="42">
        <f t="shared" si="14"/>
        <v>296</v>
      </c>
      <c r="F323" s="42">
        <f>IF($D$22,[1]!obget([1]!obcall("",$B$22,"get",[1]!obMake("","int",E323))),"")</f>
        <v>12.956055100826834</v>
      </c>
      <c r="G323" s="42">
        <f>IF($D$22,[1]!obget([1]!obcall("",$B$23,"get",[1]!obMake("","int",E323)))^2,"")</f>
        <v>0.17076290804695257</v>
      </c>
      <c r="H323" s="42">
        <f>IF($D$22,[1]!obget([1]!obcall("",$B$24,"get",[1]!obMake("","int",E323))),"")</f>
        <v>0.42269638151067968</v>
      </c>
      <c r="AH323" s="24"/>
      <c r="IW323" s="28"/>
    </row>
    <row r="324" spans="1:257" x14ac:dyDescent="0.3">
      <c r="A324" s="28" t="str">
        <f t="shared" si="13"/>
        <v/>
      </c>
      <c r="B324" s="42"/>
      <c r="C324" s="48">
        <f>IF($C$14,[1]!obget([1]!obcall("",$B$14,"getInitialMargin",[1]!obMake("","double",$B324))),"")</f>
        <v>2.1574873632857123</v>
      </c>
      <c r="D324" s="45">
        <f>IF($C$13,[1]!obget([1]!obcall("",$B$13,"getInitialMargin",[1]!obMake("","double",$B324))),"")</f>
        <v>2.1588228165666781</v>
      </c>
      <c r="E324" s="42">
        <f t="shared" si="14"/>
        <v>297</v>
      </c>
      <c r="F324" s="42">
        <f>IF($D$22,[1]!obget([1]!obcall("",$B$22,"get",[1]!obMake("","int",E324))),"")</f>
        <v>7.8043571551127755</v>
      </c>
      <c r="G324" s="42">
        <f>IF($D$22,[1]!obget([1]!obcall("",$B$23,"get",[1]!obMake("","int",E324)))^2,"")</f>
        <v>9.3681199132128121E-2</v>
      </c>
      <c r="H324" s="42">
        <f>IF($D$22,[1]!obget([1]!obcall("",$B$24,"get",[1]!obMake("","int",E324))),"")</f>
        <v>0.23056143498773346</v>
      </c>
      <c r="AH324" s="24"/>
      <c r="IW324" s="28"/>
    </row>
    <row r="325" spans="1:257" x14ac:dyDescent="0.3">
      <c r="A325" s="28" t="str">
        <f t="shared" si="13"/>
        <v/>
      </c>
      <c r="B325" s="42"/>
      <c r="C325" s="48">
        <f>IF($C$14,[1]!obget([1]!obcall("",$B$14,"getInitialMargin",[1]!obMake("","double",$B325))),"")</f>
        <v>2.1574873632857123</v>
      </c>
      <c r="D325" s="45">
        <f>IF($C$13,[1]!obget([1]!obcall("",$B$13,"getInitialMargin",[1]!obMake("","double",$B325))),"")</f>
        <v>2.1588228165666781</v>
      </c>
      <c r="E325" s="42">
        <f t="shared" si="14"/>
        <v>298</v>
      </c>
      <c r="F325" s="42">
        <f>IF($D$22,[1]!obget([1]!obcall("",$B$22,"get",[1]!obMake("","int",E325))),"")</f>
        <v>15.633328375868086</v>
      </c>
      <c r="G325" s="42">
        <f>IF($D$22,[1]!obget([1]!obcall("",$B$23,"get",[1]!obMake("","int",E325)))^2,"")</f>
        <v>2.3916243332964084</v>
      </c>
      <c r="H325" s="42">
        <f>IF($D$22,[1]!obget([1]!obcall("",$B$24,"get",[1]!obMake("","int",E325))),"")</f>
        <v>0.66966878120983497</v>
      </c>
      <c r="AH325" s="24"/>
      <c r="IW325" s="28"/>
    </row>
    <row r="326" spans="1:257" x14ac:dyDescent="0.3">
      <c r="A326" s="28" t="str">
        <f t="shared" si="13"/>
        <v/>
      </c>
      <c r="B326" s="42"/>
      <c r="C326" s="48">
        <f>IF($C$14,[1]!obget([1]!obcall("",$B$14,"getInitialMargin",[1]!obMake("","double",$B326))),"")</f>
        <v>2.1574873632857123</v>
      </c>
      <c r="D326" s="45">
        <f>IF($C$13,[1]!obget([1]!obcall("",$B$13,"getInitialMargin",[1]!obMake("","double",$B326))),"")</f>
        <v>2.1588228165666781</v>
      </c>
      <c r="E326" s="42">
        <f t="shared" si="14"/>
        <v>299</v>
      </c>
      <c r="F326" s="42">
        <f>IF($D$22,[1]!obget([1]!obcall("",$B$22,"get",[1]!obMake("","int",E326))),"")</f>
        <v>10.979380863338625</v>
      </c>
      <c r="G326" s="42">
        <f>IF($D$22,[1]!obget([1]!obcall("",$B$23,"get",[1]!obMake("","int",E326)))^2,"")</f>
        <v>0.86659638250807325</v>
      </c>
      <c r="H326" s="42">
        <f>IF($D$22,[1]!obget([1]!obcall("",$B$24,"get",[1]!obMake("","int",E326))),"")</f>
        <v>0.30492366617695643</v>
      </c>
      <c r="AH326" s="24"/>
      <c r="IW326" s="28"/>
    </row>
    <row r="327" spans="1:257" x14ac:dyDescent="0.3">
      <c r="A327" s="28">
        <f t="shared" si="13"/>
        <v>15</v>
      </c>
      <c r="B327" s="42"/>
      <c r="C327" s="48">
        <f>IF($C$14,[1]!obget([1]!obcall("",$B$14,"getInitialMargin",[1]!obMake("","double",$B327))),"")</f>
        <v>2.1574873632857123</v>
      </c>
      <c r="D327" s="45">
        <f>IF($C$13,[1]!obget([1]!obcall("",$B$13,"getInitialMargin",[1]!obMake("","double",$B327))),"")</f>
        <v>2.1588228165666781</v>
      </c>
      <c r="E327" s="42">
        <f t="shared" si="14"/>
        <v>300</v>
      </c>
      <c r="F327" s="42">
        <f>IF($D$22,[1]!obget([1]!obcall("",$B$22,"get",[1]!obMake("","int",E327))),"")</f>
        <v>12.396008284522702</v>
      </c>
      <c r="G327" s="42">
        <f>IF($D$22,[1]!obget([1]!obcall("",$B$23,"get",[1]!obMake("","int",E327)))^2,"")</f>
        <v>0.21996809339569298</v>
      </c>
      <c r="H327" s="42">
        <f>IF($D$22,[1]!obget([1]!obcall("",$B$24,"get",[1]!obMake("","int",E327))),"")</f>
        <v>0.38375930239420186</v>
      </c>
      <c r="AH327" s="24"/>
      <c r="IW327" s="28"/>
    </row>
    <row r="328" spans="1:257" x14ac:dyDescent="0.3">
      <c r="A328" s="28" t="str">
        <f t="shared" si="13"/>
        <v/>
      </c>
      <c r="B328" s="42"/>
      <c r="C328" s="48">
        <f>IF($C$14,[1]!obget([1]!obcall("",$B$14,"getInitialMargin",[1]!obMake("","double",$B328))),"")</f>
        <v>2.1574873632857123</v>
      </c>
      <c r="D328" s="45">
        <f>IF($C$13,[1]!obget([1]!obcall("",$B$13,"getInitialMargin",[1]!obMake("","double",$B328))),"")</f>
        <v>2.1588228165666781</v>
      </c>
      <c r="E328" s="42">
        <f t="shared" si="14"/>
        <v>301</v>
      </c>
      <c r="F328" s="42">
        <f>IF($D$22,[1]!obget([1]!obcall("",$B$22,"get",[1]!obMake("","int",E328))),"")</f>
        <v>13.701825349768066</v>
      </c>
      <c r="G328" s="42">
        <f>IF($D$22,[1]!obget([1]!obcall("",$B$23,"get",[1]!obMake("","int",E328)))^2,"")</f>
        <v>0.52737822445123117</v>
      </c>
      <c r="H328" s="42">
        <f>IF($D$22,[1]!obget([1]!obcall("",$B$24,"get",[1]!obMake("","int",E328))),"")</f>
        <v>0.48138129401454433</v>
      </c>
      <c r="AH328" s="24"/>
      <c r="IW328" s="28"/>
    </row>
    <row r="329" spans="1:257" x14ac:dyDescent="0.3">
      <c r="A329" s="28" t="str">
        <f t="shared" si="13"/>
        <v/>
      </c>
      <c r="B329" s="42"/>
      <c r="C329" s="48">
        <f>IF($C$14,[1]!obget([1]!obcall("",$B$14,"getInitialMargin",[1]!obMake("","double",$B329))),"")</f>
        <v>2.1574873632857123</v>
      </c>
      <c r="D329" s="45">
        <f>IF($C$13,[1]!obget([1]!obcall("",$B$13,"getInitialMargin",[1]!obMake("","double",$B329))),"")</f>
        <v>2.1588228165666781</v>
      </c>
      <c r="E329" s="42">
        <f t="shared" si="14"/>
        <v>302</v>
      </c>
      <c r="F329" s="42">
        <f>IF($D$22,[1]!obget([1]!obcall("",$B$22,"get",[1]!obMake("","int",E329))),"")</f>
        <v>11.942335123587114</v>
      </c>
      <c r="G329" s="42">
        <f>IF($D$22,[1]!obget([1]!obcall("",$B$23,"get",[1]!obMake("","int",E329)))^2,"")</f>
        <v>0.19010095619367209</v>
      </c>
      <c r="H329" s="42">
        <f>IF($D$22,[1]!obget([1]!obcall("",$B$24,"get",[1]!obMake("","int",E329))),"")</f>
        <v>0.35544588187310411</v>
      </c>
      <c r="AH329" s="24"/>
      <c r="IW329" s="28"/>
    </row>
    <row r="330" spans="1:257" x14ac:dyDescent="0.3">
      <c r="A330" s="28" t="str">
        <f t="shared" si="13"/>
        <v/>
      </c>
      <c r="B330" s="42"/>
      <c r="C330" s="48">
        <f>IF($C$14,[1]!obget([1]!obcall("",$B$14,"getInitialMargin",[1]!obMake("","double",$B330))),"")</f>
        <v>2.1574873632857123</v>
      </c>
      <c r="D330" s="45">
        <f>IF($C$13,[1]!obget([1]!obcall("",$B$13,"getInitialMargin",[1]!obMake("","double",$B330))),"")</f>
        <v>2.1588228165666781</v>
      </c>
      <c r="E330" s="42">
        <f t="shared" si="14"/>
        <v>303</v>
      </c>
      <c r="F330" s="42">
        <f>IF($D$22,[1]!obget([1]!obcall("",$B$22,"get",[1]!obMake("","int",E330))),"")</f>
        <v>12.415155963504658</v>
      </c>
      <c r="G330" s="42">
        <f>IF($D$22,[1]!obget([1]!obcall("",$B$23,"get",[1]!obMake("","int",E330)))^2,"")</f>
        <v>1.5333703468466879</v>
      </c>
      <c r="H330" s="42">
        <f>IF($D$22,[1]!obget([1]!obcall("",$B$24,"get",[1]!obMake("","int",E330))),"")</f>
        <v>0.38501784227978586</v>
      </c>
      <c r="AH330" s="24"/>
      <c r="IW330" s="28"/>
    </row>
    <row r="331" spans="1:257" x14ac:dyDescent="0.3">
      <c r="A331" s="28" t="str">
        <f t="shared" si="13"/>
        <v/>
      </c>
      <c r="B331" s="42"/>
      <c r="C331" s="48">
        <f>IF($C$14,[1]!obget([1]!obcall("",$B$14,"getInitialMargin",[1]!obMake("","double",$B331))),"")</f>
        <v>2.1574873632857123</v>
      </c>
      <c r="D331" s="45">
        <f>IF($C$13,[1]!obget([1]!obcall("",$B$13,"getInitialMargin",[1]!obMake("","double",$B331))),"")</f>
        <v>2.1588228165666781</v>
      </c>
      <c r="E331" s="42">
        <f t="shared" si="14"/>
        <v>304</v>
      </c>
      <c r="F331" s="42">
        <f>IF($D$22,[1]!obget([1]!obcall("",$B$22,"get",[1]!obMake("","int",E331))),"")</f>
        <v>18.415218923025762</v>
      </c>
      <c r="G331" s="42">
        <f>IF($D$22,[1]!obget([1]!obcall("",$B$23,"get",[1]!obMake("","int",E331)))^2,"")</f>
        <v>1.1157309366561525</v>
      </c>
      <c r="H331" s="42">
        <f>IF($D$22,[1]!obget([1]!obcall("",$B$24,"get",[1]!obMake("","int",E331))),"")</f>
        <v>1.0328894208031925</v>
      </c>
      <c r="AH331" s="24"/>
      <c r="IW331" s="28"/>
    </row>
    <row r="332" spans="1:257" x14ac:dyDescent="0.3">
      <c r="A332" s="28" t="str">
        <f t="shared" si="13"/>
        <v/>
      </c>
      <c r="B332" s="42"/>
      <c r="C332" s="48">
        <f>IF($C$14,[1]!obget([1]!obcall("",$B$14,"getInitialMargin",[1]!obMake("","double",$B332))),"")</f>
        <v>2.1574873632857123</v>
      </c>
      <c r="D332" s="45">
        <f>IF($C$13,[1]!obget([1]!obcall("",$B$13,"getInitialMargin",[1]!obMake("","double",$B332))),"")</f>
        <v>2.1588228165666781</v>
      </c>
      <c r="E332" s="42">
        <f t="shared" si="14"/>
        <v>305</v>
      </c>
      <c r="F332" s="42">
        <f>IF($D$22,[1]!obget([1]!obcall("",$B$22,"get",[1]!obMake("","int",E332))),"")</f>
        <v>6.8718679341324771</v>
      </c>
      <c r="G332" s="42">
        <f>IF($D$22,[1]!obget([1]!obcall("",$B$23,"get",[1]!obMake("","int",E332)))^2,"")</f>
        <v>2.8770186405306462E-3</v>
      </c>
      <c r="H332" s="42">
        <f>IF($D$22,[1]!obget([1]!obcall("",$B$24,"get",[1]!obMake("","int",E332))),"")</f>
        <v>0.23560621517185831</v>
      </c>
      <c r="AH332" s="24"/>
      <c r="IW332" s="28"/>
    </row>
    <row r="333" spans="1:257" x14ac:dyDescent="0.3">
      <c r="A333" s="28" t="str">
        <f t="shared" si="13"/>
        <v/>
      </c>
      <c r="B333" s="42"/>
      <c r="C333" s="48">
        <f>IF($C$14,[1]!obget([1]!obcall("",$B$14,"getInitialMargin",[1]!obMake("","double",$B333))),"")</f>
        <v>2.1574873632857123</v>
      </c>
      <c r="D333" s="45">
        <f>IF($C$13,[1]!obget([1]!obcall("",$B$13,"getInitialMargin",[1]!obMake("","double",$B333))),"")</f>
        <v>2.1588228165666781</v>
      </c>
      <c r="E333" s="42">
        <f t="shared" si="14"/>
        <v>306</v>
      </c>
      <c r="F333" s="42">
        <f>IF($D$22,[1]!obget([1]!obcall("",$B$22,"get",[1]!obMake("","int",E333))),"")</f>
        <v>8.8588963084587942</v>
      </c>
      <c r="G333" s="42">
        <f>IF($D$22,[1]!obget([1]!obcall("",$B$23,"get",[1]!obMake("","int",E333)))^2,"")</f>
        <v>9.5738039300335545E-2</v>
      </c>
      <c r="H333" s="42">
        <f>IF($D$22,[1]!obget([1]!obcall("",$B$24,"get",[1]!obMake("","int",E333))),"")</f>
        <v>0.23956416465013253</v>
      </c>
      <c r="AH333" s="24"/>
      <c r="IW333" s="28"/>
    </row>
    <row r="334" spans="1:257" x14ac:dyDescent="0.3">
      <c r="A334" s="28" t="str">
        <f t="shared" si="13"/>
        <v/>
      </c>
      <c r="B334" s="42"/>
      <c r="C334" s="48">
        <f>IF($C$14,[1]!obget([1]!obcall("",$B$14,"getInitialMargin",[1]!obMake("","double",$B334))),"")</f>
        <v>2.1574873632857123</v>
      </c>
      <c r="D334" s="45">
        <f>IF($C$13,[1]!obget([1]!obcall("",$B$13,"getInitialMargin",[1]!obMake("","double",$B334))),"")</f>
        <v>2.1588228165666781</v>
      </c>
      <c r="E334" s="42">
        <f t="shared" si="14"/>
        <v>307</v>
      </c>
      <c r="F334" s="42">
        <f>IF($D$22,[1]!obget([1]!obcall("",$B$22,"get",[1]!obMake("","int",E334))),"")</f>
        <v>8.3554478603541842</v>
      </c>
      <c r="G334" s="42">
        <f>IF($D$22,[1]!obget([1]!obcall("",$B$23,"get",[1]!obMake("","int",E334)))^2,"")</f>
        <v>9.8108290647592841E-2</v>
      </c>
      <c r="H334" s="42">
        <f>IF($D$22,[1]!obget([1]!obcall("",$B$24,"get",[1]!obMake("","int",E334))),"")</f>
        <v>0.23331874614401915</v>
      </c>
      <c r="AH334" s="24"/>
      <c r="IW334" s="28"/>
    </row>
    <row r="335" spans="1:257" x14ac:dyDescent="0.3">
      <c r="A335" s="28" t="str">
        <f t="shared" si="13"/>
        <v/>
      </c>
      <c r="B335" s="42"/>
      <c r="C335" s="48">
        <f>IF($C$14,[1]!obget([1]!obcall("",$B$14,"getInitialMargin",[1]!obMake("","double",$B335))),"")</f>
        <v>2.1574873632857123</v>
      </c>
      <c r="D335" s="45">
        <f>IF($C$13,[1]!obget([1]!obcall("",$B$13,"getInitialMargin",[1]!obMake("","double",$B335))),"")</f>
        <v>2.1588228165666781</v>
      </c>
      <c r="E335" s="42">
        <f t="shared" si="14"/>
        <v>308</v>
      </c>
      <c r="F335" s="42">
        <f>IF($D$22,[1]!obget([1]!obcall("",$B$22,"get",[1]!obMake("","int",E335))),"")</f>
        <v>8.148597525002593</v>
      </c>
      <c r="G335" s="42">
        <f>IF($D$22,[1]!obget([1]!obcall("",$B$23,"get",[1]!obMake("","int",E335)))^2,"")</f>
        <v>8.3773439015250237E-2</v>
      </c>
      <c r="H335" s="42">
        <f>IF($D$22,[1]!obget([1]!obcall("",$B$24,"get",[1]!obMake("","int",E335))),"")</f>
        <v>0.23178399402711836</v>
      </c>
      <c r="AH335" s="24"/>
      <c r="IW335" s="28"/>
    </row>
    <row r="336" spans="1:257" x14ac:dyDescent="0.3">
      <c r="A336" s="28" t="str">
        <f t="shared" si="13"/>
        <v/>
      </c>
      <c r="B336" s="42"/>
      <c r="C336" s="48">
        <f>IF($C$14,[1]!obget([1]!obcall("",$B$14,"getInitialMargin",[1]!obMake("","double",$B336))),"")</f>
        <v>2.1574873632857123</v>
      </c>
      <c r="D336" s="45">
        <f>IF($C$13,[1]!obget([1]!obcall("",$B$13,"getInitialMargin",[1]!obMake("","double",$B336))),"")</f>
        <v>2.1588228165666781</v>
      </c>
      <c r="E336" s="42">
        <f t="shared" si="14"/>
        <v>309</v>
      </c>
      <c r="F336" s="42">
        <f>IF($D$22,[1]!obget([1]!obcall("",$B$22,"get",[1]!obMake("","int",E336))),"")</f>
        <v>13.04123616495084</v>
      </c>
      <c r="G336" s="42">
        <f>IF($D$22,[1]!obget([1]!obcall("",$B$23,"get",[1]!obMake("","int",E336)))^2,"")</f>
        <v>0.10816314562816051</v>
      </c>
      <c r="H336" s="42">
        <f>IF($D$22,[1]!obget([1]!obcall("",$B$24,"get",[1]!obMake("","int",E336))),"")</f>
        <v>0.42900434600720905</v>
      </c>
      <c r="AH336" s="24"/>
      <c r="IW336" s="28"/>
    </row>
    <row r="337" spans="1:257" x14ac:dyDescent="0.3">
      <c r="A337" s="28">
        <f t="shared" si="13"/>
        <v>15.5</v>
      </c>
      <c r="B337" s="42"/>
      <c r="C337" s="48">
        <f>IF($C$14,[1]!obget([1]!obcall("",$B$14,"getInitialMargin",[1]!obMake("","double",$B337))),"")</f>
        <v>2.1574873632857123</v>
      </c>
      <c r="D337" s="45">
        <f>IF($C$13,[1]!obget([1]!obcall("",$B$13,"getInitialMargin",[1]!obMake("","double",$B337))),"")</f>
        <v>2.1588228165666781</v>
      </c>
      <c r="E337" s="42">
        <f t="shared" si="14"/>
        <v>310</v>
      </c>
      <c r="F337" s="42">
        <f>IF($D$22,[1]!obget([1]!obcall("",$B$22,"get",[1]!obMake("","int",E337))),"")</f>
        <v>9.5175371258321579</v>
      </c>
      <c r="G337" s="42">
        <f>IF($D$22,[1]!obget([1]!obcall("",$B$23,"get",[1]!obMake("","int",E337)))^2,"")</f>
        <v>0.42953711204802814</v>
      </c>
      <c r="H337" s="42">
        <f>IF($D$22,[1]!obget([1]!obcall("",$B$24,"get",[1]!obMake("","int",E337))),"")</f>
        <v>0.25310719745647503</v>
      </c>
      <c r="AH337" s="24"/>
      <c r="IW337" s="28"/>
    </row>
    <row r="338" spans="1:257" x14ac:dyDescent="0.3">
      <c r="A338" s="28" t="str">
        <f t="shared" si="13"/>
        <v/>
      </c>
      <c r="B338" s="42"/>
      <c r="C338" s="48">
        <f>IF($C$14,[1]!obget([1]!obcall("",$B$14,"getInitialMargin",[1]!obMake("","double",$B338))),"")</f>
        <v>2.1574873632857123</v>
      </c>
      <c r="D338" s="45">
        <f>IF($C$13,[1]!obget([1]!obcall("",$B$13,"getInitialMargin",[1]!obMake("","double",$B338))),"")</f>
        <v>2.1588228165666781</v>
      </c>
      <c r="E338" s="42">
        <f t="shared" si="14"/>
        <v>311</v>
      </c>
      <c r="F338" s="42">
        <f>IF($D$22,[1]!obget([1]!obcall("",$B$22,"get",[1]!obMake("","int",E338))),"")</f>
        <v>5.3112566124738088</v>
      </c>
      <c r="G338" s="42">
        <f>IF($D$22,[1]!obget([1]!obcall("",$B$23,"get",[1]!obMake("","int",E338)))^2,"")</f>
        <v>6.6574251883502508E-2</v>
      </c>
      <c r="H338" s="42">
        <f>IF($D$22,[1]!obget([1]!obcall("",$B$24,"get",[1]!obMake("","int",E338))),"")</f>
        <v>0.27135875738392662</v>
      </c>
      <c r="AH338" s="24"/>
      <c r="IW338" s="28"/>
    </row>
    <row r="339" spans="1:257" x14ac:dyDescent="0.3">
      <c r="A339" s="28" t="str">
        <f t="shared" si="13"/>
        <v/>
      </c>
      <c r="B339" s="42"/>
      <c r="C339" s="48">
        <f>IF($C$14,[1]!obget([1]!obcall("",$B$14,"getInitialMargin",[1]!obMake("","double",$B339))),"")</f>
        <v>2.1574873632857123</v>
      </c>
      <c r="D339" s="45">
        <f>IF($C$13,[1]!obget([1]!obcall("",$B$13,"getInitialMargin",[1]!obMake("","double",$B339))),"")</f>
        <v>2.1588228165666781</v>
      </c>
      <c r="E339" s="42">
        <f t="shared" si="14"/>
        <v>312</v>
      </c>
      <c r="F339" s="42">
        <f>IF($D$22,[1]!obget([1]!obcall("",$B$22,"get",[1]!obMake("","int",E339))),"")</f>
        <v>12.955179558006384</v>
      </c>
      <c r="G339" s="42">
        <f>IF($D$22,[1]!obget([1]!obcall("",$B$23,"get",[1]!obMake("","int",E339)))^2,"")</f>
        <v>0.99529585621631445</v>
      </c>
      <c r="H339" s="42">
        <f>IF($D$22,[1]!obget([1]!obcall("",$B$24,"get",[1]!obMake("","int",E339))),"")</f>
        <v>0.42263207327468288</v>
      </c>
      <c r="AH339" s="24"/>
      <c r="IW339" s="28"/>
    </row>
    <row r="340" spans="1:257" x14ac:dyDescent="0.3">
      <c r="A340" s="28" t="str">
        <f t="shared" si="13"/>
        <v/>
      </c>
      <c r="B340" s="42"/>
      <c r="C340" s="48">
        <f>IF($C$14,[1]!obget([1]!obcall("",$B$14,"getInitialMargin",[1]!obMake("","double",$B340))),"")</f>
        <v>2.1574873632857123</v>
      </c>
      <c r="D340" s="45">
        <f>IF($C$13,[1]!obget([1]!obcall("",$B$13,"getInitialMargin",[1]!obMake("","double",$B340))),"")</f>
        <v>2.1588228165666781</v>
      </c>
      <c r="E340" s="42">
        <f t="shared" si="14"/>
        <v>313</v>
      </c>
      <c r="F340" s="42">
        <f>IF($D$22,[1]!obget([1]!obcall("",$B$22,"get",[1]!obMake("","int",E340))),"")</f>
        <v>19.539414931116049</v>
      </c>
      <c r="G340" s="42">
        <f>IF($D$22,[1]!obget([1]!obcall("",$B$23,"get",[1]!obMake("","int",E340)))^2,"")</f>
        <v>0.66184332636685339</v>
      </c>
      <c r="H340" s="42">
        <f>IF($D$22,[1]!obget([1]!obcall("",$B$24,"get",[1]!obMake("","int",E340))),"")</f>
        <v>1.210493614655515</v>
      </c>
      <c r="AH340" s="24"/>
      <c r="IW340" s="28"/>
    </row>
    <row r="341" spans="1:257" x14ac:dyDescent="0.3">
      <c r="A341" s="28" t="str">
        <f t="shared" si="13"/>
        <v/>
      </c>
      <c r="B341" s="42"/>
      <c r="C341" s="48">
        <f>IF($C$14,[1]!obget([1]!obcall("",$B$14,"getInitialMargin",[1]!obMake("","double",$B341))),"")</f>
        <v>2.1574873632857123</v>
      </c>
      <c r="D341" s="45">
        <f>IF($C$13,[1]!obget([1]!obcall("",$B$13,"getInitialMargin",[1]!obMake("","double",$B341))),"")</f>
        <v>2.1588228165666781</v>
      </c>
      <c r="E341" s="42">
        <f t="shared" si="14"/>
        <v>314</v>
      </c>
      <c r="F341" s="42">
        <f>IF($D$22,[1]!obget([1]!obcall("",$B$22,"get",[1]!obMake("","int",E341))),"")</f>
        <v>14.025754422795714</v>
      </c>
      <c r="G341" s="42">
        <f>IF($D$22,[1]!obget([1]!obcall("",$B$23,"get",[1]!obMake("","int",E341)))^2,"")</f>
        <v>0.96295578843126206</v>
      </c>
      <c r="H341" s="42">
        <f>IF($D$22,[1]!obget([1]!obcall("",$B$24,"get",[1]!obMake("","int",E341))),"")</f>
        <v>0.50930354484150464</v>
      </c>
      <c r="AH341" s="24"/>
      <c r="IW341" s="28"/>
    </row>
    <row r="342" spans="1:257" x14ac:dyDescent="0.3">
      <c r="A342" s="28" t="str">
        <f t="shared" si="13"/>
        <v/>
      </c>
      <c r="B342" s="42"/>
      <c r="C342" s="48">
        <f>IF($C$14,[1]!obget([1]!obcall("",$B$14,"getInitialMargin",[1]!obMake("","double",$B342))),"")</f>
        <v>2.1574873632857123</v>
      </c>
      <c r="D342" s="45">
        <f>IF($C$13,[1]!obget([1]!obcall("",$B$13,"getInitialMargin",[1]!obMake("","double",$B342))),"")</f>
        <v>2.1588228165666781</v>
      </c>
      <c r="E342" s="42">
        <f t="shared" si="14"/>
        <v>315</v>
      </c>
      <c r="F342" s="42">
        <f>IF($D$22,[1]!obget([1]!obcall("",$B$22,"get",[1]!obMake("","int",E342))),"")</f>
        <v>9.9354439503353014</v>
      </c>
      <c r="G342" s="42">
        <f>IF($D$22,[1]!obget([1]!obcall("",$B$23,"get",[1]!obMake("","int",E342)))^2,"")</f>
        <v>0.10811430908372605</v>
      </c>
      <c r="H342" s="42">
        <f>IF($D$22,[1]!obget([1]!obcall("",$B$24,"get",[1]!obMake("","int",E342))),"")</f>
        <v>0.26485810192261794</v>
      </c>
      <c r="AH342" s="24"/>
      <c r="IW342" s="28"/>
    </row>
    <row r="343" spans="1:257" x14ac:dyDescent="0.3">
      <c r="A343" s="28" t="str">
        <f t="shared" si="13"/>
        <v/>
      </c>
      <c r="B343" s="42"/>
      <c r="C343" s="48">
        <f>IF($C$14,[1]!obget([1]!obcall("",$B$14,"getInitialMargin",[1]!obMake("","double",$B343))),"")</f>
        <v>2.1574873632857123</v>
      </c>
      <c r="D343" s="45">
        <f>IF($C$13,[1]!obget([1]!obcall("",$B$13,"getInitialMargin",[1]!obMake("","double",$B343))),"")</f>
        <v>2.1588228165666781</v>
      </c>
      <c r="E343" s="42">
        <f t="shared" si="14"/>
        <v>316</v>
      </c>
      <c r="F343" s="42">
        <f>IF($D$22,[1]!obget([1]!obcall("",$B$22,"get",[1]!obMake("","int",E343))),"")</f>
        <v>12.955242239465122</v>
      </c>
      <c r="G343" s="42">
        <f>IF($D$22,[1]!obget([1]!obcall("",$B$23,"get",[1]!obMake("","int",E343)))^2,"")</f>
        <v>1.0308737864388053</v>
      </c>
      <c r="H343" s="42">
        <f>IF($D$22,[1]!obget([1]!obcall("",$B$24,"get",[1]!obMake("","int",E343))),"")</f>
        <v>0.42263667684269191</v>
      </c>
      <c r="AH343" s="24"/>
      <c r="IW343" s="28"/>
    </row>
    <row r="344" spans="1:257" x14ac:dyDescent="0.3">
      <c r="A344" s="28" t="str">
        <f t="shared" si="13"/>
        <v/>
      </c>
      <c r="B344" s="42"/>
      <c r="C344" s="48">
        <f>IF($C$14,[1]!obget([1]!obcall("",$B$14,"getInitialMargin",[1]!obMake("","double",$B344))),"")</f>
        <v>2.1574873632857123</v>
      </c>
      <c r="D344" s="45">
        <f>IF($C$13,[1]!obget([1]!obcall("",$B$13,"getInitialMargin",[1]!obMake("","double",$B344))),"")</f>
        <v>2.1588228165666781</v>
      </c>
      <c r="E344" s="42">
        <f t="shared" si="14"/>
        <v>317</v>
      </c>
      <c r="F344" s="42">
        <f>IF($D$22,[1]!obget([1]!obcall("",$B$22,"get",[1]!obMake("","int",E344))),"")</f>
        <v>10.426846485451875</v>
      </c>
      <c r="G344" s="42">
        <f>IF($D$22,[1]!obget([1]!obcall("",$B$23,"get",[1]!obMake("","int",E344)))^2,"")</f>
        <v>0.63318085347226216</v>
      </c>
      <c r="H344" s="42">
        <f>IF($D$22,[1]!obget([1]!obcall("",$B$24,"get",[1]!obMake("","int",E344))),"")</f>
        <v>0.28181198389540896</v>
      </c>
      <c r="AH344" s="24"/>
      <c r="IW344" s="28"/>
    </row>
    <row r="345" spans="1:257" x14ac:dyDescent="0.3">
      <c r="A345" s="28" t="str">
        <f t="shared" si="13"/>
        <v/>
      </c>
      <c r="B345" s="42"/>
      <c r="C345" s="48">
        <f>IF($C$14,[1]!obget([1]!obcall("",$B$14,"getInitialMargin",[1]!obMake("","double",$B345))),"")</f>
        <v>2.1574873632857123</v>
      </c>
      <c r="D345" s="45">
        <f>IF($C$13,[1]!obget([1]!obcall("",$B$13,"getInitialMargin",[1]!obMake("","double",$B345))),"")</f>
        <v>2.1588228165666781</v>
      </c>
      <c r="E345" s="42">
        <f t="shared" si="14"/>
        <v>318</v>
      </c>
      <c r="F345" s="42">
        <f>IF($D$22,[1]!obget([1]!obcall("",$B$22,"get",[1]!obMake("","int",E345))),"")</f>
        <v>17.002368121017554</v>
      </c>
      <c r="G345" s="42">
        <f>IF($D$22,[1]!obget([1]!obcall("",$B$23,"get",[1]!obMake("","int",E345)))^2,"")</f>
        <v>0.43734030111801103</v>
      </c>
      <c r="H345" s="42">
        <f>IF($D$22,[1]!obget([1]!obcall("",$B$24,"get",[1]!obMake("","int",E345))),"")</f>
        <v>0.83484230857430086</v>
      </c>
      <c r="AH345" s="24"/>
      <c r="IW345" s="28"/>
    </row>
    <row r="346" spans="1:257" x14ac:dyDescent="0.3">
      <c r="A346" s="28" t="str">
        <f t="shared" si="13"/>
        <v/>
      </c>
      <c r="B346" s="42"/>
      <c r="C346" s="48">
        <f>IF($C$14,[1]!obget([1]!obcall("",$B$14,"getInitialMargin",[1]!obMake("","double",$B346))),"")</f>
        <v>2.1574873632857123</v>
      </c>
      <c r="D346" s="45">
        <f>IF($C$13,[1]!obget([1]!obcall("",$B$13,"getInitialMargin",[1]!obMake("","double",$B346))),"")</f>
        <v>2.1588228165666781</v>
      </c>
      <c r="E346" s="42">
        <f t="shared" si="14"/>
        <v>319</v>
      </c>
      <c r="F346" s="42">
        <f>IF($D$22,[1]!obget([1]!obcall("",$B$22,"get",[1]!obMake("","int",E346))),"")</f>
        <v>10.204040705001496</v>
      </c>
      <c r="G346" s="42">
        <f>IF($D$22,[1]!obget([1]!obcall("",$B$23,"get",[1]!obMake("","int",E346)))^2,"")</f>
        <v>6.6988063395014619E-2</v>
      </c>
      <c r="H346" s="42">
        <f>IF($D$22,[1]!obget([1]!obcall("",$B$24,"get",[1]!obMake("","int",E346))),"")</f>
        <v>0.27370490327590324</v>
      </c>
      <c r="AH346" s="24"/>
      <c r="IW346" s="28"/>
    </row>
    <row r="347" spans="1:257" x14ac:dyDescent="0.3">
      <c r="A347" s="28">
        <f t="shared" si="13"/>
        <v>16</v>
      </c>
      <c r="B347" s="42"/>
      <c r="C347" s="48">
        <f>IF($C$14,[1]!obget([1]!obcall("",$B$14,"getInitialMargin",[1]!obMake("","double",$B347))),"")</f>
        <v>2.1574873632857123</v>
      </c>
      <c r="D347" s="45">
        <f>IF($C$13,[1]!obget([1]!obcall("",$B$13,"getInitialMargin",[1]!obMake("","double",$B347))),"")</f>
        <v>2.1588228165666781</v>
      </c>
      <c r="E347" s="42">
        <f t="shared" si="14"/>
        <v>320</v>
      </c>
      <c r="F347" s="42">
        <f>IF($D$22,[1]!obget([1]!obcall("",$B$22,"get",[1]!obMake("","int",E347))),"")</f>
        <v>7.7069906832047916</v>
      </c>
      <c r="G347" s="42">
        <f>IF($D$22,[1]!obget([1]!obcall("",$B$23,"get",[1]!obMake("","int",E347)))^2,"")</f>
        <v>0.15460747444638318</v>
      </c>
      <c r="H347" s="42">
        <f>IF($D$22,[1]!obget([1]!obcall("",$B$24,"get",[1]!obMake("","int",E347))),"")</f>
        <v>0.23051744582172046</v>
      </c>
      <c r="AH347" s="24"/>
      <c r="IW347" s="28"/>
    </row>
    <row r="348" spans="1:257" x14ac:dyDescent="0.3">
      <c r="A348" s="28" t="str">
        <f t="shared" ref="A348:A411" si="15">IF($D$22,IF(MOD((ROW(A348)-ROW($A$27))*$C$17,$C$18/10)&lt;0.0001,(ROW(A348)-ROW($A$27))*$C$17,""),"")</f>
        <v/>
      </c>
      <c r="B348" s="42"/>
      <c r="C348" s="48">
        <f>IF($C$14,[1]!obget([1]!obcall("",$B$14,"getInitialMargin",[1]!obMake("","double",$B348))),"")</f>
        <v>2.1574873632857123</v>
      </c>
      <c r="D348" s="45">
        <f>IF($C$13,[1]!obget([1]!obcall("",$B$13,"getInitialMargin",[1]!obMake("","double",$B348))),"")</f>
        <v>2.1588228165666781</v>
      </c>
      <c r="E348" s="42">
        <f t="shared" ref="E348:E411" si="16">IF($D$22,E347+1,"")</f>
        <v>321</v>
      </c>
      <c r="F348" s="42">
        <f>IF($D$22,[1]!obget([1]!obcall("",$B$22,"get",[1]!obMake("","int",E348))),"")</f>
        <v>8.7060677984308565</v>
      </c>
      <c r="G348" s="42">
        <f>IF($D$22,[1]!obget([1]!obcall("",$B$23,"get",[1]!obMake("","int",E348)))^2,"")</f>
        <v>0.29975240732392466</v>
      </c>
      <c r="H348" s="42">
        <f>IF($D$22,[1]!obget([1]!obcall("",$B$24,"get",[1]!obMake("","int",E348))),"")</f>
        <v>0.23729216818448284</v>
      </c>
      <c r="AH348" s="24"/>
      <c r="IW348" s="28"/>
    </row>
    <row r="349" spans="1:257" x14ac:dyDescent="0.3">
      <c r="A349" s="28" t="str">
        <f t="shared" si="15"/>
        <v/>
      </c>
      <c r="B349" s="42"/>
      <c r="C349" s="48">
        <f>IF($C$14,[1]!obget([1]!obcall("",$B$14,"getInitialMargin",[1]!obMake("","double",$B349))),"")</f>
        <v>2.1574873632857123</v>
      </c>
      <c r="D349" s="45">
        <f>IF($C$13,[1]!obget([1]!obcall("",$B$13,"getInitialMargin",[1]!obMake("","double",$B349))),"")</f>
        <v>2.1588228165666781</v>
      </c>
      <c r="E349" s="42">
        <f t="shared" si="16"/>
        <v>322</v>
      </c>
      <c r="F349" s="42">
        <f>IF($D$22,[1]!obget([1]!obcall("",$B$22,"get",[1]!obMake("","int",E349))),"")</f>
        <v>11.177371664998862</v>
      </c>
      <c r="G349" s="42">
        <f>IF($D$22,[1]!obget([1]!obcall("",$B$23,"get",[1]!obMake("","int",E349)))^2,"")</f>
        <v>1.2312343449243442E-3</v>
      </c>
      <c r="H349" s="42">
        <f>IF($D$22,[1]!obget([1]!obcall("",$B$24,"get",[1]!obMake("","int",E349))),"")</f>
        <v>0.31424834044799177</v>
      </c>
      <c r="AH349" s="24"/>
      <c r="IW349" s="28"/>
    </row>
    <row r="350" spans="1:257" x14ac:dyDescent="0.3">
      <c r="A350" s="28" t="str">
        <f t="shared" si="15"/>
        <v/>
      </c>
      <c r="B350" s="42"/>
      <c r="C350" s="48">
        <f>IF($C$14,[1]!obget([1]!obcall("",$B$14,"getInitialMargin",[1]!obMake("","double",$B350))),"")</f>
        <v>2.1574873632857123</v>
      </c>
      <c r="D350" s="45">
        <f>IF($C$13,[1]!obget([1]!obcall("",$B$13,"getInitialMargin",[1]!obMake("","double",$B350))),"")</f>
        <v>2.1588228165666781</v>
      </c>
      <c r="E350" s="42">
        <f t="shared" si="16"/>
        <v>323</v>
      </c>
      <c r="F350" s="42">
        <f>IF($D$22,[1]!obget([1]!obcall("",$B$22,"get",[1]!obMake("","int",E350))),"")</f>
        <v>16.324820120654113</v>
      </c>
      <c r="G350" s="42">
        <f>IF($D$22,[1]!obget([1]!obcall("",$B$23,"get",[1]!obMake("","int",E350)))^2,"")</f>
        <v>0.41022427142338808</v>
      </c>
      <c r="H350" s="42">
        <f>IF($D$22,[1]!obget([1]!obcall("",$B$24,"get",[1]!obMake("","int",E350))),"")</f>
        <v>0.74980811826361937</v>
      </c>
      <c r="AH350" s="24"/>
      <c r="IW350" s="28"/>
    </row>
    <row r="351" spans="1:257" x14ac:dyDescent="0.3">
      <c r="A351" s="28" t="str">
        <f t="shared" si="15"/>
        <v/>
      </c>
      <c r="B351" s="42"/>
      <c r="C351" s="48">
        <f>IF($C$14,[1]!obget([1]!obcall("",$B$14,"getInitialMargin",[1]!obMake("","double",$B351))),"")</f>
        <v>2.1574873632857123</v>
      </c>
      <c r="D351" s="45">
        <f>IF($C$13,[1]!obget([1]!obcall("",$B$13,"getInitialMargin",[1]!obMake("","double",$B351))),"")</f>
        <v>2.1588228165666781</v>
      </c>
      <c r="E351" s="42">
        <f t="shared" si="16"/>
        <v>324</v>
      </c>
      <c r="F351" s="42">
        <f>IF($D$22,[1]!obget([1]!obcall("",$B$22,"get",[1]!obMake("","int",E351))),"")</f>
        <v>9.0570006248176362</v>
      </c>
      <c r="G351" s="42">
        <f>IF($D$22,[1]!obget([1]!obcall("",$B$23,"get",[1]!obMake("","int",E351)))^2,"")</f>
        <v>0.23184623375629651</v>
      </c>
      <c r="H351" s="42">
        <f>IF($D$22,[1]!obget([1]!obcall("",$B$24,"get",[1]!obMake("","int",E351))),"")</f>
        <v>0.24299722193985751</v>
      </c>
      <c r="AH351" s="24"/>
      <c r="IW351" s="28"/>
    </row>
    <row r="352" spans="1:257" x14ac:dyDescent="0.3">
      <c r="A352" s="28" t="str">
        <f t="shared" si="15"/>
        <v/>
      </c>
      <c r="B352" s="42"/>
      <c r="C352" s="48">
        <f>IF($C$14,[1]!obget([1]!obcall("",$B$14,"getInitialMargin",[1]!obMake("","double",$B352))),"")</f>
        <v>2.1574873632857123</v>
      </c>
      <c r="D352" s="45">
        <f>IF($C$13,[1]!obget([1]!obcall("",$B$13,"getInitialMargin",[1]!obMake("","double",$B352))),"")</f>
        <v>2.1588228165666781</v>
      </c>
      <c r="E352" s="42">
        <f t="shared" si="16"/>
        <v>325</v>
      </c>
      <c r="F352" s="42">
        <f>IF($D$22,[1]!obget([1]!obcall("",$B$22,"get",[1]!obMake("","int",E352))),"")</f>
        <v>17.022896482117169</v>
      </c>
      <c r="G352" s="42">
        <f>IF($D$22,[1]!obget([1]!obcall("",$B$23,"get",[1]!obMake("","int",E352)))^2,"")</f>
        <v>4.6911569316777889E-2</v>
      </c>
      <c r="H352" s="42">
        <f>IF($D$22,[1]!obget([1]!obcall("",$B$24,"get",[1]!obMake("","int",E352))),"")</f>
        <v>0.83751926210464367</v>
      </c>
      <c r="AH352" s="24"/>
      <c r="IW352" s="28"/>
    </row>
    <row r="353" spans="1:257" x14ac:dyDescent="0.3">
      <c r="A353" s="28" t="str">
        <f t="shared" si="15"/>
        <v/>
      </c>
      <c r="B353" s="42"/>
      <c r="C353" s="48">
        <f>IF($C$14,[1]!obget([1]!obcall("",$B$14,"getInitialMargin",[1]!obMake("","double",$B353))),"")</f>
        <v>2.1574873632857123</v>
      </c>
      <c r="D353" s="45">
        <f>IF($C$13,[1]!obget([1]!obcall("",$B$13,"getInitialMargin",[1]!obMake("","double",$B353))),"")</f>
        <v>2.1588228165666781</v>
      </c>
      <c r="E353" s="42">
        <f t="shared" si="16"/>
        <v>326</v>
      </c>
      <c r="F353" s="42">
        <f>IF($D$22,[1]!obget([1]!obcall("",$B$22,"get",[1]!obMake("","int",E353))),"")</f>
        <v>42.547180758365748</v>
      </c>
      <c r="G353" s="42">
        <f>IF($D$22,[1]!obget([1]!obcall("",$B$23,"get",[1]!obMake("","int",E353)))^2,"")</f>
        <v>1.1991160433049214E-2</v>
      </c>
      <c r="H353" s="42">
        <f>IF($D$22,[1]!obget([1]!obcall("",$B$24,"get",[1]!obMake("","int",E353))),"")</f>
        <v>8.7424948443567274</v>
      </c>
      <c r="AH353" s="24"/>
      <c r="IW353" s="28"/>
    </row>
    <row r="354" spans="1:257" x14ac:dyDescent="0.3">
      <c r="A354" s="28" t="str">
        <f t="shared" si="15"/>
        <v/>
      </c>
      <c r="B354" s="42"/>
      <c r="C354" s="48">
        <f>IF($C$14,[1]!obget([1]!obcall("",$B$14,"getInitialMargin",[1]!obMake("","double",$B354))),"")</f>
        <v>2.1574873632857123</v>
      </c>
      <c r="D354" s="45">
        <f>IF($C$13,[1]!obget([1]!obcall("",$B$13,"getInitialMargin",[1]!obMake("","double",$B354))),"")</f>
        <v>2.1588228165666781</v>
      </c>
      <c r="E354" s="42">
        <f t="shared" si="16"/>
        <v>327</v>
      </c>
      <c r="F354" s="42">
        <f>IF($D$22,[1]!obget([1]!obcall("",$B$22,"get",[1]!obMake("","int",E354))),"")</f>
        <v>10.442153431720573</v>
      </c>
      <c r="G354" s="42">
        <f>IF($D$22,[1]!obget([1]!obcall("",$B$23,"get",[1]!obMake("","int",E354)))^2,"")</f>
        <v>5.8878194401749545E-2</v>
      </c>
      <c r="H354" s="42">
        <f>IF($D$22,[1]!obget([1]!obcall("",$B$24,"get",[1]!obMake("","int",E354))),"")</f>
        <v>0.28239453025683126</v>
      </c>
      <c r="AH354" s="24"/>
      <c r="IW354" s="28"/>
    </row>
    <row r="355" spans="1:257" x14ac:dyDescent="0.3">
      <c r="A355" s="28" t="str">
        <f t="shared" si="15"/>
        <v/>
      </c>
      <c r="B355" s="42"/>
      <c r="C355" s="48">
        <f>IF($C$14,[1]!obget([1]!obcall("",$B$14,"getInitialMargin",[1]!obMake("","double",$B355))),"")</f>
        <v>2.1574873632857123</v>
      </c>
      <c r="D355" s="45">
        <f>IF($C$13,[1]!obget([1]!obcall("",$B$13,"getInitialMargin",[1]!obMake("","double",$B355))),"")</f>
        <v>2.1588228165666781</v>
      </c>
      <c r="E355" s="42">
        <f t="shared" si="16"/>
        <v>328</v>
      </c>
      <c r="F355" s="42">
        <f>IF($D$22,[1]!obget([1]!obcall("",$B$22,"get",[1]!obMake("","int",E355))),"")</f>
        <v>11.643621804312804</v>
      </c>
      <c r="G355" s="42">
        <f>IF($D$22,[1]!obget([1]!obcall("",$B$23,"get",[1]!obMake("","int",E355)))^2,"")</f>
        <v>0.49617980572122805</v>
      </c>
      <c r="H355" s="42">
        <f>IF($D$22,[1]!obget([1]!obcall("",$B$24,"get",[1]!obMake("","int",E355))),"")</f>
        <v>0.33838092139699838</v>
      </c>
      <c r="AH355" s="24"/>
      <c r="IW355" s="28"/>
    </row>
    <row r="356" spans="1:257" x14ac:dyDescent="0.3">
      <c r="A356" s="28" t="str">
        <f t="shared" si="15"/>
        <v/>
      </c>
      <c r="B356" s="42"/>
      <c r="C356" s="48">
        <f>IF($C$14,[1]!obget([1]!obcall("",$B$14,"getInitialMargin",[1]!obMake("","double",$B356))),"")</f>
        <v>2.1574873632857123</v>
      </c>
      <c r="D356" s="45">
        <f>IF($C$13,[1]!obget([1]!obcall("",$B$13,"getInitialMargin",[1]!obMake("","double",$B356))),"")</f>
        <v>2.1588228165666781</v>
      </c>
      <c r="E356" s="42">
        <f t="shared" si="16"/>
        <v>329</v>
      </c>
      <c r="F356" s="42">
        <f>IF($D$22,[1]!obget([1]!obcall("",$B$22,"get",[1]!obMake("","int",E356))),"")</f>
        <v>8.3367063183014665</v>
      </c>
      <c r="G356" s="42">
        <f>IF($D$22,[1]!obget([1]!obcall("",$B$23,"get",[1]!obMake("","int",E356)))^2,"")</f>
        <v>0.3430543468014296</v>
      </c>
      <c r="H356" s="42">
        <f>IF($D$22,[1]!obget([1]!obcall("",$B$24,"get",[1]!obMake("","int",E356))),"")</f>
        <v>0.23315494545917392</v>
      </c>
      <c r="AH356" s="24"/>
      <c r="IW356" s="28"/>
    </row>
    <row r="357" spans="1:257" x14ac:dyDescent="0.3">
      <c r="A357" s="28">
        <f t="shared" si="15"/>
        <v>16.5</v>
      </c>
      <c r="B357" s="42"/>
      <c r="C357" s="48">
        <f>IF($C$14,[1]!obget([1]!obcall("",$B$14,"getInitialMargin",[1]!obMake("","double",$B357))),"")</f>
        <v>2.1574873632857123</v>
      </c>
      <c r="D357" s="45">
        <f>IF($C$13,[1]!obget([1]!obcall("",$B$13,"getInitialMargin",[1]!obMake("","double",$B357))),"")</f>
        <v>2.1588228165666781</v>
      </c>
      <c r="E357" s="42">
        <f t="shared" si="16"/>
        <v>330</v>
      </c>
      <c r="F357" s="42">
        <f>IF($D$22,[1]!obget([1]!obcall("",$B$22,"get",[1]!obMake("","int",E357))),"")</f>
        <v>4.7197426039176813</v>
      </c>
      <c r="G357" s="42">
        <f>IF($D$22,[1]!obget([1]!obcall("",$B$23,"get",[1]!obMake("","int",E357)))^2,"")</f>
        <v>1.3843944888920164E-3</v>
      </c>
      <c r="H357" s="42">
        <f>IF($D$22,[1]!obget([1]!obcall("",$B$24,"get",[1]!obMake("","int",E357))),"")</f>
        <v>0.2938453317913442</v>
      </c>
      <c r="AH357" s="24"/>
      <c r="IW357" s="28"/>
    </row>
    <row r="358" spans="1:257" x14ac:dyDescent="0.3">
      <c r="A358" s="28" t="str">
        <f t="shared" si="15"/>
        <v/>
      </c>
      <c r="B358" s="42"/>
      <c r="C358" s="48">
        <f>IF($C$14,[1]!obget([1]!obcall("",$B$14,"getInitialMargin",[1]!obMake("","double",$B358))),"")</f>
        <v>2.1574873632857123</v>
      </c>
      <c r="D358" s="45">
        <f>IF($C$13,[1]!obget([1]!obcall("",$B$13,"getInitialMargin",[1]!obMake("","double",$B358))),"")</f>
        <v>2.1588228165666781</v>
      </c>
      <c r="E358" s="42">
        <f t="shared" si="16"/>
        <v>331</v>
      </c>
      <c r="F358" s="42">
        <f>IF($D$22,[1]!obget([1]!obcall("",$B$22,"get",[1]!obMake("","int",E358))),"")</f>
        <v>8.7708788178212238</v>
      </c>
      <c r="G358" s="42">
        <f>IF($D$22,[1]!obget([1]!obcall("",$B$23,"get",[1]!obMake("","int",E358)))^2,"")</f>
        <v>1.1036949091512555E-2</v>
      </c>
      <c r="H358" s="42">
        <f>IF($D$22,[1]!obget([1]!obcall("",$B$24,"get",[1]!obMake("","int",E358))),"")</f>
        <v>0.2382156286462388</v>
      </c>
      <c r="AH358" s="24"/>
      <c r="IW358" s="28"/>
    </row>
    <row r="359" spans="1:257" x14ac:dyDescent="0.3">
      <c r="A359" s="28" t="str">
        <f t="shared" si="15"/>
        <v/>
      </c>
      <c r="B359" s="42"/>
      <c r="C359" s="48">
        <f>IF($C$14,[1]!obget([1]!obcall("",$B$14,"getInitialMargin",[1]!obMake("","double",$B359))),"")</f>
        <v>2.1574873632857123</v>
      </c>
      <c r="D359" s="45">
        <f>IF($C$13,[1]!obget([1]!obcall("",$B$13,"getInitialMargin",[1]!obMake("","double",$B359))),"")</f>
        <v>2.1588228165666781</v>
      </c>
      <c r="E359" s="42">
        <f t="shared" si="16"/>
        <v>332</v>
      </c>
      <c r="F359" s="42">
        <f>IF($D$22,[1]!obget([1]!obcall("",$B$22,"get",[1]!obMake("","int",E359))),"")</f>
        <v>18.413970503926635</v>
      </c>
      <c r="G359" s="42">
        <f>IF($D$22,[1]!obget([1]!obcall("",$B$23,"get",[1]!obMake("","int",E359)))^2,"")</f>
        <v>1.1247365394650792E-2</v>
      </c>
      <c r="H359" s="42">
        <f>IF($D$22,[1]!obget([1]!obcall("",$B$24,"get",[1]!obMake("","int",E359))),"")</f>
        <v>1.0327020534458591</v>
      </c>
      <c r="AH359" s="24"/>
      <c r="IW359" s="28"/>
    </row>
    <row r="360" spans="1:257" x14ac:dyDescent="0.3">
      <c r="A360" s="28" t="str">
        <f t="shared" si="15"/>
        <v/>
      </c>
      <c r="B360" s="42"/>
      <c r="C360" s="48">
        <f>IF($C$14,[1]!obget([1]!obcall("",$B$14,"getInitialMargin",[1]!obMake("","double",$B360))),"")</f>
        <v>2.1574873632857123</v>
      </c>
      <c r="D360" s="45">
        <f>IF($C$13,[1]!obget([1]!obcall("",$B$13,"getInitialMargin",[1]!obMake("","double",$B360))),"")</f>
        <v>2.1588228165666781</v>
      </c>
      <c r="E360" s="42">
        <f t="shared" si="16"/>
        <v>333</v>
      </c>
      <c r="F360" s="42">
        <f>IF($D$22,[1]!obget([1]!obcall("",$B$22,"get",[1]!obMake("","int",E360))),"")</f>
        <v>20.547591375277474</v>
      </c>
      <c r="G360" s="42">
        <f>IF($D$22,[1]!obget([1]!obcall("",$B$23,"get",[1]!obMake("","int",E360)))^2,"")</f>
        <v>0.47164758237939375</v>
      </c>
      <c r="H360" s="42">
        <f>IF($D$22,[1]!obget([1]!obcall("",$B$24,"get",[1]!obMake("","int",E360))),"")</f>
        <v>1.384858354834074</v>
      </c>
      <c r="AH360" s="24"/>
      <c r="IW360" s="28"/>
    </row>
    <row r="361" spans="1:257" x14ac:dyDescent="0.3">
      <c r="A361" s="28" t="str">
        <f t="shared" si="15"/>
        <v/>
      </c>
      <c r="B361" s="42"/>
      <c r="C361" s="48">
        <f>IF($C$14,[1]!obget([1]!obcall("",$B$14,"getInitialMargin",[1]!obMake("","double",$B361))),"")</f>
        <v>2.1574873632857123</v>
      </c>
      <c r="D361" s="45">
        <f>IF($C$13,[1]!obget([1]!obcall("",$B$13,"getInitialMargin",[1]!obMake("","double",$B361))),"")</f>
        <v>2.1588228165666781</v>
      </c>
      <c r="E361" s="42">
        <f t="shared" si="16"/>
        <v>334</v>
      </c>
      <c r="F361" s="42">
        <f>IF($D$22,[1]!obget([1]!obcall("",$B$22,"get",[1]!obMake("","int",E361))),"")</f>
        <v>12.685558503654772</v>
      </c>
      <c r="G361" s="42">
        <f>IF($D$22,[1]!obget([1]!obcall("",$B$23,"get",[1]!obMake("","int",E361)))^2,"")</f>
        <v>0.7032688531551573</v>
      </c>
      <c r="H361" s="42">
        <f>IF($D$22,[1]!obget([1]!obcall("",$B$24,"get",[1]!obMake("","int",E361))),"")</f>
        <v>0.40334043865326819</v>
      </c>
      <c r="AH361" s="24"/>
      <c r="IW361" s="28"/>
    </row>
    <row r="362" spans="1:257" x14ac:dyDescent="0.3">
      <c r="A362" s="28" t="str">
        <f t="shared" si="15"/>
        <v/>
      </c>
      <c r="B362" s="42"/>
      <c r="C362" s="48">
        <f>IF($C$14,[1]!obget([1]!obcall("",$B$14,"getInitialMargin",[1]!obMake("","double",$B362))),"")</f>
        <v>2.1574873632857123</v>
      </c>
      <c r="D362" s="45">
        <f>IF($C$13,[1]!obget([1]!obcall("",$B$13,"getInitialMargin",[1]!obMake("","double",$B362))),"")</f>
        <v>2.1588228165666781</v>
      </c>
      <c r="E362" s="42">
        <f t="shared" si="16"/>
        <v>335</v>
      </c>
      <c r="F362" s="42">
        <f>IF($D$22,[1]!obget([1]!obcall("",$B$22,"get",[1]!obMake("","int",E362))),"")</f>
        <v>9.752382539824028</v>
      </c>
      <c r="G362" s="42">
        <f>IF($D$22,[1]!obget([1]!obcall("",$B$23,"get",[1]!obMake("","int",E362)))^2,"")</f>
        <v>6.8265766761805569E-2</v>
      </c>
      <c r="H362" s="42">
        <f>IF($D$22,[1]!obget([1]!obcall("",$B$24,"get",[1]!obMake("","int",E362))),"")</f>
        <v>0.25940893465517978</v>
      </c>
      <c r="AH362" s="24"/>
      <c r="IW362" s="28"/>
    </row>
    <row r="363" spans="1:257" x14ac:dyDescent="0.3">
      <c r="A363" s="28" t="str">
        <f t="shared" si="15"/>
        <v/>
      </c>
      <c r="B363" s="42"/>
      <c r="C363" s="48">
        <f>IF($C$14,[1]!obget([1]!obcall("",$B$14,"getInitialMargin",[1]!obMake("","double",$B363))),"")</f>
        <v>2.1574873632857123</v>
      </c>
      <c r="D363" s="45">
        <f>IF($C$13,[1]!obget([1]!obcall("",$B$13,"getInitialMargin",[1]!obMake("","double",$B363))),"")</f>
        <v>2.1588228165666781</v>
      </c>
      <c r="E363" s="42">
        <f t="shared" si="16"/>
        <v>336</v>
      </c>
      <c r="F363" s="42">
        <f>IF($D$22,[1]!obget([1]!obcall("",$B$22,"get",[1]!obMake("","int",E363))),"")</f>
        <v>4.9978533543906147</v>
      </c>
      <c r="G363" s="42">
        <f>IF($D$22,[1]!obget([1]!obcall("",$B$23,"get",[1]!obMake("","int",E363)))^2,"")</f>
        <v>1.4519925634498088E-3</v>
      </c>
      <c r="H363" s="42">
        <f>IF($D$22,[1]!obget([1]!obcall("",$B$24,"get",[1]!obMake("","int",E363))),"")</f>
        <v>0.28266108212047686</v>
      </c>
      <c r="AH363" s="24"/>
      <c r="IW363" s="28"/>
    </row>
    <row r="364" spans="1:257" x14ac:dyDescent="0.3">
      <c r="A364" s="28" t="str">
        <f t="shared" si="15"/>
        <v/>
      </c>
      <c r="B364" s="42"/>
      <c r="C364" s="48">
        <f>IF($C$14,[1]!obget([1]!obcall("",$B$14,"getInitialMargin",[1]!obMake("","double",$B364))),"")</f>
        <v>2.1574873632857123</v>
      </c>
      <c r="D364" s="45">
        <f>IF($C$13,[1]!obget([1]!obcall("",$B$13,"getInitialMargin",[1]!obMake("","double",$B364))),"")</f>
        <v>2.1588228165666781</v>
      </c>
      <c r="E364" s="42">
        <f t="shared" si="16"/>
        <v>337</v>
      </c>
      <c r="F364" s="42">
        <f>IF($D$22,[1]!obget([1]!obcall("",$B$22,"get",[1]!obMake("","int",E364))),"")</f>
        <v>9.7958238534664464</v>
      </c>
      <c r="G364" s="42">
        <f>IF($D$22,[1]!obget([1]!obcall("",$B$23,"get",[1]!obMake("","int",E364)))^2,"")</f>
        <v>7.5081134842625741E-2</v>
      </c>
      <c r="H364" s="42">
        <f>IF($D$22,[1]!obget([1]!obcall("",$B$24,"get",[1]!obMake("","int",E364))),"")</f>
        <v>0.26065947431293235</v>
      </c>
      <c r="AH364" s="24"/>
      <c r="IW364" s="28"/>
    </row>
    <row r="365" spans="1:257" x14ac:dyDescent="0.3">
      <c r="A365" s="28" t="str">
        <f t="shared" si="15"/>
        <v/>
      </c>
      <c r="B365" s="42"/>
      <c r="C365" s="48">
        <f>IF($C$14,[1]!obget([1]!obcall("",$B$14,"getInitialMargin",[1]!obMake("","double",$B365))),"")</f>
        <v>2.1574873632857123</v>
      </c>
      <c r="D365" s="45">
        <f>IF($C$13,[1]!obget([1]!obcall("",$B$13,"getInitialMargin",[1]!obMake("","double",$B365))),"")</f>
        <v>2.1588228165666781</v>
      </c>
      <c r="E365" s="42">
        <f t="shared" si="16"/>
        <v>338</v>
      </c>
      <c r="F365" s="42">
        <f>IF($D$22,[1]!obget([1]!obcall("",$B$22,"get",[1]!obMake("","int",E365))),"")</f>
        <v>10.571340329012635</v>
      </c>
      <c r="G365" s="42">
        <f>IF($D$22,[1]!obget([1]!obcall("",$B$23,"get",[1]!obMake("","int",E365)))^2,"")</f>
        <v>0.15380890782974746</v>
      </c>
      <c r="H365" s="42">
        <f>IF($D$22,[1]!obget([1]!obcall("",$B$24,"get",[1]!obMake("","int",E365))),"")</f>
        <v>0.28744210300267181</v>
      </c>
      <c r="AH365" s="24"/>
      <c r="IW365" s="28"/>
    </row>
    <row r="366" spans="1:257" x14ac:dyDescent="0.3">
      <c r="A366" s="28" t="str">
        <f t="shared" si="15"/>
        <v/>
      </c>
      <c r="B366" s="42"/>
      <c r="C366" s="48">
        <f>IF($C$14,[1]!obget([1]!obcall("",$B$14,"getInitialMargin",[1]!obMake("","double",$B366))),"")</f>
        <v>2.1574873632857123</v>
      </c>
      <c r="D366" s="45">
        <f>IF($C$13,[1]!obget([1]!obcall("",$B$13,"getInitialMargin",[1]!obMake("","double",$B366))),"")</f>
        <v>2.1588228165666781</v>
      </c>
      <c r="E366" s="42">
        <f t="shared" si="16"/>
        <v>339</v>
      </c>
      <c r="F366" s="42">
        <f>IF($D$22,[1]!obget([1]!obcall("",$B$22,"get",[1]!obMake("","int",E366))),"")</f>
        <v>10.31553194687403</v>
      </c>
      <c r="G366" s="42">
        <f>IF($D$22,[1]!obget([1]!obcall("",$B$23,"get",[1]!obMake("","int",E366)))^2,"")</f>
        <v>0.3902502919014369</v>
      </c>
      <c r="H366" s="42">
        <f>IF($D$22,[1]!obget([1]!obcall("",$B$24,"get",[1]!obMake("","int",E366))),"")</f>
        <v>0.27767454724918994</v>
      </c>
      <c r="AH366" s="24"/>
      <c r="IW366" s="28"/>
    </row>
    <row r="367" spans="1:257" x14ac:dyDescent="0.3">
      <c r="A367" s="28">
        <f t="shared" si="15"/>
        <v>17</v>
      </c>
      <c r="B367" s="42"/>
      <c r="C367" s="48">
        <f>IF($C$14,[1]!obget([1]!obcall("",$B$14,"getInitialMargin",[1]!obMake("","double",$B367))),"")</f>
        <v>2.1574873632857123</v>
      </c>
      <c r="D367" s="45">
        <f>IF($C$13,[1]!obget([1]!obcall("",$B$13,"getInitialMargin",[1]!obMake("","double",$B367))),"")</f>
        <v>2.1588228165666781</v>
      </c>
      <c r="E367" s="42">
        <f t="shared" si="16"/>
        <v>340</v>
      </c>
      <c r="F367" s="42">
        <f>IF($D$22,[1]!obget([1]!obcall("",$B$22,"get",[1]!obMake("","int",E367))),"")</f>
        <v>14.960955795847399</v>
      </c>
      <c r="G367" s="42">
        <f>IF($D$22,[1]!obget([1]!obcall("",$B$23,"get",[1]!obMake("","int",E367)))^2,"")</f>
        <v>0.41598641574199369</v>
      </c>
      <c r="H367" s="42">
        <f>IF($D$22,[1]!obget([1]!obcall("",$B$24,"get",[1]!obMake("","int",E367))),"")</f>
        <v>0.59818191285215416</v>
      </c>
      <c r="AH367" s="24"/>
      <c r="IW367" s="28"/>
    </row>
    <row r="368" spans="1:257" x14ac:dyDescent="0.3">
      <c r="A368" s="28" t="str">
        <f t="shared" si="15"/>
        <v/>
      </c>
      <c r="B368" s="42"/>
      <c r="C368" s="48">
        <f>IF($C$14,[1]!obget([1]!obcall("",$B$14,"getInitialMargin",[1]!obMake("","double",$B368))),"")</f>
        <v>2.1574873632857123</v>
      </c>
      <c r="D368" s="45">
        <f>IF($C$13,[1]!obget([1]!obcall("",$B$13,"getInitialMargin",[1]!obMake("","double",$B368))),"")</f>
        <v>2.1588228165666781</v>
      </c>
      <c r="E368" s="42">
        <f t="shared" si="16"/>
        <v>341</v>
      </c>
      <c r="F368" s="42">
        <f>IF($D$22,[1]!obget([1]!obcall("",$B$22,"get",[1]!obMake("","int",E368))),"")</f>
        <v>6.0010014927360968</v>
      </c>
      <c r="G368" s="42">
        <f>IF($D$22,[1]!obget([1]!obcall("",$B$23,"get",[1]!obMake("","int",E368)))^2,"")</f>
        <v>2.5814867565410368E-5</v>
      </c>
      <c r="H368" s="42">
        <f>IF($D$22,[1]!obget([1]!obcall("",$B$24,"get",[1]!obMake("","int",E368))),"")</f>
        <v>0.25134097375084591</v>
      </c>
      <c r="AH368" s="24"/>
      <c r="IW368" s="28"/>
    </row>
    <row r="369" spans="1:257" x14ac:dyDescent="0.3">
      <c r="A369" s="28" t="str">
        <f t="shared" si="15"/>
        <v/>
      </c>
      <c r="B369" s="42"/>
      <c r="C369" s="48">
        <f>IF($C$14,[1]!obget([1]!obcall("",$B$14,"getInitialMargin",[1]!obMake("","double",$B369))),"")</f>
        <v>2.1574873632857123</v>
      </c>
      <c r="D369" s="45">
        <f>IF($C$13,[1]!obget([1]!obcall("",$B$13,"getInitialMargin",[1]!obMake("","double",$B369))),"")</f>
        <v>2.1588228165666781</v>
      </c>
      <c r="E369" s="42">
        <f t="shared" si="16"/>
        <v>342</v>
      </c>
      <c r="F369" s="42">
        <f>IF($D$22,[1]!obget([1]!obcall("",$B$22,"get",[1]!obMake("","int",E369))),"")</f>
        <v>9.5228800442771853</v>
      </c>
      <c r="G369" s="42">
        <f>IF($D$22,[1]!obget([1]!obcall("",$B$23,"get",[1]!obMake("","int",E369)))^2,"")</f>
        <v>1.7981844572834283E-3</v>
      </c>
      <c r="H369" s="42">
        <f>IF($D$22,[1]!obget([1]!obcall("",$B$24,"get",[1]!obMake("","int",E369))),"")</f>
        <v>0.25324196004561916</v>
      </c>
      <c r="AH369" s="24"/>
      <c r="IW369" s="28"/>
    </row>
    <row r="370" spans="1:257" x14ac:dyDescent="0.3">
      <c r="A370" s="28" t="str">
        <f t="shared" si="15"/>
        <v/>
      </c>
      <c r="B370" s="42"/>
      <c r="C370" s="48">
        <f>IF($C$14,[1]!obget([1]!obcall("",$B$14,"getInitialMargin",[1]!obMake("","double",$B370))),"")</f>
        <v>2.1574873632857123</v>
      </c>
      <c r="D370" s="45">
        <f>IF($C$13,[1]!obget([1]!obcall("",$B$13,"getInitialMargin",[1]!obMake("","double",$B370))),"")</f>
        <v>2.1588228165666781</v>
      </c>
      <c r="E370" s="42">
        <f t="shared" si="16"/>
        <v>343</v>
      </c>
      <c r="F370" s="42">
        <f>IF($D$22,[1]!obget([1]!obcall("",$B$22,"get",[1]!obMake("","int",E370))),"")</f>
        <v>18.544752518465149</v>
      </c>
      <c r="G370" s="42">
        <f>IF($D$22,[1]!obget([1]!obcall("",$B$23,"get",[1]!obMake("","int",E370)))^2,"")</f>
        <v>0.16059881880176735</v>
      </c>
      <c r="H370" s="42">
        <f>IF($D$22,[1]!obget([1]!obcall("",$B$24,"get",[1]!obMake("","int",E370))),"")</f>
        <v>1.0524492101568752</v>
      </c>
      <c r="AH370" s="24"/>
      <c r="IW370" s="28"/>
    </row>
    <row r="371" spans="1:257" x14ac:dyDescent="0.3">
      <c r="A371" s="28" t="str">
        <f t="shared" si="15"/>
        <v/>
      </c>
      <c r="B371" s="42"/>
      <c r="C371" s="48">
        <f>IF($C$14,[1]!obget([1]!obcall("",$B$14,"getInitialMargin",[1]!obMake("","double",$B371))),"")</f>
        <v>2.1574873632857123</v>
      </c>
      <c r="D371" s="45">
        <f>IF($C$13,[1]!obget([1]!obcall("",$B$13,"getInitialMargin",[1]!obMake("","double",$B371))),"")</f>
        <v>2.1588228165666781</v>
      </c>
      <c r="E371" s="42">
        <f t="shared" si="16"/>
        <v>344</v>
      </c>
      <c r="F371" s="42">
        <f>IF($D$22,[1]!obget([1]!obcall("",$B$22,"get",[1]!obMake("","int",E371))),"")</f>
        <v>8.8106615762271705</v>
      </c>
      <c r="G371" s="42">
        <f>IF($D$22,[1]!obget([1]!obcall("",$B$23,"get",[1]!obMake("","int",E371)))^2,"")</f>
        <v>2.9708819444794303E-4</v>
      </c>
      <c r="H371" s="42">
        <f>IF($D$22,[1]!obget([1]!obcall("",$B$24,"get",[1]!obMake("","int",E371))),"")</f>
        <v>0.23881168032857081</v>
      </c>
      <c r="AH371" s="24"/>
      <c r="IW371" s="28"/>
    </row>
    <row r="372" spans="1:257" x14ac:dyDescent="0.3">
      <c r="A372" s="28" t="str">
        <f t="shared" si="15"/>
        <v/>
      </c>
      <c r="B372" s="42"/>
      <c r="C372" s="48">
        <f>IF($C$14,[1]!obget([1]!obcall("",$B$14,"getInitialMargin",[1]!obMake("","double",$B372))),"")</f>
        <v>2.1574873632857123</v>
      </c>
      <c r="D372" s="45">
        <f>IF($C$13,[1]!obget([1]!obcall("",$B$13,"getInitialMargin",[1]!obMake("","double",$B372))),"")</f>
        <v>2.1588228165666781</v>
      </c>
      <c r="E372" s="42">
        <f t="shared" si="16"/>
        <v>345</v>
      </c>
      <c r="F372" s="42">
        <f>IF($D$22,[1]!obget([1]!obcall("",$B$22,"get",[1]!obMake("","int",E372))),"")</f>
        <v>15.68729255252738</v>
      </c>
      <c r="G372" s="42">
        <f>IF($D$22,[1]!obget([1]!obcall("",$B$23,"get",[1]!obMake("","int",E372)))^2,"")</f>
        <v>0.62475665316318207</v>
      </c>
      <c r="H372" s="42">
        <f>IF($D$22,[1]!obget([1]!obcall("",$B$24,"get",[1]!obMake("","int",E372))),"")</f>
        <v>0.67568139130329397</v>
      </c>
      <c r="AH372" s="24"/>
      <c r="IW372" s="28"/>
    </row>
    <row r="373" spans="1:257" x14ac:dyDescent="0.3">
      <c r="A373" s="28" t="str">
        <f t="shared" si="15"/>
        <v/>
      </c>
      <c r="B373" s="42"/>
      <c r="C373" s="48">
        <f>IF($C$14,[1]!obget([1]!obcall("",$B$14,"getInitialMargin",[1]!obMake("","double",$B373))),"")</f>
        <v>2.1574873632857123</v>
      </c>
      <c r="D373" s="45">
        <f>IF($C$13,[1]!obget([1]!obcall("",$B$13,"getInitialMargin",[1]!obMake("","double",$B373))),"")</f>
        <v>2.1588228165666781</v>
      </c>
      <c r="E373" s="42">
        <f t="shared" si="16"/>
        <v>346</v>
      </c>
      <c r="F373" s="42">
        <f>IF($D$22,[1]!obget([1]!obcall("",$B$22,"get",[1]!obMake("","int",E373))),"")</f>
        <v>11.794214642853868</v>
      </c>
      <c r="G373" s="42">
        <f>IF($D$22,[1]!obget([1]!obcall("",$B$23,"get",[1]!obMake("","int",E373)))^2,"")</f>
        <v>0.33453909654160002</v>
      </c>
      <c r="H373" s="42">
        <f>IF($D$22,[1]!obget([1]!obcall("",$B$24,"get",[1]!obMake("","int",E373))),"")</f>
        <v>0.34682745526740266</v>
      </c>
      <c r="AH373" s="24"/>
      <c r="IW373" s="28"/>
    </row>
    <row r="374" spans="1:257" x14ac:dyDescent="0.3">
      <c r="A374" s="28" t="str">
        <f t="shared" si="15"/>
        <v/>
      </c>
      <c r="B374" s="42"/>
      <c r="C374" s="48">
        <f>IF($C$14,[1]!obget([1]!obcall("",$B$14,"getInitialMargin",[1]!obMake("","double",$B374))),"")</f>
        <v>2.1574873632857123</v>
      </c>
      <c r="D374" s="45">
        <f>IF($C$13,[1]!obget([1]!obcall("",$B$13,"getInitialMargin",[1]!obMake("","double",$B374))),"")</f>
        <v>2.1588228165666781</v>
      </c>
      <c r="E374" s="42">
        <f t="shared" si="16"/>
        <v>347</v>
      </c>
      <c r="F374" s="42">
        <f>IF($D$22,[1]!obget([1]!obcall("",$B$22,"get",[1]!obMake("","int",E374))),"")</f>
        <v>12.000675974629271</v>
      </c>
      <c r="G374" s="42">
        <f>IF($D$22,[1]!obget([1]!obcall("",$B$23,"get",[1]!obMake("","int",E374)))^2,"")</f>
        <v>0.86157856533519517</v>
      </c>
      <c r="H374" s="42">
        <f>IF($D$22,[1]!obget([1]!obcall("",$B$24,"get",[1]!obMake("","int",E374))),"")</f>
        <v>0.35892500452636877</v>
      </c>
      <c r="AH374" s="24"/>
      <c r="IW374" s="28"/>
    </row>
    <row r="375" spans="1:257" x14ac:dyDescent="0.3">
      <c r="A375" s="28" t="str">
        <f t="shared" si="15"/>
        <v/>
      </c>
      <c r="B375" s="42"/>
      <c r="C375" s="48">
        <f>IF($C$14,[1]!obget([1]!obcall("",$B$14,"getInitialMargin",[1]!obMake("","double",$B375))),"")</f>
        <v>2.1574873632857123</v>
      </c>
      <c r="D375" s="45">
        <f>IF($C$13,[1]!obget([1]!obcall("",$B$13,"getInitialMargin",[1]!obMake("","double",$B375))),"")</f>
        <v>2.1588228165666781</v>
      </c>
      <c r="E375" s="42">
        <f t="shared" si="16"/>
        <v>348</v>
      </c>
      <c r="F375" s="42">
        <f>IF($D$22,[1]!obget([1]!obcall("",$B$22,"get",[1]!obMake("","int",E375))),"")</f>
        <v>15.000974544834051</v>
      </c>
      <c r="G375" s="42">
        <f>IF($D$22,[1]!obget([1]!obcall("",$B$23,"get",[1]!obMake("","int",E375)))^2,"")</f>
        <v>1.5104635033127389</v>
      </c>
      <c r="H375" s="42">
        <f>IF($D$22,[1]!obget([1]!obcall("",$B$24,"get",[1]!obMake("","int",E375))),"")</f>
        <v>0.60225909385031784</v>
      </c>
      <c r="AH375" s="24"/>
      <c r="IW375" s="28"/>
    </row>
    <row r="376" spans="1:257" x14ac:dyDescent="0.3">
      <c r="A376" s="28" t="str">
        <f t="shared" si="15"/>
        <v/>
      </c>
      <c r="B376" s="42"/>
      <c r="C376" s="48">
        <f>IF($C$14,[1]!obget([1]!obcall("",$B$14,"getInitialMargin",[1]!obMake("","double",$B376))),"")</f>
        <v>2.1574873632857123</v>
      </c>
      <c r="D376" s="45">
        <f>IF($C$13,[1]!obget([1]!obcall("",$B$13,"getInitialMargin",[1]!obMake("","double",$B376))),"")</f>
        <v>2.1588228165666781</v>
      </c>
      <c r="E376" s="42">
        <f t="shared" si="16"/>
        <v>349</v>
      </c>
      <c r="F376" s="42">
        <f>IF($D$22,[1]!obget([1]!obcall("",$B$22,"get",[1]!obMake("","int",E376))),"")</f>
        <v>12.592772733276909</v>
      </c>
      <c r="G376" s="42">
        <f>IF($D$22,[1]!obget([1]!obcall("",$B$23,"get",[1]!obMake("","int",E376)))^2,"")</f>
        <v>1.4961145582370672E-3</v>
      </c>
      <c r="H376" s="42">
        <f>IF($D$22,[1]!obget([1]!obcall("",$B$24,"get",[1]!obMake("","int",E376))),"")</f>
        <v>0.39693755677064635</v>
      </c>
      <c r="AH376" s="24"/>
      <c r="IW376" s="28"/>
    </row>
    <row r="377" spans="1:257" x14ac:dyDescent="0.3">
      <c r="A377" s="28">
        <f t="shared" si="15"/>
        <v>17.5</v>
      </c>
      <c r="B377" s="42"/>
      <c r="C377" s="48">
        <f>IF($C$14,[1]!obget([1]!obcall("",$B$14,"getInitialMargin",[1]!obMake("","double",$B377))),"")</f>
        <v>2.1574873632857123</v>
      </c>
      <c r="D377" s="45">
        <f>IF($C$13,[1]!obget([1]!obcall("",$B$13,"getInitialMargin",[1]!obMake("","double",$B377))),"")</f>
        <v>2.1588228165666781</v>
      </c>
      <c r="E377" s="42">
        <f t="shared" si="16"/>
        <v>350</v>
      </c>
      <c r="F377" s="42">
        <f>IF($D$22,[1]!obget([1]!obcall("",$B$22,"get",[1]!obMake("","int",E377))),"")</f>
        <v>15.754943297656247</v>
      </c>
      <c r="G377" s="42">
        <f>IF($D$22,[1]!obget([1]!obcall("",$B$23,"get",[1]!obMake("","int",E377)))^2,"")</f>
        <v>0.78805938498385453</v>
      </c>
      <c r="H377" s="42">
        <f>IF($D$22,[1]!obget([1]!obcall("",$B$24,"get",[1]!obMake("","int",E377))),"")</f>
        <v>0.68327668741801939</v>
      </c>
      <c r="AH377" s="24"/>
      <c r="IW377" s="28"/>
    </row>
    <row r="378" spans="1:257" x14ac:dyDescent="0.3">
      <c r="A378" s="28" t="str">
        <f t="shared" si="15"/>
        <v/>
      </c>
      <c r="B378" s="42"/>
      <c r="C378" s="48">
        <f>IF($C$14,[1]!obget([1]!obcall("",$B$14,"getInitialMargin",[1]!obMake("","double",$B378))),"")</f>
        <v>2.1574873632857123</v>
      </c>
      <c r="D378" s="45">
        <f>IF($C$13,[1]!obget([1]!obcall("",$B$13,"getInitialMargin",[1]!obMake("","double",$B378))),"")</f>
        <v>2.1588228165666781</v>
      </c>
      <c r="E378" s="42">
        <f t="shared" si="16"/>
        <v>351</v>
      </c>
      <c r="F378" s="42">
        <f>IF($D$22,[1]!obget([1]!obcall("",$B$22,"get",[1]!obMake("","int",E378))),"")</f>
        <v>8.2611979162919127</v>
      </c>
      <c r="G378" s="42">
        <f>IF($D$22,[1]!obget([1]!obcall("",$B$23,"get",[1]!obMake("","int",E378)))^2,"")</f>
        <v>3.2562737532027666E-2</v>
      </c>
      <c r="H378" s="42">
        <f>IF($D$22,[1]!obget([1]!obcall("",$B$24,"get",[1]!obMake("","int",E378))),"")</f>
        <v>0.23254495612401654</v>
      </c>
      <c r="AH378" s="24"/>
      <c r="IW378" s="28"/>
    </row>
    <row r="379" spans="1:257" x14ac:dyDescent="0.3">
      <c r="A379" s="28" t="str">
        <f t="shared" si="15"/>
        <v/>
      </c>
      <c r="B379" s="42"/>
      <c r="C379" s="48">
        <f>IF($C$14,[1]!obget([1]!obcall("",$B$14,"getInitialMargin",[1]!obMake("","double",$B379))),"")</f>
        <v>2.1574873632857123</v>
      </c>
      <c r="D379" s="45">
        <f>IF($C$13,[1]!obget([1]!obcall("",$B$13,"getInitialMargin",[1]!obMake("","double",$B379))),"")</f>
        <v>2.1588228165666781</v>
      </c>
      <c r="E379" s="42">
        <f t="shared" si="16"/>
        <v>352</v>
      </c>
      <c r="F379" s="42">
        <f>IF($D$22,[1]!obget([1]!obcall("",$B$22,"get",[1]!obMake("","int",E379))),"")</f>
        <v>12.899363688175379</v>
      </c>
      <c r="G379" s="42">
        <f>IF($D$22,[1]!obget([1]!obcall("",$B$23,"get",[1]!obMake("","int",E379)))^2,"")</f>
        <v>0.57720187529536016</v>
      </c>
      <c r="H379" s="42">
        <f>IF($D$22,[1]!obget([1]!obcall("",$B$24,"get",[1]!obMake("","int",E379))),"")</f>
        <v>0.41855463250492142</v>
      </c>
      <c r="AH379" s="24"/>
      <c r="IW379" s="28"/>
    </row>
    <row r="380" spans="1:257" x14ac:dyDescent="0.3">
      <c r="A380" s="28" t="str">
        <f t="shared" si="15"/>
        <v/>
      </c>
      <c r="B380" s="42"/>
      <c r="C380" s="48">
        <f>IF($C$14,[1]!obget([1]!obcall("",$B$14,"getInitialMargin",[1]!obMake("","double",$B380))),"")</f>
        <v>2.1574873632857123</v>
      </c>
      <c r="D380" s="45">
        <f>IF($C$13,[1]!obget([1]!obcall("",$B$13,"getInitialMargin",[1]!obMake("","double",$B380))),"")</f>
        <v>2.1588228165666781</v>
      </c>
      <c r="E380" s="42">
        <f t="shared" si="16"/>
        <v>353</v>
      </c>
      <c r="F380" s="42">
        <f>IF($D$22,[1]!obget([1]!obcall("",$B$22,"get",[1]!obMake("","int",E380))),"")</f>
        <v>14.521106681484572</v>
      </c>
      <c r="G380" s="42">
        <f>IF($D$22,[1]!obget([1]!obcall("",$B$23,"get",[1]!obMake("","int",E380)))^2,"")</f>
        <v>8.1557439432023635E-2</v>
      </c>
      <c r="H380" s="42">
        <f>IF($D$22,[1]!obget([1]!obcall("",$B$24,"get",[1]!obMake("","int",E380))),"")</f>
        <v>0.5548508224548927</v>
      </c>
      <c r="AH380" s="24"/>
      <c r="IW380" s="28"/>
    </row>
    <row r="381" spans="1:257" x14ac:dyDescent="0.3">
      <c r="A381" s="28" t="str">
        <f t="shared" si="15"/>
        <v/>
      </c>
      <c r="B381" s="42"/>
      <c r="C381" s="48">
        <f>IF($C$14,[1]!obget([1]!obcall("",$B$14,"getInitialMargin",[1]!obMake("","double",$B381))),"")</f>
        <v>2.1574873632857123</v>
      </c>
      <c r="D381" s="45">
        <f>IF($C$13,[1]!obget([1]!obcall("",$B$13,"getInitialMargin",[1]!obMake("","double",$B381))),"")</f>
        <v>2.1588228165666781</v>
      </c>
      <c r="E381" s="42">
        <f t="shared" si="16"/>
        <v>354</v>
      </c>
      <c r="F381" s="42">
        <f>IF($D$22,[1]!obget([1]!obcall("",$B$22,"get",[1]!obMake("","int",E381))),"")</f>
        <v>12.315173992316513</v>
      </c>
      <c r="G381" s="42">
        <f>IF($D$22,[1]!obget([1]!obcall("",$B$23,"get",[1]!obMake("","int",E381)))^2,"")</f>
        <v>0.39607691964907382</v>
      </c>
      <c r="H381" s="42">
        <f>IF($D$22,[1]!obget([1]!obcall("",$B$24,"get",[1]!obMake("","int",E381))),"")</f>
        <v>0.3785029489063636</v>
      </c>
      <c r="AH381" s="24"/>
      <c r="IW381" s="28"/>
    </row>
    <row r="382" spans="1:257" x14ac:dyDescent="0.3">
      <c r="A382" s="28" t="str">
        <f t="shared" si="15"/>
        <v/>
      </c>
      <c r="B382" s="42"/>
      <c r="C382" s="48">
        <f>IF($C$14,[1]!obget([1]!obcall("",$B$14,"getInitialMargin",[1]!obMake("","double",$B382))),"")</f>
        <v>2.1574873632857123</v>
      </c>
      <c r="D382" s="45">
        <f>IF($C$13,[1]!obget([1]!obcall("",$B$13,"getInitialMargin",[1]!obMake("","double",$B382))),"")</f>
        <v>2.1588228165666781</v>
      </c>
      <c r="E382" s="42">
        <f t="shared" si="16"/>
        <v>355</v>
      </c>
      <c r="F382" s="42">
        <f>IF($D$22,[1]!obget([1]!obcall("",$B$22,"get",[1]!obMake("","int",E382))),"")</f>
        <v>11.688787922225796</v>
      </c>
      <c r="G382" s="42">
        <f>IF($D$22,[1]!obget([1]!obcall("",$B$23,"get",[1]!obMake("","int",E382)))^2,"")</f>
        <v>0.47834884226687152</v>
      </c>
      <c r="H382" s="42">
        <f>IF($D$22,[1]!obget([1]!obcall("",$B$24,"get",[1]!obMake("","int",E382))),"")</f>
        <v>0.34088080051000635</v>
      </c>
      <c r="AH382" s="24"/>
      <c r="IW382" s="28"/>
    </row>
    <row r="383" spans="1:257" x14ac:dyDescent="0.3">
      <c r="A383" s="28" t="str">
        <f t="shared" si="15"/>
        <v/>
      </c>
      <c r="B383" s="42"/>
      <c r="C383" s="48">
        <f>IF($C$14,[1]!obget([1]!obcall("",$B$14,"getInitialMargin",[1]!obMake("","double",$B383))),"")</f>
        <v>2.1574873632857123</v>
      </c>
      <c r="D383" s="45">
        <f>IF($C$13,[1]!obget([1]!obcall("",$B$13,"getInitialMargin",[1]!obMake("","double",$B383))),"")</f>
        <v>2.1588228165666781</v>
      </c>
      <c r="E383" s="42">
        <f t="shared" si="16"/>
        <v>356</v>
      </c>
      <c r="F383" s="42">
        <f>IF($D$22,[1]!obget([1]!obcall("",$B$22,"get",[1]!obMake("","int",E383))),"")</f>
        <v>14.939287837532277</v>
      </c>
      <c r="G383" s="42">
        <f>IF($D$22,[1]!obget([1]!obcall("",$B$23,"get",[1]!obMake("","int",E383)))^2,"")</f>
        <v>6.0369141243248832E-2</v>
      </c>
      <c r="H383" s="42">
        <f>IF($D$22,[1]!obget([1]!obcall("",$B$24,"get",[1]!obMake("","int",E383))),"")</f>
        <v>0.59598372479189976</v>
      </c>
      <c r="AH383" s="24"/>
      <c r="IW383" s="28"/>
    </row>
    <row r="384" spans="1:257" x14ac:dyDescent="0.3">
      <c r="A384" s="28" t="str">
        <f t="shared" si="15"/>
        <v/>
      </c>
      <c r="B384" s="42"/>
      <c r="C384" s="48">
        <f>IF($C$14,[1]!obget([1]!obcall("",$B$14,"getInitialMargin",[1]!obMake("","double",$B384))),"")</f>
        <v>2.1574873632857123</v>
      </c>
      <c r="D384" s="45">
        <f>IF($C$13,[1]!obget([1]!obcall("",$B$13,"getInitialMargin",[1]!obMake("","double",$B384))),"")</f>
        <v>2.1588228165666781</v>
      </c>
      <c r="E384" s="42">
        <f t="shared" si="16"/>
        <v>357</v>
      </c>
      <c r="F384" s="42">
        <f>IF($D$22,[1]!obget([1]!obcall("",$B$22,"get",[1]!obMake("","int",E384))),"")</f>
        <v>9.5048294895175207</v>
      </c>
      <c r="G384" s="42">
        <f>IF($D$22,[1]!obget([1]!obcall("",$B$23,"get",[1]!obMake("","int",E384)))^2,"")</f>
        <v>8.0642968841707179E-3</v>
      </c>
      <c r="H384" s="42">
        <f>IF($D$22,[1]!obget([1]!obcall("",$B$24,"get",[1]!obMake("","int",E384))),"")</f>
        <v>0.25278828716734691</v>
      </c>
      <c r="AH384" s="24"/>
      <c r="IW384" s="28"/>
    </row>
    <row r="385" spans="1:257" x14ac:dyDescent="0.3">
      <c r="A385" s="28" t="str">
        <f t="shared" si="15"/>
        <v/>
      </c>
      <c r="B385" s="42"/>
      <c r="C385" s="48">
        <f>IF($C$14,[1]!obget([1]!obcall("",$B$14,"getInitialMargin",[1]!obMake("","double",$B385))),"")</f>
        <v>2.1574873632857123</v>
      </c>
      <c r="D385" s="45">
        <f>IF($C$13,[1]!obget([1]!obcall("",$B$13,"getInitialMargin",[1]!obMake("","double",$B385))),"")</f>
        <v>2.1588228165666781</v>
      </c>
      <c r="E385" s="42">
        <f t="shared" si="16"/>
        <v>358</v>
      </c>
      <c r="F385" s="42">
        <f>IF($D$22,[1]!obget([1]!obcall("",$B$22,"get",[1]!obMake("","int",E385))),"")</f>
        <v>11.118775835571208</v>
      </c>
      <c r="G385" s="42">
        <f>IF($D$22,[1]!obget([1]!obcall("",$B$23,"get",[1]!obMake("","int",E385)))^2,"")</f>
        <v>4.5979173934379912E-2</v>
      </c>
      <c r="H385" s="42">
        <f>IF($D$22,[1]!obget([1]!obcall("",$B$24,"get",[1]!obMake("","int",E385))),"")</f>
        <v>0.31143135012701684</v>
      </c>
      <c r="AH385" s="24"/>
      <c r="IW385" s="28"/>
    </row>
    <row r="386" spans="1:257" x14ac:dyDescent="0.3">
      <c r="A386" s="28" t="str">
        <f t="shared" si="15"/>
        <v/>
      </c>
      <c r="B386" s="42"/>
      <c r="C386" s="48">
        <f>IF($C$14,[1]!obget([1]!obcall("",$B$14,"getInitialMargin",[1]!obMake("","double",$B386))),"")</f>
        <v>2.1574873632857123</v>
      </c>
      <c r="D386" s="45">
        <f>IF($C$13,[1]!obget([1]!obcall("",$B$13,"getInitialMargin",[1]!obMake("","double",$B386))),"")</f>
        <v>2.1588228165666781</v>
      </c>
      <c r="E386" s="42">
        <f t="shared" si="16"/>
        <v>359</v>
      </c>
      <c r="F386" s="42">
        <f>IF($D$22,[1]!obget([1]!obcall("",$B$22,"get",[1]!obMake("","int",E386))),"")</f>
        <v>16.991303057164</v>
      </c>
      <c r="G386" s="42">
        <f>IF($D$22,[1]!obget([1]!obcall("",$B$23,"get",[1]!obMake("","int",E386)))^2,"")</f>
        <v>7.1224151990373644E-2</v>
      </c>
      <c r="H386" s="42">
        <f>IF($D$22,[1]!obget([1]!obcall("",$B$24,"get",[1]!obMake("","int",E386))),"")</f>
        <v>0.83340184822850349</v>
      </c>
      <c r="AH386" s="24"/>
      <c r="IW386" s="28"/>
    </row>
    <row r="387" spans="1:257" x14ac:dyDescent="0.3">
      <c r="A387" s="28">
        <f t="shared" si="15"/>
        <v>18</v>
      </c>
      <c r="B387" s="42"/>
      <c r="C387" s="48">
        <f>IF($C$14,[1]!obget([1]!obcall("",$B$14,"getInitialMargin",[1]!obMake("","double",$B387))),"")</f>
        <v>2.1574873632857123</v>
      </c>
      <c r="D387" s="45">
        <f>IF($C$13,[1]!obget([1]!obcall("",$B$13,"getInitialMargin",[1]!obMake("","double",$B387))),"")</f>
        <v>2.1588228165666781</v>
      </c>
      <c r="E387" s="42">
        <f t="shared" si="16"/>
        <v>360</v>
      </c>
      <c r="F387" s="42">
        <f>IF($D$22,[1]!obget([1]!obcall("",$B$22,"get",[1]!obMake("","int",E387))),"")</f>
        <v>31.416419374501526</v>
      </c>
      <c r="G387" s="42">
        <f>IF($D$22,[1]!obget([1]!obcall("",$B$23,"get",[1]!obMake("","int",E387)))^2,"")</f>
        <v>0.67819376974953227</v>
      </c>
      <c r="H387" s="42">
        <f>IF($D$22,[1]!obget([1]!obcall("",$B$24,"get",[1]!obMake("","int",E387))),"")</f>
        <v>4.1707173986099502</v>
      </c>
      <c r="AH387" s="24"/>
      <c r="IW387" s="28"/>
    </row>
    <row r="388" spans="1:257" x14ac:dyDescent="0.3">
      <c r="A388" s="28" t="str">
        <f t="shared" si="15"/>
        <v/>
      </c>
      <c r="B388" s="42"/>
      <c r="C388" s="48">
        <f>IF($C$14,[1]!obget([1]!obcall("",$B$14,"getInitialMargin",[1]!obMake("","double",$B388))),"")</f>
        <v>2.1574873632857123</v>
      </c>
      <c r="D388" s="45">
        <f>IF($C$13,[1]!obget([1]!obcall("",$B$13,"getInitialMargin",[1]!obMake("","double",$B388))),"")</f>
        <v>2.1588228165666781</v>
      </c>
      <c r="E388" s="42">
        <f t="shared" si="16"/>
        <v>361</v>
      </c>
      <c r="F388" s="42">
        <f>IF($D$22,[1]!obget([1]!obcall("",$B$22,"get",[1]!obMake("","int",E388))),"")</f>
        <v>8.1152964368259504</v>
      </c>
      <c r="G388" s="42">
        <f>IF($D$22,[1]!obget([1]!obcall("",$B$23,"get",[1]!obMake("","int",E388)))^2,"")</f>
        <v>3.6338727129440543E-2</v>
      </c>
      <c r="H388" s="42">
        <f>IF($D$22,[1]!obget([1]!obcall("",$B$24,"get",[1]!obMake("","int",E388))),"")</f>
        <v>0.23159304622665849</v>
      </c>
      <c r="AH388" s="24"/>
      <c r="IW388" s="28"/>
    </row>
    <row r="389" spans="1:257" x14ac:dyDescent="0.3">
      <c r="A389" s="28" t="str">
        <f t="shared" si="15"/>
        <v/>
      </c>
      <c r="B389" s="42"/>
      <c r="C389" s="48">
        <f>IF($C$14,[1]!obget([1]!obcall("",$B$14,"getInitialMargin",[1]!obMake("","double",$B389))),"")</f>
        <v>2.1574873632857123</v>
      </c>
      <c r="D389" s="45">
        <f>IF($C$13,[1]!obget([1]!obcall("",$B$13,"getInitialMargin",[1]!obMake("","double",$B389))),"")</f>
        <v>2.1588228165666781</v>
      </c>
      <c r="E389" s="42">
        <f t="shared" si="16"/>
        <v>362</v>
      </c>
      <c r="F389" s="42">
        <f>IF($D$22,[1]!obget([1]!obcall("",$B$22,"get",[1]!obMake("","int",E389))),"")</f>
        <v>6.8638780352207736</v>
      </c>
      <c r="G389" s="42">
        <f>IF($D$22,[1]!obget([1]!obcall("",$B$23,"get",[1]!obMake("","int",E389)))^2,"")</f>
        <v>6.8225521978545089E-2</v>
      </c>
      <c r="H389" s="42">
        <f>IF($D$22,[1]!obget([1]!obcall("",$B$24,"get",[1]!obMake("","int",E389))),"")</f>
        <v>0.23570218444258445</v>
      </c>
      <c r="AH389" s="24"/>
      <c r="IW389" s="28"/>
    </row>
    <row r="390" spans="1:257" x14ac:dyDescent="0.3">
      <c r="A390" s="28" t="str">
        <f t="shared" si="15"/>
        <v/>
      </c>
      <c r="B390" s="42"/>
      <c r="C390" s="48">
        <f>IF($C$14,[1]!obget([1]!obcall("",$B$14,"getInitialMargin",[1]!obMake("","double",$B390))),"")</f>
        <v>2.1574873632857123</v>
      </c>
      <c r="D390" s="45">
        <f>IF($C$13,[1]!obget([1]!obcall("",$B$13,"getInitialMargin",[1]!obMake("","double",$B390))),"")</f>
        <v>2.1588228165666781</v>
      </c>
      <c r="E390" s="42">
        <f t="shared" si="16"/>
        <v>363</v>
      </c>
      <c r="F390" s="42">
        <f>IF($D$22,[1]!obget([1]!obcall("",$B$22,"get",[1]!obMake("","int",E390))),"")</f>
        <v>8.4176012947550323</v>
      </c>
      <c r="G390" s="42">
        <f>IF($D$22,[1]!obget([1]!obcall("",$B$23,"get",[1]!obMake("","int",E390)))^2,"")</f>
        <v>1.6651817710628895E-2</v>
      </c>
      <c r="H390" s="42">
        <f>IF($D$22,[1]!obget([1]!obcall("",$B$24,"get",[1]!obMake("","int",E390))),"")</f>
        <v>0.23389725715976917</v>
      </c>
      <c r="AH390" s="24"/>
      <c r="IW390" s="28"/>
    </row>
    <row r="391" spans="1:257" x14ac:dyDescent="0.3">
      <c r="A391" s="28" t="str">
        <f t="shared" si="15"/>
        <v/>
      </c>
      <c r="B391" s="42"/>
      <c r="C391" s="48">
        <f>IF($C$14,[1]!obget([1]!obcall("",$B$14,"getInitialMargin",[1]!obMake("","double",$B391))),"")</f>
        <v>2.1574873632857123</v>
      </c>
      <c r="D391" s="45">
        <f>IF($C$13,[1]!obget([1]!obcall("",$B$13,"getInitialMargin",[1]!obMake("","double",$B391))),"")</f>
        <v>2.1588228165666781</v>
      </c>
      <c r="E391" s="42">
        <f t="shared" si="16"/>
        <v>364</v>
      </c>
      <c r="F391" s="42">
        <f>IF($D$22,[1]!obget([1]!obcall("",$B$22,"get",[1]!obMake("","int",E391))),"")</f>
        <v>13.428702431963487</v>
      </c>
      <c r="G391" s="42">
        <f>IF($D$22,[1]!obget([1]!obcall("",$B$23,"get",[1]!obMake("","int",E391)))^2,"")</f>
        <v>1.1878316692622395</v>
      </c>
      <c r="H391" s="42">
        <f>IF($D$22,[1]!obget([1]!obcall("",$B$24,"get",[1]!obMake("","int",E391))),"")</f>
        <v>0.45898305902082948</v>
      </c>
      <c r="AH391" s="24"/>
      <c r="IW391" s="28"/>
    </row>
    <row r="392" spans="1:257" x14ac:dyDescent="0.3">
      <c r="A392" s="28" t="str">
        <f t="shared" si="15"/>
        <v/>
      </c>
      <c r="B392" s="42"/>
      <c r="C392" s="48">
        <f>IF($C$14,[1]!obget([1]!obcall("",$B$14,"getInitialMargin",[1]!obMake("","double",$B392))),"")</f>
        <v>2.1574873632857123</v>
      </c>
      <c r="D392" s="45">
        <f>IF($C$13,[1]!obget([1]!obcall("",$B$13,"getInitialMargin",[1]!obMake("","double",$B392))),"")</f>
        <v>2.1588228165666781</v>
      </c>
      <c r="E392" s="42">
        <f t="shared" si="16"/>
        <v>365</v>
      </c>
      <c r="F392" s="42">
        <f>IF($D$22,[1]!obget([1]!obcall("",$B$22,"get",[1]!obMake("","int",E392))),"")</f>
        <v>8.1436692798051258</v>
      </c>
      <c r="G392" s="42">
        <f>IF($D$22,[1]!obget([1]!obcall("",$B$23,"get",[1]!obMake("","int",E392)))^2,"")</f>
        <v>0.20776524730274415</v>
      </c>
      <c r="H392" s="42">
        <f>IF($D$22,[1]!obget([1]!obcall("",$B$24,"get",[1]!obMake("","int",E392))),"")</f>
        <v>0.23175475409572754</v>
      </c>
      <c r="AH392" s="24"/>
      <c r="IW392" s="28"/>
    </row>
    <row r="393" spans="1:257" x14ac:dyDescent="0.3">
      <c r="A393" s="28" t="str">
        <f t="shared" si="15"/>
        <v/>
      </c>
      <c r="B393" s="42"/>
      <c r="C393" s="48">
        <f>IF($C$14,[1]!obget([1]!obcall("",$B$14,"getInitialMargin",[1]!obMake("","double",$B393))),"")</f>
        <v>2.1574873632857123</v>
      </c>
      <c r="D393" s="45">
        <f>IF($C$13,[1]!obget([1]!obcall("",$B$13,"getInitialMargin",[1]!obMake("","double",$B393))),"")</f>
        <v>2.1588228165666781</v>
      </c>
      <c r="E393" s="42">
        <f t="shared" si="16"/>
        <v>366</v>
      </c>
      <c r="F393" s="42">
        <f>IF($D$22,[1]!obget([1]!obcall("",$B$22,"get",[1]!obMake("","int",E393))),"")</f>
        <v>8.193682338732156</v>
      </c>
      <c r="G393" s="42">
        <f>IF($D$22,[1]!obget([1]!obcall("",$B$23,"get",[1]!obMake("","int",E393)))^2,"")</f>
        <v>0.2633963780235507</v>
      </c>
      <c r="H393" s="42">
        <f>IF($D$22,[1]!obget([1]!obcall("",$B$24,"get",[1]!obMake("","int",E393))),"")</f>
        <v>0.23206731505474898</v>
      </c>
      <c r="AH393" s="24"/>
      <c r="IW393" s="28"/>
    </row>
    <row r="394" spans="1:257" x14ac:dyDescent="0.3">
      <c r="A394" s="28" t="str">
        <f t="shared" si="15"/>
        <v/>
      </c>
      <c r="B394" s="42"/>
      <c r="C394" s="48">
        <f>IF($C$14,[1]!obget([1]!obcall("",$B$14,"getInitialMargin",[1]!obMake("","double",$B394))),"")</f>
        <v>2.1574873632857123</v>
      </c>
      <c r="D394" s="45">
        <f>IF($C$13,[1]!obget([1]!obcall("",$B$13,"getInitialMargin",[1]!obMake("","double",$B394))),"")</f>
        <v>2.1588228165666781</v>
      </c>
      <c r="E394" s="42">
        <f t="shared" si="16"/>
        <v>367</v>
      </c>
      <c r="F394" s="42">
        <f>IF($D$22,[1]!obget([1]!obcall("",$B$22,"get",[1]!obMake("","int",E394))),"")</f>
        <v>14.031008709505599</v>
      </c>
      <c r="G394" s="42">
        <f>IF($D$22,[1]!obget([1]!obcall("",$B$23,"get",[1]!obMake("","int",E394)))^2,"")</f>
        <v>3.9350595649413296E-2</v>
      </c>
      <c r="H394" s="42">
        <f>IF($D$22,[1]!obget([1]!obcall("",$B$24,"get",[1]!obMake("","int",E394))),"")</f>
        <v>0.50976859768540606</v>
      </c>
      <c r="AH394" s="24"/>
      <c r="IW394" s="28"/>
    </row>
    <row r="395" spans="1:257" x14ac:dyDescent="0.3">
      <c r="A395" s="28" t="str">
        <f t="shared" si="15"/>
        <v/>
      </c>
      <c r="B395" s="42"/>
      <c r="C395" s="48">
        <f>IF($C$14,[1]!obget([1]!obcall("",$B$14,"getInitialMargin",[1]!obMake("","double",$B395))),"")</f>
        <v>2.1574873632857123</v>
      </c>
      <c r="D395" s="45">
        <f>IF($C$13,[1]!obget([1]!obcall("",$B$13,"getInitialMargin",[1]!obMake("","double",$B395))),"")</f>
        <v>2.1588228165666781</v>
      </c>
      <c r="E395" s="42">
        <f t="shared" si="16"/>
        <v>368</v>
      </c>
      <c r="F395" s="42">
        <f>IF($D$22,[1]!obget([1]!obcall("",$B$22,"get",[1]!obMake("","int",E395))),"")</f>
        <v>6.5038504688563368</v>
      </c>
      <c r="G395" s="42">
        <f>IF($D$22,[1]!obget([1]!obcall("",$B$23,"get",[1]!obMake("","int",E395)))^2,"")</f>
        <v>0.15263141213141004</v>
      </c>
      <c r="H395" s="42">
        <f>IF($D$22,[1]!obget([1]!obcall("",$B$24,"get",[1]!obMake("","int",E395))),"")</f>
        <v>0.24095659723476887</v>
      </c>
      <c r="AH395" s="24"/>
      <c r="IW395" s="28"/>
    </row>
    <row r="396" spans="1:257" x14ac:dyDescent="0.3">
      <c r="A396" s="28" t="str">
        <f t="shared" si="15"/>
        <v/>
      </c>
      <c r="B396" s="42"/>
      <c r="C396" s="48">
        <f>IF($C$14,[1]!obget([1]!obcall("",$B$14,"getInitialMargin",[1]!obMake("","double",$B396))),"")</f>
        <v>2.1574873632857123</v>
      </c>
      <c r="D396" s="45">
        <f>IF($C$13,[1]!obget([1]!obcall("",$B$13,"getInitialMargin",[1]!obMake("","double",$B396))),"")</f>
        <v>2.1588228165666781</v>
      </c>
      <c r="E396" s="42">
        <f t="shared" si="16"/>
        <v>369</v>
      </c>
      <c r="F396" s="42">
        <f>IF($D$22,[1]!obget([1]!obcall("",$B$22,"get",[1]!obMake("","int",E396))),"")</f>
        <v>8.7365288361884552</v>
      </c>
      <c r="G396" s="42">
        <f>IF($D$22,[1]!obget([1]!obcall("",$B$23,"get",[1]!obMake("","int",E396)))^2,"")</f>
        <v>2.8826572298078008E-2</v>
      </c>
      <c r="H396" s="42">
        <f>IF($D$22,[1]!obget([1]!obcall("",$B$24,"get",[1]!obMake("","int",E396))),"")</f>
        <v>0.23771884825721334</v>
      </c>
      <c r="AH396" s="24"/>
      <c r="IW396" s="28"/>
    </row>
    <row r="397" spans="1:257" x14ac:dyDescent="0.3">
      <c r="A397" s="28">
        <f t="shared" si="15"/>
        <v>18.5</v>
      </c>
      <c r="B397" s="42"/>
      <c r="C397" s="48">
        <f>IF($C$14,[1]!obget([1]!obcall("",$B$14,"getInitialMargin",[1]!obMake("","double",$B397))),"")</f>
        <v>2.1574873632857123</v>
      </c>
      <c r="D397" s="45">
        <f>IF($C$13,[1]!obget([1]!obcall("",$B$13,"getInitialMargin",[1]!obMake("","double",$B397))),"")</f>
        <v>2.1588228165666781</v>
      </c>
      <c r="E397" s="42">
        <f t="shared" si="16"/>
        <v>370</v>
      </c>
      <c r="F397" s="42">
        <f>IF($D$22,[1]!obget([1]!obcall("",$B$22,"get",[1]!obMake("","int",E397))),"")</f>
        <v>17.558736215459209</v>
      </c>
      <c r="G397" s="42">
        <f>IF($D$22,[1]!obget([1]!obcall("",$B$23,"get",[1]!obMake("","int",E397)))^2,"")</f>
        <v>4.0936908725649337</v>
      </c>
      <c r="H397" s="42">
        <f>IF($D$22,[1]!obget([1]!obcall("",$B$24,"get",[1]!obMake("","int",E397))),"")</f>
        <v>0.90948676627524772</v>
      </c>
      <c r="AH397" s="24"/>
      <c r="IW397" s="28"/>
    </row>
    <row r="398" spans="1:257" x14ac:dyDescent="0.3">
      <c r="A398" s="28" t="str">
        <f t="shared" si="15"/>
        <v/>
      </c>
      <c r="B398" s="42"/>
      <c r="C398" s="48">
        <f>IF($C$14,[1]!obget([1]!obcall("",$B$14,"getInitialMargin",[1]!obMake("","double",$B398))),"")</f>
        <v>2.1574873632857123</v>
      </c>
      <c r="D398" s="45">
        <f>IF($C$13,[1]!obget([1]!obcall("",$B$13,"getInitialMargin",[1]!obMake("","double",$B398))),"")</f>
        <v>2.1588228165666781</v>
      </c>
      <c r="E398" s="42">
        <f t="shared" si="16"/>
        <v>371</v>
      </c>
      <c r="F398" s="42">
        <f>IF($D$22,[1]!obget([1]!obcall("",$B$22,"get",[1]!obMake("","int",E398))),"")</f>
        <v>12.132018486160929</v>
      </c>
      <c r="G398" s="42">
        <f>IF($D$22,[1]!obget([1]!obcall("",$B$23,"get",[1]!obMake("","int",E398)))^2,"")</f>
        <v>0.44265742888770632</v>
      </c>
      <c r="H398" s="42">
        <f>IF($D$22,[1]!obget([1]!obcall("",$B$24,"get",[1]!obMake("","int",E398))),"")</f>
        <v>0.36693240875554856</v>
      </c>
      <c r="AH398" s="24"/>
      <c r="IW398" s="28"/>
    </row>
    <row r="399" spans="1:257" x14ac:dyDescent="0.3">
      <c r="A399" s="28" t="str">
        <f t="shared" si="15"/>
        <v/>
      </c>
      <c r="B399" s="42"/>
      <c r="C399" s="48">
        <f>IF($C$14,[1]!obget([1]!obcall("",$B$14,"getInitialMargin",[1]!obMake("","double",$B399))),"")</f>
        <v>2.1574873632857123</v>
      </c>
      <c r="D399" s="45">
        <f>IF($C$13,[1]!obget([1]!obcall("",$B$13,"getInitialMargin",[1]!obMake("","double",$B399))),"")</f>
        <v>2.1588228165666781</v>
      </c>
      <c r="E399" s="42">
        <f t="shared" si="16"/>
        <v>372</v>
      </c>
      <c r="F399" s="42">
        <f>IF($D$22,[1]!obget([1]!obcall("",$B$22,"get",[1]!obMake("","int",E399))),"")</f>
        <v>25.165797292787687</v>
      </c>
      <c r="G399" s="42">
        <f>IF($D$22,[1]!obget([1]!obcall("",$B$23,"get",[1]!obMake("","int",E399)))^2,"")</f>
        <v>1.5025834430418687E-5</v>
      </c>
      <c r="H399" s="42">
        <f>IF($D$22,[1]!obget([1]!obcall("",$B$24,"get",[1]!obMake("","int",E399))),"")</f>
        <v>2.365962579099353</v>
      </c>
      <c r="AH399" s="24"/>
      <c r="IW399" s="28"/>
    </row>
    <row r="400" spans="1:257" x14ac:dyDescent="0.3">
      <c r="A400" s="28" t="str">
        <f t="shared" si="15"/>
        <v/>
      </c>
      <c r="B400" s="42"/>
      <c r="C400" s="48">
        <f>IF($C$14,[1]!obget([1]!obcall("",$B$14,"getInitialMargin",[1]!obMake("","double",$B400))),"")</f>
        <v>2.1574873632857123</v>
      </c>
      <c r="D400" s="45">
        <f>IF($C$13,[1]!obget([1]!obcall("",$B$13,"getInitialMargin",[1]!obMake("","double",$B400))),"")</f>
        <v>2.1588228165666781</v>
      </c>
      <c r="E400" s="42">
        <f t="shared" si="16"/>
        <v>373</v>
      </c>
      <c r="F400" s="42">
        <f>IF($D$22,[1]!obget([1]!obcall("",$B$22,"get",[1]!obMake("","int",E400))),"")</f>
        <v>17.039206349189172</v>
      </c>
      <c r="G400" s="42">
        <f>IF($D$22,[1]!obget([1]!obcall("",$B$23,"get",[1]!obMake("","int",E400)))^2,"")</f>
        <v>1.2052340111648747</v>
      </c>
      <c r="H400" s="42">
        <f>IF($D$22,[1]!obget([1]!obcall("",$B$24,"get",[1]!obMake("","int",E400))),"")</f>
        <v>0.83965032991932942</v>
      </c>
      <c r="AH400" s="24"/>
      <c r="IW400" s="28"/>
    </row>
    <row r="401" spans="1:257" x14ac:dyDescent="0.3">
      <c r="A401" s="28" t="str">
        <f t="shared" si="15"/>
        <v/>
      </c>
      <c r="B401" s="42"/>
      <c r="C401" s="48">
        <f>IF($C$14,[1]!obget([1]!obcall("",$B$14,"getInitialMargin",[1]!obMake("","double",$B401))),"")</f>
        <v>2.1574873632857123</v>
      </c>
      <c r="D401" s="45">
        <f>IF($C$13,[1]!obget([1]!obcall("",$B$13,"getInitialMargin",[1]!obMake("","double",$B401))),"")</f>
        <v>2.1588228165666781</v>
      </c>
      <c r="E401" s="42">
        <f t="shared" si="16"/>
        <v>374</v>
      </c>
      <c r="F401" s="42">
        <f>IF($D$22,[1]!obget([1]!obcall("",$B$22,"get",[1]!obMake("","int",E401))),"")</f>
        <v>7.6602789363849118</v>
      </c>
      <c r="G401" s="42">
        <f>IF($D$22,[1]!obget([1]!obcall("",$B$23,"get",[1]!obMake("","int",E401)))^2,"")</f>
        <v>0.16865782813323288</v>
      </c>
      <c r="H401" s="42">
        <f>IF($D$22,[1]!obget([1]!obcall("",$B$24,"get",[1]!obMake("","int",E401))),"")</f>
        <v>0.23054358145193526</v>
      </c>
      <c r="AH401" s="24"/>
      <c r="IW401" s="28"/>
    </row>
    <row r="402" spans="1:257" x14ac:dyDescent="0.3">
      <c r="A402" s="28" t="str">
        <f t="shared" si="15"/>
        <v/>
      </c>
      <c r="B402" s="42"/>
      <c r="C402" s="48">
        <f>IF($C$14,[1]!obget([1]!obcall("",$B$14,"getInitialMargin",[1]!obMake("","double",$B402))),"")</f>
        <v>2.1574873632857123</v>
      </c>
      <c r="D402" s="45">
        <f>IF($C$13,[1]!obget([1]!obcall("",$B$13,"getInitialMargin",[1]!obMake("","double",$B402))),"")</f>
        <v>2.1588228165666781</v>
      </c>
      <c r="E402" s="42">
        <f t="shared" si="16"/>
        <v>375</v>
      </c>
      <c r="F402" s="42">
        <f>IF($D$22,[1]!obget([1]!obcall("",$B$22,"get",[1]!obMake("","int",E402))),"")</f>
        <v>11.966477303340527</v>
      </c>
      <c r="G402" s="42">
        <f>IF($D$22,[1]!obget([1]!obcall("",$B$23,"get",[1]!obMake("","int",E402)))^2,"")</f>
        <v>5.929364691260796E-2</v>
      </c>
      <c r="H402" s="42">
        <f>IF($D$22,[1]!obget([1]!obcall("",$B$24,"get",[1]!obMake("","int",E402))),"")</f>
        <v>0.35687979151668281</v>
      </c>
      <c r="AH402" s="24"/>
      <c r="IW402" s="28"/>
    </row>
    <row r="403" spans="1:257" x14ac:dyDescent="0.3">
      <c r="A403" s="28" t="str">
        <f t="shared" si="15"/>
        <v/>
      </c>
      <c r="B403" s="42"/>
      <c r="C403" s="48">
        <f>IF($C$14,[1]!obget([1]!obcall("",$B$14,"getInitialMargin",[1]!obMake("","double",$B403))),"")</f>
        <v>2.1574873632857123</v>
      </c>
      <c r="D403" s="45">
        <f>IF($C$13,[1]!obget([1]!obcall("",$B$13,"getInitialMargin",[1]!obMake("","double",$B403))),"")</f>
        <v>2.1588228165666781</v>
      </c>
      <c r="E403" s="42">
        <f t="shared" si="16"/>
        <v>376</v>
      </c>
      <c r="F403" s="42">
        <f>IF($D$22,[1]!obget([1]!obcall("",$B$22,"get",[1]!obMake("","int",E403))),"")</f>
        <v>7.8587171386506238</v>
      </c>
      <c r="G403" s="42">
        <f>IF($D$22,[1]!obget([1]!obcall("",$B$23,"get",[1]!obMake("","int",E403)))^2,"")</f>
        <v>0.21091327690695186</v>
      </c>
      <c r="H403" s="42">
        <f>IF($D$22,[1]!obget([1]!obcall("",$B$24,"get",[1]!obMake("","int",E403))),"")</f>
        <v>0.23064388667517166</v>
      </c>
      <c r="AH403" s="24"/>
      <c r="IW403" s="28"/>
    </row>
    <row r="404" spans="1:257" x14ac:dyDescent="0.3">
      <c r="A404" s="28" t="str">
        <f t="shared" si="15"/>
        <v/>
      </c>
      <c r="B404" s="42"/>
      <c r="C404" s="48">
        <f>IF($C$14,[1]!obget([1]!obcall("",$B$14,"getInitialMargin",[1]!obMake("","double",$B404))),"")</f>
        <v>2.1574873632857123</v>
      </c>
      <c r="D404" s="45">
        <f>IF($C$13,[1]!obget([1]!obcall("",$B$13,"getInitialMargin",[1]!obMake("","double",$B404))),"")</f>
        <v>2.1588228165666781</v>
      </c>
      <c r="E404" s="42">
        <f t="shared" si="16"/>
        <v>377</v>
      </c>
      <c r="F404" s="42">
        <f>IF($D$22,[1]!obget([1]!obcall("",$B$22,"get",[1]!obMake("","int",E404))),"")</f>
        <v>10.598851259464336</v>
      </c>
      <c r="G404" s="42">
        <f>IF($D$22,[1]!obget([1]!obcall("",$B$23,"get",[1]!obMake("","int",E404)))^2,"")</f>
        <v>2.6024702284607177E-3</v>
      </c>
      <c r="H404" s="42">
        <f>IF($D$22,[1]!obget([1]!obcall("",$B$24,"get",[1]!obMake("","int",E404))),"")</f>
        <v>0.28854726493573968</v>
      </c>
      <c r="AH404" s="24"/>
      <c r="IW404" s="28"/>
    </row>
    <row r="405" spans="1:257" x14ac:dyDescent="0.3">
      <c r="A405" s="28" t="str">
        <f t="shared" si="15"/>
        <v/>
      </c>
      <c r="B405" s="42"/>
      <c r="C405" s="48">
        <f>IF($C$14,[1]!obget([1]!obcall("",$B$14,"getInitialMargin",[1]!obMake("","double",$B405))),"")</f>
        <v>2.1574873632857123</v>
      </c>
      <c r="D405" s="45">
        <f>IF($C$13,[1]!obget([1]!obcall("",$B$13,"getInitialMargin",[1]!obMake("","double",$B405))),"")</f>
        <v>2.1588228165666781</v>
      </c>
      <c r="E405" s="42">
        <f t="shared" si="16"/>
        <v>378</v>
      </c>
      <c r="F405" s="42">
        <f>IF($D$22,[1]!obget([1]!obcall("",$B$22,"get",[1]!obMake("","int",E405))),"")</f>
        <v>10.138785804879781</v>
      </c>
      <c r="G405" s="42">
        <f>IF($D$22,[1]!obget([1]!obcall("",$B$23,"get",[1]!obMake("","int",E405)))^2,"")</f>
        <v>8.0362535973836358E-2</v>
      </c>
      <c r="H405" s="42">
        <f>IF($D$22,[1]!obget([1]!obcall("",$B$24,"get",[1]!obMake("","int",E405))),"")</f>
        <v>0.27146245861995777</v>
      </c>
      <c r="AH405" s="24"/>
      <c r="IW405" s="28"/>
    </row>
    <row r="406" spans="1:257" x14ac:dyDescent="0.3">
      <c r="A406" s="28" t="str">
        <f t="shared" si="15"/>
        <v/>
      </c>
      <c r="B406" s="42"/>
      <c r="C406" s="48">
        <f>IF($C$14,[1]!obget([1]!obcall("",$B$14,"getInitialMargin",[1]!obMake("","double",$B406))),"")</f>
        <v>2.1574873632857123</v>
      </c>
      <c r="D406" s="45">
        <f>IF($C$13,[1]!obget([1]!obcall("",$B$13,"getInitialMargin",[1]!obMake("","double",$B406))),"")</f>
        <v>2.1588228165666781</v>
      </c>
      <c r="E406" s="42">
        <f t="shared" si="16"/>
        <v>379</v>
      </c>
      <c r="F406" s="42">
        <f>IF($D$22,[1]!obget([1]!obcall("",$B$22,"get",[1]!obMake("","int",E406))),"")</f>
        <v>12.683052406471553</v>
      </c>
      <c r="G406" s="42">
        <f>IF($D$22,[1]!obget([1]!obcall("",$B$23,"get",[1]!obMake("","int",E406)))^2,"")</f>
        <v>3.0608117111566087E-2</v>
      </c>
      <c r="H406" s="42">
        <f>IF($D$22,[1]!obget([1]!obcall("",$B$24,"get",[1]!obMake("","int",E406))),"")</f>
        <v>0.40316591195350404</v>
      </c>
      <c r="AH406" s="24"/>
      <c r="IW406" s="28"/>
    </row>
    <row r="407" spans="1:257" x14ac:dyDescent="0.3">
      <c r="A407" s="28">
        <f t="shared" si="15"/>
        <v>19</v>
      </c>
      <c r="B407" s="42"/>
      <c r="C407" s="48">
        <f>IF($C$14,[1]!obget([1]!obcall("",$B$14,"getInitialMargin",[1]!obMake("","double",$B407))),"")</f>
        <v>2.1574873632857123</v>
      </c>
      <c r="D407" s="45">
        <f>IF($C$13,[1]!obget([1]!obcall("",$B$13,"getInitialMargin",[1]!obMake("","double",$B407))),"")</f>
        <v>2.1588228165666781</v>
      </c>
      <c r="E407" s="42">
        <f t="shared" si="16"/>
        <v>380</v>
      </c>
      <c r="F407" s="42">
        <f>IF($D$22,[1]!obget([1]!obcall("",$B$22,"get",[1]!obMake("","int",E407))),"")</f>
        <v>9.3583126793836993</v>
      </c>
      <c r="G407" s="42">
        <f>IF($D$22,[1]!obget([1]!obcall("",$B$23,"get",[1]!obMake("","int",E407)))^2,"")</f>
        <v>8.2561412444804947E-3</v>
      </c>
      <c r="H407" s="42">
        <f>IF($D$22,[1]!obget([1]!obcall("",$B$24,"get",[1]!obMake("","int",E407))),"")</f>
        <v>0.24927505648754256</v>
      </c>
      <c r="AH407" s="24"/>
      <c r="IW407" s="28"/>
    </row>
    <row r="408" spans="1:257" x14ac:dyDescent="0.3">
      <c r="A408" s="28" t="str">
        <f t="shared" si="15"/>
        <v/>
      </c>
      <c r="B408" s="42"/>
      <c r="C408" s="48">
        <f>IF($C$14,[1]!obget([1]!obcall("",$B$14,"getInitialMargin",[1]!obMake("","double",$B408))),"")</f>
        <v>2.1574873632857123</v>
      </c>
      <c r="D408" s="45">
        <f>IF($C$13,[1]!obget([1]!obcall("",$B$13,"getInitialMargin",[1]!obMake("","double",$B408))),"")</f>
        <v>2.1588228165666781</v>
      </c>
      <c r="E408" s="42">
        <f t="shared" si="16"/>
        <v>381</v>
      </c>
      <c r="F408" s="42">
        <f>IF($D$22,[1]!obget([1]!obcall("",$B$22,"get",[1]!obMake("","int",E408))),"")</f>
        <v>12.286962054850937</v>
      </c>
      <c r="G408" s="42">
        <f>IF($D$22,[1]!obget([1]!obcall("",$B$23,"get",[1]!obMake("","int",E408)))^2,"")</f>
        <v>0.35961019855454135</v>
      </c>
      <c r="H408" s="42">
        <f>IF($D$22,[1]!obget([1]!obcall("",$B$24,"get",[1]!obMake("","int",E408))),"")</f>
        <v>0.37669002507765237</v>
      </c>
      <c r="AH408" s="24"/>
      <c r="IW408" s="28"/>
    </row>
    <row r="409" spans="1:257" x14ac:dyDescent="0.3">
      <c r="A409" s="28" t="str">
        <f t="shared" si="15"/>
        <v/>
      </c>
      <c r="B409" s="42"/>
      <c r="C409" s="48">
        <f>IF($C$14,[1]!obget([1]!obcall("",$B$14,"getInitialMargin",[1]!obMake("","double",$B409))),"")</f>
        <v>2.1574873632857123</v>
      </c>
      <c r="D409" s="45">
        <f>IF($C$13,[1]!obget([1]!obcall("",$B$13,"getInitialMargin",[1]!obMake("","double",$B409))),"")</f>
        <v>2.1588228165666781</v>
      </c>
      <c r="E409" s="42">
        <f t="shared" si="16"/>
        <v>382</v>
      </c>
      <c r="F409" s="42">
        <f>IF($D$22,[1]!obget([1]!obcall("",$B$22,"get",[1]!obMake("","int",E409))),"")</f>
        <v>12.24954477940395</v>
      </c>
      <c r="G409" s="42">
        <f>IF($D$22,[1]!obget([1]!obcall("",$B$23,"get",[1]!obMake("","int",E409)))^2,"")</f>
        <v>0.66647729914948539</v>
      </c>
      <c r="H409" s="42">
        <f>IF($D$22,[1]!obget([1]!obcall("",$B$24,"get",[1]!obMake("","int",E409))),"")</f>
        <v>0.37430279471207606</v>
      </c>
      <c r="AH409" s="24"/>
      <c r="IW409" s="28"/>
    </row>
    <row r="410" spans="1:257" x14ac:dyDescent="0.3">
      <c r="A410" s="28" t="str">
        <f t="shared" si="15"/>
        <v/>
      </c>
      <c r="B410" s="42"/>
      <c r="C410" s="48">
        <f>IF($C$14,[1]!obget([1]!obcall("",$B$14,"getInitialMargin",[1]!obMake("","double",$B410))),"")</f>
        <v>2.1574873632857123</v>
      </c>
      <c r="D410" s="45">
        <f>IF($C$13,[1]!obget([1]!obcall("",$B$13,"getInitialMargin",[1]!obMake("","double",$B410))),"")</f>
        <v>2.1588228165666781</v>
      </c>
      <c r="E410" s="42">
        <f t="shared" si="16"/>
        <v>383</v>
      </c>
      <c r="F410" s="42">
        <f>IF($D$22,[1]!obget([1]!obcall("",$B$22,"get",[1]!obMake("","int",E410))),"")</f>
        <v>16.954890795292034</v>
      </c>
      <c r="G410" s="42">
        <f>IF($D$22,[1]!obget([1]!obcall("",$B$23,"get",[1]!obMake("","int",E410)))^2,"")</f>
        <v>0.1820537025422006</v>
      </c>
      <c r="H410" s="42">
        <f>IF($D$22,[1]!obget([1]!obcall("",$B$24,"get",[1]!obMake("","int",E410))),"")</f>
        <v>0.82867380027832804</v>
      </c>
      <c r="AH410" s="24"/>
      <c r="IW410" s="28"/>
    </row>
    <row r="411" spans="1:257" x14ac:dyDescent="0.3">
      <c r="A411" s="28" t="str">
        <f t="shared" si="15"/>
        <v/>
      </c>
      <c r="B411" s="42"/>
      <c r="C411" s="48">
        <f>IF($C$14,[1]!obget([1]!obcall("",$B$14,"getInitialMargin",[1]!obMake("","double",$B411))),"")</f>
        <v>2.1574873632857123</v>
      </c>
      <c r="D411" s="45">
        <f>IF($C$13,[1]!obget([1]!obcall("",$B$13,"getInitialMargin",[1]!obMake("","double",$B411))),"")</f>
        <v>2.1588228165666781</v>
      </c>
      <c r="E411" s="42">
        <f t="shared" si="16"/>
        <v>384</v>
      </c>
      <c r="F411" s="42">
        <f>IF($D$22,[1]!obget([1]!obcall("",$B$22,"get",[1]!obMake("","int",E411))),"")</f>
        <v>5.7334408856747494</v>
      </c>
      <c r="G411" s="42">
        <f>IF($D$22,[1]!obget([1]!obcall("",$B$23,"get",[1]!obMake("","int",E411)))^2,"")</f>
        <v>1.4040775861166234E-2</v>
      </c>
      <c r="H411" s="42">
        <f>IF($D$22,[1]!obget([1]!obcall("",$B$24,"get",[1]!obMake("","int",E411))),"")</f>
        <v>0.25831324479022422</v>
      </c>
      <c r="AH411" s="24"/>
      <c r="IW411" s="28"/>
    </row>
    <row r="412" spans="1:257" x14ac:dyDescent="0.3">
      <c r="A412" s="28" t="str">
        <f t="shared" ref="A412:A475" si="17">IF($D$22,IF(MOD((ROW(A412)-ROW($A$27))*$C$17,$C$18/10)&lt;0.0001,(ROW(A412)-ROW($A$27))*$C$17,""),"")</f>
        <v/>
      </c>
      <c r="B412" s="42"/>
      <c r="C412" s="48">
        <f>IF($C$14,[1]!obget([1]!obcall("",$B$14,"getInitialMargin",[1]!obMake("","double",$B412))),"")</f>
        <v>2.1574873632857123</v>
      </c>
      <c r="D412" s="45">
        <f>IF($C$13,[1]!obget([1]!obcall("",$B$13,"getInitialMargin",[1]!obMake("","double",$B412))),"")</f>
        <v>2.1588228165666781</v>
      </c>
      <c r="E412" s="42">
        <f t="shared" ref="E412:E475" si="18">IF($D$22,E411+1,"")</f>
        <v>385</v>
      </c>
      <c r="F412" s="42">
        <f>IF($D$22,[1]!obget([1]!obcall("",$B$22,"get",[1]!obMake("","int",E412))),"")</f>
        <v>6.2149903457302589</v>
      </c>
      <c r="G412" s="42">
        <f>IF($D$22,[1]!obget([1]!obcall("",$B$23,"get",[1]!obMake("","int",E412)))^2,"")</f>
        <v>0.27194073080950482</v>
      </c>
      <c r="H412" s="42">
        <f>IF($D$22,[1]!obget([1]!obcall("",$B$24,"get",[1]!obMake("","int",E412))),"")</f>
        <v>0.2464880018320611</v>
      </c>
      <c r="AH412" s="24"/>
      <c r="IW412" s="28"/>
    </row>
    <row r="413" spans="1:257" x14ac:dyDescent="0.3">
      <c r="A413" s="28" t="str">
        <f t="shared" si="17"/>
        <v/>
      </c>
      <c r="B413" s="42"/>
      <c r="C413" s="48">
        <f>IF($C$14,[1]!obget([1]!obcall("",$B$14,"getInitialMargin",[1]!obMake("","double",$B413))),"")</f>
        <v>2.1574873632857123</v>
      </c>
      <c r="D413" s="45">
        <f>IF($C$13,[1]!obget([1]!obcall("",$B$13,"getInitialMargin",[1]!obMake("","double",$B413))),"")</f>
        <v>2.1588228165666781</v>
      </c>
      <c r="E413" s="42">
        <f t="shared" si="18"/>
        <v>386</v>
      </c>
      <c r="F413" s="42">
        <f>IF($D$22,[1]!obget([1]!obcall("",$B$22,"get",[1]!obMake("","int",E413))),"")</f>
        <v>12.617710763035999</v>
      </c>
      <c r="G413" s="42">
        <f>IF($D$22,[1]!obget([1]!obcall("",$B$23,"get",[1]!obMake("","int",E413)))^2,"")</f>
        <v>0.24852983224403302</v>
      </c>
      <c r="H413" s="42">
        <f>IF($D$22,[1]!obget([1]!obcall("",$B$24,"get",[1]!obMake("","int",E413))),"")</f>
        <v>0.39864658298602706</v>
      </c>
      <c r="AH413" s="24"/>
      <c r="IW413" s="28"/>
    </row>
    <row r="414" spans="1:257" x14ac:dyDescent="0.3">
      <c r="A414" s="28" t="str">
        <f t="shared" si="17"/>
        <v/>
      </c>
      <c r="B414" s="42"/>
      <c r="C414" s="48">
        <f>IF($C$14,[1]!obget([1]!obcall("",$B$14,"getInitialMargin",[1]!obMake("","double",$B414))),"")</f>
        <v>2.1574873632857123</v>
      </c>
      <c r="D414" s="45">
        <f>IF($C$13,[1]!obget([1]!obcall("",$B$13,"getInitialMargin",[1]!obMake("","double",$B414))),"")</f>
        <v>2.1588228165666781</v>
      </c>
      <c r="E414" s="42">
        <f t="shared" si="18"/>
        <v>387</v>
      </c>
      <c r="F414" s="42">
        <f>IF($D$22,[1]!obget([1]!obcall("",$B$22,"get",[1]!obMake("","int",E414))),"")</f>
        <v>27.246489340723993</v>
      </c>
      <c r="G414" s="42">
        <f>IF($D$22,[1]!obget([1]!obcall("",$B$23,"get",[1]!obMake("","int",E414)))^2,"")</f>
        <v>0.82719208444779802</v>
      </c>
      <c r="H414" s="42">
        <f>IF($D$22,[1]!obget([1]!obcall("",$B$24,"get",[1]!obMake("","int",E414))),"")</f>
        <v>2.9058249854198004</v>
      </c>
      <c r="AH414" s="24"/>
      <c r="IW414" s="28"/>
    </row>
    <row r="415" spans="1:257" x14ac:dyDescent="0.3">
      <c r="A415" s="28" t="str">
        <f t="shared" si="17"/>
        <v/>
      </c>
      <c r="B415" s="42"/>
      <c r="C415" s="48">
        <f>IF($C$14,[1]!obget([1]!obcall("",$B$14,"getInitialMargin",[1]!obMake("","double",$B415))),"")</f>
        <v>2.1574873632857123</v>
      </c>
      <c r="D415" s="45">
        <f>IF($C$13,[1]!obget([1]!obcall("",$B$13,"getInitialMargin",[1]!obMake("","double",$B415))),"")</f>
        <v>2.1588228165666781</v>
      </c>
      <c r="E415" s="42">
        <f t="shared" si="18"/>
        <v>388</v>
      </c>
      <c r="F415" s="42">
        <f>IF($D$22,[1]!obget([1]!obcall("",$B$22,"get",[1]!obMake("","int",E415))),"")</f>
        <v>7.6360524802434737</v>
      </c>
      <c r="G415" s="42">
        <f>IF($D$22,[1]!obget([1]!obcall("",$B$23,"get",[1]!obMake("","int",E415)))^2,"")</f>
        <v>0.24055915052981836</v>
      </c>
      <c r="H415" s="42">
        <f>IF($D$22,[1]!obget([1]!obcall("",$B$24,"get",[1]!obMake("","int",E415))),"")</f>
        <v>0.23056919924719183</v>
      </c>
      <c r="AH415" s="24"/>
      <c r="IW415" s="28"/>
    </row>
    <row r="416" spans="1:257" x14ac:dyDescent="0.3">
      <c r="A416" s="28" t="str">
        <f t="shared" si="17"/>
        <v/>
      </c>
      <c r="B416" s="42"/>
      <c r="C416" s="48">
        <f>IF($C$14,[1]!obget([1]!obcall("",$B$14,"getInitialMargin",[1]!obMake("","double",$B416))),"")</f>
        <v>2.1574873632857123</v>
      </c>
      <c r="D416" s="45">
        <f>IF($C$13,[1]!obget([1]!obcall("",$B$13,"getInitialMargin",[1]!obMake("","double",$B416))),"")</f>
        <v>2.1588228165666781</v>
      </c>
      <c r="E416" s="42">
        <f t="shared" si="18"/>
        <v>389</v>
      </c>
      <c r="F416" s="42">
        <f>IF($D$22,[1]!obget([1]!obcall("",$B$22,"get",[1]!obMake("","int",E416))),"")</f>
        <v>11.526703407739092</v>
      </c>
      <c r="G416" s="42">
        <f>IF($D$22,[1]!obget([1]!obcall("",$B$23,"get",[1]!obMake("","int",E416)))^2,"")</f>
        <v>0.12939969391372058</v>
      </c>
      <c r="H416" s="42">
        <f>IF($D$22,[1]!obget([1]!obcall("",$B$24,"get",[1]!obMake("","int",E416))),"")</f>
        <v>0.33204267419038713</v>
      </c>
      <c r="AH416" s="24"/>
      <c r="IW416" s="28"/>
    </row>
    <row r="417" spans="1:257" x14ac:dyDescent="0.3">
      <c r="A417" s="28">
        <f t="shared" si="17"/>
        <v>19.5</v>
      </c>
      <c r="B417" s="42"/>
      <c r="C417" s="48">
        <f>IF($C$14,[1]!obget([1]!obcall("",$B$14,"getInitialMargin",[1]!obMake("","double",$B417))),"")</f>
        <v>2.1574873632857123</v>
      </c>
      <c r="D417" s="45">
        <f>IF($C$13,[1]!obget([1]!obcall("",$B$13,"getInitialMargin",[1]!obMake("","double",$B417))),"")</f>
        <v>2.1588228165666781</v>
      </c>
      <c r="E417" s="42">
        <f t="shared" si="18"/>
        <v>390</v>
      </c>
      <c r="F417" s="42">
        <f>IF($D$22,[1]!obget([1]!obcall("",$B$22,"get",[1]!obMake("","int",E417))),"")</f>
        <v>15.166985972837708</v>
      </c>
      <c r="G417" s="42">
        <f>IF($D$22,[1]!obget([1]!obcall("",$B$23,"get",[1]!obMake("","int",E417)))^2,"")</f>
        <v>0.3984554192801632</v>
      </c>
      <c r="H417" s="42">
        <f>IF($D$22,[1]!obget([1]!obcall("",$B$24,"get",[1]!obMake("","int",E417))),"")</f>
        <v>0.61941270863919162</v>
      </c>
      <c r="AH417" s="24"/>
      <c r="IW417" s="28"/>
    </row>
    <row r="418" spans="1:257" x14ac:dyDescent="0.3">
      <c r="A418" s="28" t="str">
        <f t="shared" si="17"/>
        <v/>
      </c>
      <c r="B418" s="42"/>
      <c r="C418" s="48">
        <f>IF($C$14,[1]!obget([1]!obcall("",$B$14,"getInitialMargin",[1]!obMake("","double",$B418))),"")</f>
        <v>2.1574873632857123</v>
      </c>
      <c r="D418" s="45">
        <f>IF($C$13,[1]!obget([1]!obcall("",$B$13,"getInitialMargin",[1]!obMake("","double",$B418))),"")</f>
        <v>2.1588228165666781</v>
      </c>
      <c r="E418" s="42">
        <f t="shared" si="18"/>
        <v>391</v>
      </c>
      <c r="F418" s="42">
        <f>IF($D$22,[1]!obget([1]!obcall("",$B$22,"get",[1]!obMake("","int",E418))),"")</f>
        <v>15.285653904307051</v>
      </c>
      <c r="G418" s="42">
        <f>IF($D$22,[1]!obget([1]!obcall("",$B$23,"get",[1]!obMake("","int",E418)))^2,"")</f>
        <v>0.32336977694428437</v>
      </c>
      <c r="H418" s="42">
        <f>IF($D$22,[1]!obget([1]!obcall("",$B$24,"get",[1]!obMake("","int",E418))),"")</f>
        <v>0.63191153979996062</v>
      </c>
      <c r="AH418" s="24"/>
      <c r="IW418" s="28"/>
    </row>
    <row r="419" spans="1:257" x14ac:dyDescent="0.3">
      <c r="A419" s="28" t="str">
        <f t="shared" si="17"/>
        <v/>
      </c>
      <c r="B419" s="42"/>
      <c r="C419" s="48">
        <f>IF($C$14,[1]!obget([1]!obcall("",$B$14,"getInitialMargin",[1]!obMake("","double",$B419))),"")</f>
        <v>2.1574873632857123</v>
      </c>
      <c r="D419" s="45">
        <f>IF($C$13,[1]!obget([1]!obcall("",$B$13,"getInitialMargin",[1]!obMake("","double",$B419))),"")</f>
        <v>2.1588228165666781</v>
      </c>
      <c r="E419" s="42">
        <f t="shared" si="18"/>
        <v>392</v>
      </c>
      <c r="F419" s="42">
        <f>IF($D$22,[1]!obget([1]!obcall("",$B$22,"get",[1]!obMake("","int",E419))),"")</f>
        <v>9.0735693373039119</v>
      </c>
      <c r="G419" s="42">
        <f>IF($D$22,[1]!obget([1]!obcall("",$B$23,"get",[1]!obMake("","int",E419)))^2,"")</f>
        <v>0.52281139704518176</v>
      </c>
      <c r="H419" s="42">
        <f>IF($D$22,[1]!obget([1]!obcall("",$B$24,"get",[1]!obMake("","int",E419))),"")</f>
        <v>0.24330931605757256</v>
      </c>
      <c r="AH419" s="24"/>
      <c r="IW419" s="28"/>
    </row>
    <row r="420" spans="1:257" x14ac:dyDescent="0.3">
      <c r="A420" s="28" t="str">
        <f t="shared" si="17"/>
        <v/>
      </c>
      <c r="B420" s="42"/>
      <c r="C420" s="48">
        <f>IF($C$14,[1]!obget([1]!obcall("",$B$14,"getInitialMargin",[1]!obMake("","double",$B420))),"")</f>
        <v>2.1574873632857123</v>
      </c>
      <c r="D420" s="45">
        <f>IF($C$13,[1]!obget([1]!obcall("",$B$13,"getInitialMargin",[1]!obMake("","double",$B420))),"")</f>
        <v>2.1588228165666781</v>
      </c>
      <c r="E420" s="42">
        <f t="shared" si="18"/>
        <v>393</v>
      </c>
      <c r="F420" s="42">
        <f>IF($D$22,[1]!obget([1]!obcall("",$B$22,"get",[1]!obMake("","int",E420))),"")</f>
        <v>10.866350030655614</v>
      </c>
      <c r="G420" s="42">
        <f>IF($D$22,[1]!obget([1]!obcall("",$B$23,"get",[1]!obMake("","int",E420)))^2,"")</f>
        <v>0.21329516680698013</v>
      </c>
      <c r="H420" s="42">
        <f>IF($D$22,[1]!obget([1]!obcall("",$B$24,"get",[1]!obMake("","int",E420))),"")</f>
        <v>0.29984706574222442</v>
      </c>
      <c r="AH420" s="24"/>
      <c r="IW420" s="28"/>
    </row>
    <row r="421" spans="1:257" x14ac:dyDescent="0.3">
      <c r="A421" s="28" t="str">
        <f t="shared" si="17"/>
        <v/>
      </c>
      <c r="B421" s="42"/>
      <c r="C421" s="48">
        <f>IF($C$14,[1]!obget([1]!obcall("",$B$14,"getInitialMargin",[1]!obMake("","double",$B421))),"")</f>
        <v>2.1574873632857123</v>
      </c>
      <c r="D421" s="45">
        <f>IF($C$13,[1]!obget([1]!obcall("",$B$13,"getInitialMargin",[1]!obMake("","double",$B421))),"")</f>
        <v>2.1588228165666781</v>
      </c>
      <c r="E421" s="42">
        <f t="shared" si="18"/>
        <v>394</v>
      </c>
      <c r="F421" s="42">
        <f>IF($D$22,[1]!obget([1]!obcall("",$B$22,"get",[1]!obMake("","int",E421))),"")</f>
        <v>13.085910011252462</v>
      </c>
      <c r="G421" s="42">
        <f>IF($D$22,[1]!obget([1]!obcall("",$B$23,"get",[1]!obMake("","int",E421)))^2,"")</f>
        <v>0.76462182156990965</v>
      </c>
      <c r="H421" s="42">
        <f>IF($D$22,[1]!obget([1]!obcall("",$B$24,"get",[1]!obMake("","int",E421))),"")</f>
        <v>0.43235332376421964</v>
      </c>
      <c r="AH421" s="24"/>
      <c r="IW421" s="28"/>
    </row>
    <row r="422" spans="1:257" x14ac:dyDescent="0.3">
      <c r="A422" s="28" t="str">
        <f t="shared" si="17"/>
        <v/>
      </c>
      <c r="B422" s="42"/>
      <c r="C422" s="48">
        <f>IF($C$14,[1]!obget([1]!obcall("",$B$14,"getInitialMargin",[1]!obMake("","double",$B422))),"")</f>
        <v>2.1574873632857123</v>
      </c>
      <c r="D422" s="45">
        <f>IF($C$13,[1]!obget([1]!obcall("",$B$13,"getInitialMargin",[1]!obMake("","double",$B422))),"")</f>
        <v>2.1588228165666781</v>
      </c>
      <c r="E422" s="42">
        <f t="shared" si="18"/>
        <v>395</v>
      </c>
      <c r="F422" s="42">
        <f>IF($D$22,[1]!obget([1]!obcall("",$B$22,"get",[1]!obMake("","int",E422))),"")</f>
        <v>22.649271744571148</v>
      </c>
      <c r="G422" s="42">
        <f>IF($D$22,[1]!obget([1]!obcall("",$B$23,"get",[1]!obMake("","int",E422)))^2,"")</f>
        <v>2.5614403858680466</v>
      </c>
      <c r="H422" s="42">
        <f>IF($D$22,[1]!obget([1]!obcall("",$B$24,"get",[1]!obMake("","int",E422))),"")</f>
        <v>1.7942215406112978</v>
      </c>
      <c r="AH422" s="24"/>
      <c r="IW422" s="28"/>
    </row>
    <row r="423" spans="1:257" x14ac:dyDescent="0.3">
      <c r="A423" s="28" t="str">
        <f t="shared" si="17"/>
        <v/>
      </c>
      <c r="B423" s="42"/>
      <c r="C423" s="48">
        <f>IF($C$14,[1]!obget([1]!obcall("",$B$14,"getInitialMargin",[1]!obMake("","double",$B423))),"")</f>
        <v>2.1574873632857123</v>
      </c>
      <c r="D423" s="45">
        <f>IF($C$13,[1]!obget([1]!obcall("",$B$13,"getInitialMargin",[1]!obMake("","double",$B423))),"")</f>
        <v>2.1588228165666781</v>
      </c>
      <c r="E423" s="42">
        <f t="shared" si="18"/>
        <v>396</v>
      </c>
      <c r="F423" s="42">
        <f>IF($D$22,[1]!obget([1]!obcall("",$B$22,"get",[1]!obMake("","int",E423))),"")</f>
        <v>10.35612204896843</v>
      </c>
      <c r="G423" s="42">
        <f>IF($D$22,[1]!obget([1]!obcall("",$B$23,"get",[1]!obMake("","int",E423)))^2,"")</f>
        <v>9.625401158490525E-2</v>
      </c>
      <c r="H423" s="42">
        <f>IF($D$22,[1]!obget([1]!obcall("",$B$24,"get",[1]!obMake("","int",E423))),"")</f>
        <v>0.27916308605894369</v>
      </c>
      <c r="AH423" s="24"/>
      <c r="IW423" s="28"/>
    </row>
    <row r="424" spans="1:257" x14ac:dyDescent="0.3">
      <c r="A424" s="28" t="str">
        <f t="shared" si="17"/>
        <v/>
      </c>
      <c r="B424" s="42"/>
      <c r="C424" s="48">
        <f>IF($C$14,[1]!obget([1]!obcall("",$B$14,"getInitialMargin",[1]!obMake("","double",$B424))),"")</f>
        <v>2.1574873632857123</v>
      </c>
      <c r="D424" s="45">
        <f>IF($C$13,[1]!obget([1]!obcall("",$B$13,"getInitialMargin",[1]!obMake("","double",$B424))),"")</f>
        <v>2.1588228165666781</v>
      </c>
      <c r="E424" s="42">
        <f t="shared" si="18"/>
        <v>397</v>
      </c>
      <c r="F424" s="42">
        <f>IF($D$22,[1]!obget([1]!obcall("",$B$22,"get",[1]!obMake("","int",E424))),"")</f>
        <v>10.939172059846408</v>
      </c>
      <c r="G424" s="42">
        <f>IF($D$22,[1]!obget([1]!obcall("",$B$23,"get",[1]!obMake("","int",E424)))^2,"")</f>
        <v>0.88739642821886033</v>
      </c>
      <c r="H424" s="42">
        <f>IF($D$22,[1]!obget([1]!obcall("",$B$24,"get",[1]!obMake("","int",E424))),"")</f>
        <v>0.30309719907978439</v>
      </c>
      <c r="AH424" s="24"/>
      <c r="IW424" s="28"/>
    </row>
    <row r="425" spans="1:257" x14ac:dyDescent="0.3">
      <c r="A425" s="28" t="str">
        <f t="shared" si="17"/>
        <v/>
      </c>
      <c r="B425" s="42"/>
      <c r="C425" s="48">
        <f>IF($C$14,[1]!obget([1]!obcall("",$B$14,"getInitialMargin",[1]!obMake("","double",$B425))),"")</f>
        <v>2.1574873632857123</v>
      </c>
      <c r="D425" s="45">
        <f>IF($C$13,[1]!obget([1]!obcall("",$B$13,"getInitialMargin",[1]!obMake("","double",$B425))),"")</f>
        <v>2.1588228165666781</v>
      </c>
      <c r="E425" s="42">
        <f t="shared" si="18"/>
        <v>398</v>
      </c>
      <c r="F425" s="42">
        <f>IF($D$22,[1]!obget([1]!obcall("",$B$22,"get",[1]!obMake("","int",E425))),"")</f>
        <v>17.07711219064824</v>
      </c>
      <c r="G425" s="42">
        <f>IF($D$22,[1]!obget([1]!obcall("",$B$23,"get",[1]!obMake("","int",E425)))^2,"")</f>
        <v>0.5857554068926587</v>
      </c>
      <c r="H425" s="42">
        <f>IF($D$22,[1]!obget([1]!obcall("",$B$24,"get",[1]!obMake("","int",E425))),"")</f>
        <v>0.84461757988355224</v>
      </c>
      <c r="AH425" s="24"/>
      <c r="IW425" s="28"/>
    </row>
    <row r="426" spans="1:257" x14ac:dyDescent="0.3">
      <c r="A426" s="28" t="str">
        <f t="shared" si="17"/>
        <v/>
      </c>
      <c r="B426" s="42"/>
      <c r="C426" s="48">
        <f>IF($C$14,[1]!obget([1]!obcall("",$B$14,"getInitialMargin",[1]!obMake("","double",$B426))),"")</f>
        <v>2.1574873632857123</v>
      </c>
      <c r="D426" s="45">
        <f>IF($C$13,[1]!obget([1]!obcall("",$B$13,"getInitialMargin",[1]!obMake("","double",$B426))),"")</f>
        <v>2.1588228165666781</v>
      </c>
      <c r="E426" s="42">
        <f t="shared" si="18"/>
        <v>399</v>
      </c>
      <c r="F426" s="42">
        <f>IF($D$22,[1]!obget([1]!obcall("",$B$22,"get",[1]!obMake("","int",E426))),"")</f>
        <v>14.422459511799735</v>
      </c>
      <c r="G426" s="42">
        <f>IF($D$22,[1]!obget([1]!obcall("",$B$23,"get",[1]!obMake("","int",E426)))^2,"")</f>
        <v>0.65380639795882645</v>
      </c>
      <c r="H426" s="42">
        <f>IF($D$22,[1]!obget([1]!obcall("",$B$24,"get",[1]!obMake("","int",E426))),"")</f>
        <v>0.54550560338986198</v>
      </c>
      <c r="AH426" s="24"/>
      <c r="IW426" s="28"/>
    </row>
    <row r="427" spans="1:257" x14ac:dyDescent="0.3">
      <c r="A427" s="28">
        <f t="shared" si="17"/>
        <v>20</v>
      </c>
      <c r="B427" s="42"/>
      <c r="C427" s="48">
        <f>IF($C$14,[1]!obget([1]!obcall("",$B$14,"getInitialMargin",[1]!obMake("","double",$B427))),"")</f>
        <v>2.1574873632857123</v>
      </c>
      <c r="D427" s="45">
        <f>IF($C$13,[1]!obget([1]!obcall("",$B$13,"getInitialMargin",[1]!obMake("","double",$B427))),"")</f>
        <v>2.1588228165666781</v>
      </c>
      <c r="E427" s="42">
        <f t="shared" si="18"/>
        <v>400</v>
      </c>
      <c r="F427" s="42">
        <f>IF($D$22,[1]!obget([1]!obcall("",$B$22,"get",[1]!obMake("","int",E427))),"")</f>
        <v>31.542398351366327</v>
      </c>
      <c r="G427" s="42">
        <f>IF($D$22,[1]!obget([1]!obcall("",$B$23,"get",[1]!obMake("","int",E427)))^2,"")</f>
        <v>5.3158827908861417</v>
      </c>
      <c r="H427" s="42">
        <f>IF($D$22,[1]!obget([1]!obcall("",$B$24,"get",[1]!obMake("","int",E427))),"")</f>
        <v>4.2127301260724774</v>
      </c>
      <c r="AH427" s="24"/>
      <c r="IW427" s="28"/>
    </row>
    <row r="428" spans="1:257" x14ac:dyDescent="0.3">
      <c r="A428" s="28" t="str">
        <f t="shared" si="17"/>
        <v/>
      </c>
      <c r="B428" s="42"/>
      <c r="C428" s="48">
        <f>IF($C$14,[1]!obget([1]!obcall("",$B$14,"getInitialMargin",[1]!obMake("","double",$B428))),"")</f>
        <v>2.1574873632857123</v>
      </c>
      <c r="D428" s="45">
        <f>IF($C$13,[1]!obget([1]!obcall("",$B$13,"getInitialMargin",[1]!obMake("","double",$B428))),"")</f>
        <v>2.1588228165666781</v>
      </c>
      <c r="E428" s="42">
        <f t="shared" si="18"/>
        <v>401</v>
      </c>
      <c r="F428" s="42">
        <f>IF($D$22,[1]!obget([1]!obcall("",$B$22,"get",[1]!obMake("","int",E428))),"")</f>
        <v>13.27991934452454</v>
      </c>
      <c r="G428" s="42">
        <f>IF($D$22,[1]!obget([1]!obcall("",$B$23,"get",[1]!obMake("","int",E428)))^2,"")</f>
        <v>3.5439692997064372E-4</v>
      </c>
      <c r="H428" s="42">
        <f>IF($D$22,[1]!obget([1]!obcall("",$B$24,"get",[1]!obMake("","int",E428))),"")</f>
        <v>0.44722227737381015</v>
      </c>
      <c r="AH428" s="24"/>
      <c r="IW428" s="28"/>
    </row>
    <row r="429" spans="1:257" x14ac:dyDescent="0.3">
      <c r="A429" s="28" t="str">
        <f t="shared" si="17"/>
        <v/>
      </c>
      <c r="B429" s="42"/>
      <c r="C429" s="48">
        <f>IF($C$14,[1]!obget([1]!obcall("",$B$14,"getInitialMargin",[1]!obMake("","double",$B429))),"")</f>
        <v>2.1574873632857123</v>
      </c>
      <c r="D429" s="45">
        <f>IF($C$13,[1]!obget([1]!obcall("",$B$13,"getInitialMargin",[1]!obMake("","double",$B429))),"")</f>
        <v>2.1588228165666781</v>
      </c>
      <c r="E429" s="42">
        <f t="shared" si="18"/>
        <v>402</v>
      </c>
      <c r="F429" s="42">
        <f>IF($D$22,[1]!obget([1]!obcall("",$B$22,"get",[1]!obMake("","int",E429))),"")</f>
        <v>8.4506151203889495</v>
      </c>
      <c r="G429" s="42">
        <f>IF($D$22,[1]!obget([1]!obcall("",$B$23,"get",[1]!obMake("","int",E429)))^2,"")</f>
        <v>1.0933494990479611</v>
      </c>
      <c r="H429" s="42">
        <f>IF($D$22,[1]!obget([1]!obcall("",$B$24,"get",[1]!obMake("","int",E429))),"")</f>
        <v>0.2342265956970454</v>
      </c>
      <c r="AH429" s="24"/>
      <c r="IW429" s="28"/>
    </row>
    <row r="430" spans="1:257" x14ac:dyDescent="0.3">
      <c r="A430" s="28" t="str">
        <f t="shared" si="17"/>
        <v/>
      </c>
      <c r="B430" s="42"/>
      <c r="C430" s="48">
        <f>IF($C$14,[1]!obget([1]!obcall("",$B$14,"getInitialMargin",[1]!obMake("","double",$B430))),"")</f>
        <v>2.1574873632857123</v>
      </c>
      <c r="D430" s="45">
        <f>IF($C$13,[1]!obget([1]!obcall("",$B$13,"getInitialMargin",[1]!obMake("","double",$B430))),"")</f>
        <v>2.1588228165666781</v>
      </c>
      <c r="E430" s="42">
        <f t="shared" si="18"/>
        <v>403</v>
      </c>
      <c r="F430" s="42">
        <f>IF($D$22,[1]!obget([1]!obcall("",$B$22,"get",[1]!obMake("","int",E430))),"")</f>
        <v>10.230706695649936</v>
      </c>
      <c r="G430" s="42">
        <f>IF($D$22,[1]!obget([1]!obcall("",$B$23,"get",[1]!obMake("","int",E430)))^2,"")</f>
        <v>1.0505454698728418</v>
      </c>
      <c r="H430" s="42">
        <f>IF($D$22,[1]!obget([1]!obcall("",$B$24,"get",[1]!obMake("","int",E430))),"")</f>
        <v>0.27463846863525254</v>
      </c>
      <c r="AH430" s="24"/>
      <c r="IW430" s="28"/>
    </row>
    <row r="431" spans="1:257" x14ac:dyDescent="0.3">
      <c r="A431" s="28" t="str">
        <f t="shared" si="17"/>
        <v/>
      </c>
      <c r="B431" s="42"/>
      <c r="C431" s="48">
        <f>IF($C$14,[1]!obget([1]!obcall("",$B$14,"getInitialMargin",[1]!obMake("","double",$B431))),"")</f>
        <v>2.1574873632857123</v>
      </c>
      <c r="D431" s="45">
        <f>IF($C$13,[1]!obget([1]!obcall("",$B$13,"getInitialMargin",[1]!obMake("","double",$B431))),"")</f>
        <v>2.1588228165666781</v>
      </c>
      <c r="E431" s="42">
        <f t="shared" si="18"/>
        <v>404</v>
      </c>
      <c r="F431" s="42">
        <f>IF($D$22,[1]!obget([1]!obcall("",$B$22,"get",[1]!obMake("","int",E431))),"")</f>
        <v>18.323137557429241</v>
      </c>
      <c r="G431" s="42">
        <f>IF($D$22,[1]!obget([1]!obcall("",$B$23,"get",[1]!obMake("","int",E431)))^2,"")</f>
        <v>0.56823946913663315</v>
      </c>
      <c r="H431" s="42">
        <f>IF($D$22,[1]!obget([1]!obcall("",$B$24,"get",[1]!obMake("","int",E431))),"")</f>
        <v>1.0191282166147693</v>
      </c>
      <c r="AH431" s="24"/>
      <c r="IW431" s="28"/>
    </row>
    <row r="432" spans="1:257" x14ac:dyDescent="0.3">
      <c r="A432" s="28" t="str">
        <f t="shared" si="17"/>
        <v/>
      </c>
      <c r="B432" s="42"/>
      <c r="C432" s="48">
        <f>IF($C$14,[1]!obget([1]!obcall("",$B$14,"getInitialMargin",[1]!obMake("","double",$B432))),"")</f>
        <v>2.1574873632857123</v>
      </c>
      <c r="D432" s="45">
        <f>IF($C$13,[1]!obget([1]!obcall("",$B$13,"getInitialMargin",[1]!obMake("","double",$B432))),"")</f>
        <v>2.1588228165666781</v>
      </c>
      <c r="E432" s="42">
        <f t="shared" si="18"/>
        <v>405</v>
      </c>
      <c r="F432" s="42">
        <f>IF($D$22,[1]!obget([1]!obcall("",$B$22,"get",[1]!obMake("","int",E432))),"")</f>
        <v>11.246948741722472</v>
      </c>
      <c r="G432" s="42">
        <f>IF($D$22,[1]!obget([1]!obcall("",$B$23,"get",[1]!obMake("","int",E432)))^2,"")</f>
        <v>0.18748913632272388</v>
      </c>
      <c r="H432" s="42">
        <f>IF($D$22,[1]!obget([1]!obcall("",$B$24,"get",[1]!obMake("","int",E432))),"")</f>
        <v>0.31765584899080945</v>
      </c>
      <c r="AH432" s="24"/>
      <c r="IW432" s="28"/>
    </row>
    <row r="433" spans="1:257" x14ac:dyDescent="0.3">
      <c r="A433" s="28" t="str">
        <f t="shared" si="17"/>
        <v/>
      </c>
      <c r="B433" s="42"/>
      <c r="C433" s="48">
        <f>IF($C$14,[1]!obget([1]!obcall("",$B$14,"getInitialMargin",[1]!obMake("","double",$B433))),"")</f>
        <v>2.1574873632857123</v>
      </c>
      <c r="D433" s="45">
        <f>IF($C$13,[1]!obget([1]!obcall("",$B$13,"getInitialMargin",[1]!obMake("","double",$B433))),"")</f>
        <v>2.1588228165666781</v>
      </c>
      <c r="E433" s="42">
        <f t="shared" si="18"/>
        <v>406</v>
      </c>
      <c r="F433" s="42">
        <f>IF($D$22,[1]!obget([1]!obcall("",$B$22,"get",[1]!obMake("","int",E433))),"")</f>
        <v>11.351200006316045</v>
      </c>
      <c r="G433" s="42">
        <f>IF($D$22,[1]!obget([1]!obcall("",$B$23,"get",[1]!obMake("","int",E433)))^2,"")</f>
        <v>0.40241067668002217</v>
      </c>
      <c r="H433" s="42">
        <f>IF($D$22,[1]!obget([1]!obcall("",$B$24,"get",[1]!obMake("","int",E433))),"")</f>
        <v>0.32288871030570587</v>
      </c>
      <c r="AH433" s="24"/>
      <c r="IW433" s="28"/>
    </row>
    <row r="434" spans="1:257" x14ac:dyDescent="0.3">
      <c r="A434" s="28" t="str">
        <f t="shared" si="17"/>
        <v/>
      </c>
      <c r="B434" s="42"/>
      <c r="C434" s="48">
        <f>IF($C$14,[1]!obget([1]!obcall("",$B$14,"getInitialMargin",[1]!obMake("","double",$B434))),"")</f>
        <v>2.1574873632857123</v>
      </c>
      <c r="D434" s="45">
        <f>IF($C$13,[1]!obget([1]!obcall("",$B$13,"getInitialMargin",[1]!obMake("","double",$B434))),"")</f>
        <v>2.1588228165666781</v>
      </c>
      <c r="E434" s="42">
        <f t="shared" si="18"/>
        <v>407</v>
      </c>
      <c r="F434" s="42">
        <f>IF($D$22,[1]!obget([1]!obcall("",$B$22,"get",[1]!obMake("","int",E434))),"")</f>
        <v>9.0516339511010457</v>
      </c>
      <c r="G434" s="42">
        <f>IF($D$22,[1]!obget([1]!obcall("",$B$23,"get",[1]!obMake("","int",E434)))^2,"")</f>
        <v>0.53907081840973359</v>
      </c>
      <c r="H434" s="42">
        <f>IF($D$22,[1]!obget([1]!obcall("",$B$24,"get",[1]!obMake("","int",E434))),"")</f>
        <v>0.24289695966715152</v>
      </c>
      <c r="AH434" s="24"/>
      <c r="IW434" s="28"/>
    </row>
    <row r="435" spans="1:257" x14ac:dyDescent="0.3">
      <c r="A435" s="28" t="str">
        <f t="shared" si="17"/>
        <v/>
      </c>
      <c r="B435" s="42"/>
      <c r="C435" s="48">
        <f>IF($C$14,[1]!obget([1]!obcall("",$B$14,"getInitialMargin",[1]!obMake("","double",$B435))),"")</f>
        <v>2.1574873632857123</v>
      </c>
      <c r="D435" s="45">
        <f>IF($C$13,[1]!obget([1]!obcall("",$B$13,"getInitialMargin",[1]!obMake("","double",$B435))),"")</f>
        <v>2.1588228165666781</v>
      </c>
      <c r="E435" s="42">
        <f t="shared" si="18"/>
        <v>408</v>
      </c>
      <c r="F435" s="42">
        <f>IF($D$22,[1]!obget([1]!obcall("",$B$22,"get",[1]!obMake("","int",E435))),"")</f>
        <v>9.836277975394168</v>
      </c>
      <c r="G435" s="42">
        <f>IF($D$22,[1]!obget([1]!obcall("",$B$23,"get",[1]!obMake("","int",E435)))^2,"")</f>
        <v>5.6811696965464224E-2</v>
      </c>
      <c r="H435" s="42">
        <f>IF($D$22,[1]!obget([1]!obcall("",$B$24,"get",[1]!obMake("","int",E435))),"")</f>
        <v>0.26184784426963703</v>
      </c>
      <c r="AH435" s="24"/>
      <c r="IW435" s="28"/>
    </row>
    <row r="436" spans="1:257" x14ac:dyDescent="0.3">
      <c r="A436" s="28" t="str">
        <f t="shared" si="17"/>
        <v/>
      </c>
      <c r="B436" s="42"/>
      <c r="C436" s="48">
        <f>IF($C$14,[1]!obget([1]!obcall("",$B$14,"getInitialMargin",[1]!obMake("","double",$B436))),"")</f>
        <v>2.1574873632857123</v>
      </c>
      <c r="D436" s="45">
        <f>IF($C$13,[1]!obget([1]!obcall("",$B$13,"getInitialMargin",[1]!obMake("","double",$B436))),"")</f>
        <v>2.1588228165666781</v>
      </c>
      <c r="E436" s="42">
        <f t="shared" si="18"/>
        <v>409</v>
      </c>
      <c r="F436" s="42">
        <f>IF($D$22,[1]!obget([1]!obcall("",$B$22,"get",[1]!obMake("","int",E436))),"")</f>
        <v>12.403789200369099</v>
      </c>
      <c r="G436" s="42">
        <f>IF($D$22,[1]!obget([1]!obcall("",$B$23,"get",[1]!obMake("","int",E436)))^2,"")</f>
        <v>1.6965553176062334E-3</v>
      </c>
      <c r="H436" s="42">
        <f>IF($D$22,[1]!obget([1]!obcall("",$B$24,"get",[1]!obMake("","int",E436))),"")</f>
        <v>0.38427010613999757</v>
      </c>
      <c r="AH436" s="24"/>
      <c r="IW436" s="28"/>
    </row>
    <row r="437" spans="1:257" x14ac:dyDescent="0.3">
      <c r="A437" s="28">
        <f t="shared" si="17"/>
        <v>20.5</v>
      </c>
      <c r="B437" s="42"/>
      <c r="C437" s="48">
        <f>IF($C$14,[1]!obget([1]!obcall("",$B$14,"getInitialMargin",[1]!obMake("","double",$B437))),"")</f>
        <v>2.1574873632857123</v>
      </c>
      <c r="D437" s="45">
        <f>IF($C$13,[1]!obget([1]!obcall("",$B$13,"getInitialMargin",[1]!obMake("","double",$B437))),"")</f>
        <v>2.1588228165666781</v>
      </c>
      <c r="E437" s="42">
        <f t="shared" si="18"/>
        <v>410</v>
      </c>
      <c r="F437" s="42">
        <f>IF($D$22,[1]!obget([1]!obcall("",$B$22,"get",[1]!obMake("","int",E437))),"")</f>
        <v>18.477645822068201</v>
      </c>
      <c r="G437" s="42">
        <f>IF($D$22,[1]!obget([1]!obcall("",$B$23,"get",[1]!obMake("","int",E437)))^2,"")</f>
        <v>0.67759035141219393</v>
      </c>
      <c r="H437" s="42">
        <f>IF($D$22,[1]!obget([1]!obcall("",$B$24,"get",[1]!obMake("","int",E437))),"")</f>
        <v>1.0422865820441158</v>
      </c>
      <c r="AH437" s="24"/>
      <c r="IW437" s="28"/>
    </row>
    <row r="438" spans="1:257" x14ac:dyDescent="0.3">
      <c r="A438" s="28" t="str">
        <f t="shared" si="17"/>
        <v/>
      </c>
      <c r="B438" s="42"/>
      <c r="C438" s="48">
        <f>IF($C$14,[1]!obget([1]!obcall("",$B$14,"getInitialMargin",[1]!obMake("","double",$B438))),"")</f>
        <v>2.1574873632857123</v>
      </c>
      <c r="D438" s="45">
        <f>IF($C$13,[1]!obget([1]!obcall("",$B$13,"getInitialMargin",[1]!obMake("","double",$B438))),"")</f>
        <v>2.1588228165666781</v>
      </c>
      <c r="E438" s="42">
        <f t="shared" si="18"/>
        <v>411</v>
      </c>
      <c r="F438" s="42">
        <f>IF($D$22,[1]!obget([1]!obcall("",$B$22,"get",[1]!obMake("","int",E438))),"")</f>
        <v>10.9016560525437</v>
      </c>
      <c r="G438" s="42">
        <f>IF($D$22,[1]!obget([1]!obcall("",$B$23,"get",[1]!obMake("","int",E438)))^2,"")</f>
        <v>0.20952646884603132</v>
      </c>
      <c r="H438" s="42">
        <f>IF($D$22,[1]!obget([1]!obcall("",$B$24,"get",[1]!obMake("","int",E438))),"")</f>
        <v>0.30141351820274165</v>
      </c>
      <c r="AH438" s="24"/>
      <c r="IW438" s="28"/>
    </row>
    <row r="439" spans="1:257" x14ac:dyDescent="0.3">
      <c r="A439" s="28" t="str">
        <f t="shared" si="17"/>
        <v/>
      </c>
      <c r="B439" s="42"/>
      <c r="C439" s="48">
        <f>IF($C$14,[1]!obget([1]!obcall("",$B$14,"getInitialMargin",[1]!obMake("","double",$B439))),"")</f>
        <v>2.1574873632857123</v>
      </c>
      <c r="D439" s="45">
        <f>IF($C$13,[1]!obget([1]!obcall("",$B$13,"getInitialMargin",[1]!obMake("","double",$B439))),"")</f>
        <v>2.1588228165666781</v>
      </c>
      <c r="E439" s="42">
        <f t="shared" si="18"/>
        <v>412</v>
      </c>
      <c r="F439" s="42">
        <f>IF($D$22,[1]!obget([1]!obcall("",$B$22,"get",[1]!obMake("","int",E439))),"")</f>
        <v>13.040168940372737</v>
      </c>
      <c r="G439" s="42">
        <f>IF($D$22,[1]!obget([1]!obcall("",$B$23,"get",[1]!obMake("","int",E439)))^2,"")</f>
        <v>0.3283341715283789</v>
      </c>
      <c r="H439" s="42">
        <f>IF($D$22,[1]!obget([1]!obcall("",$B$24,"get",[1]!obMake("","int",E439))),"")</f>
        <v>0.42892468409217677</v>
      </c>
      <c r="AH439" s="24"/>
      <c r="IW439" s="28"/>
    </row>
    <row r="440" spans="1:257" x14ac:dyDescent="0.3">
      <c r="A440" s="28" t="str">
        <f t="shared" si="17"/>
        <v/>
      </c>
      <c r="B440" s="42"/>
      <c r="C440" s="48">
        <f>IF($C$14,[1]!obget([1]!obcall("",$B$14,"getInitialMargin",[1]!obMake("","double",$B440))),"")</f>
        <v>2.1574873632857123</v>
      </c>
      <c r="D440" s="45">
        <f>IF($C$13,[1]!obget([1]!obcall("",$B$13,"getInitialMargin",[1]!obMake("","double",$B440))),"")</f>
        <v>2.1588228165666781</v>
      </c>
      <c r="E440" s="42">
        <f t="shared" si="18"/>
        <v>413</v>
      </c>
      <c r="F440" s="42">
        <f>IF($D$22,[1]!obget([1]!obcall("",$B$22,"get",[1]!obMake("","int",E440))),"")</f>
        <v>27.790141232507409</v>
      </c>
      <c r="G440" s="42">
        <f>IF($D$22,[1]!obget([1]!obcall("",$B$23,"get",[1]!obMake("","int",E440)))^2,"")</f>
        <v>31.413102536915979</v>
      </c>
      <c r="H440" s="42">
        <f>IF($D$22,[1]!obget([1]!obcall("",$B$24,"get",[1]!obMake("","int",E440))),"")</f>
        <v>3.0568968326063111</v>
      </c>
      <c r="AH440" s="24"/>
      <c r="IW440" s="28"/>
    </row>
    <row r="441" spans="1:257" x14ac:dyDescent="0.3">
      <c r="A441" s="28" t="str">
        <f t="shared" si="17"/>
        <v/>
      </c>
      <c r="B441" s="42"/>
      <c r="C441" s="48">
        <f>IF($C$14,[1]!obget([1]!obcall("",$B$14,"getInitialMargin",[1]!obMake("","double",$B441))),"")</f>
        <v>2.1574873632857123</v>
      </c>
      <c r="D441" s="45">
        <f>IF($C$13,[1]!obget([1]!obcall("",$B$13,"getInitialMargin",[1]!obMake("","double",$B441))),"")</f>
        <v>2.1588228165666781</v>
      </c>
      <c r="E441" s="42">
        <f t="shared" si="18"/>
        <v>414</v>
      </c>
      <c r="F441" s="42">
        <f>IF($D$22,[1]!obget([1]!obcall("",$B$22,"get",[1]!obMake("","int",E441))),"")</f>
        <v>21.959294279869795</v>
      </c>
      <c r="G441" s="42">
        <f>IF($D$22,[1]!obget([1]!obcall("",$B$23,"get",[1]!obMake("","int",E441)))^2,"")</f>
        <v>1.1889980205693502</v>
      </c>
      <c r="H441" s="42">
        <f>IF($D$22,[1]!obget([1]!obcall("",$B$24,"get",[1]!obMake("","int",E441))),"")</f>
        <v>1.6529915252680025</v>
      </c>
      <c r="AH441" s="24"/>
      <c r="IW441" s="28"/>
    </row>
    <row r="442" spans="1:257" x14ac:dyDescent="0.3">
      <c r="A442" s="28" t="str">
        <f t="shared" si="17"/>
        <v/>
      </c>
      <c r="B442" s="42"/>
      <c r="C442" s="48">
        <f>IF($C$14,[1]!obget([1]!obcall("",$B$14,"getInitialMargin",[1]!obMake("","double",$B442))),"")</f>
        <v>2.1574873632857123</v>
      </c>
      <c r="D442" s="45">
        <f>IF($C$13,[1]!obget([1]!obcall("",$B$13,"getInitialMargin",[1]!obMake("","double",$B442))),"")</f>
        <v>2.1588228165666781</v>
      </c>
      <c r="E442" s="42">
        <f t="shared" si="18"/>
        <v>415</v>
      </c>
      <c r="F442" s="42">
        <f>IF($D$22,[1]!obget([1]!obcall("",$B$22,"get",[1]!obMake("","int",E442))),"")</f>
        <v>10.124796130324679</v>
      </c>
      <c r="G442" s="42">
        <f>IF($D$22,[1]!obget([1]!obcall("",$B$23,"get",[1]!obMake("","int",E442)))^2,"")</f>
        <v>1.0517646965671952</v>
      </c>
      <c r="H442" s="42">
        <f>IF($D$22,[1]!obget([1]!obcall("",$B$24,"get",[1]!obMake("","int",E442))),"")</f>
        <v>0.27098949343358014</v>
      </c>
      <c r="AH442" s="24"/>
      <c r="IW442" s="28"/>
    </row>
    <row r="443" spans="1:257" x14ac:dyDescent="0.3">
      <c r="A443" s="28" t="str">
        <f t="shared" si="17"/>
        <v/>
      </c>
      <c r="B443" s="42"/>
      <c r="C443" s="48">
        <f>IF($C$14,[1]!obget([1]!obcall("",$B$14,"getInitialMargin",[1]!obMake("","double",$B443))),"")</f>
        <v>2.1574873632857123</v>
      </c>
      <c r="D443" s="45">
        <f>IF($C$13,[1]!obget([1]!obcall("",$B$13,"getInitialMargin",[1]!obMake("","double",$B443))),"")</f>
        <v>2.1588228165666781</v>
      </c>
      <c r="E443" s="42">
        <f t="shared" si="18"/>
        <v>416</v>
      </c>
      <c r="F443" s="42">
        <f>IF($D$22,[1]!obget([1]!obcall("",$B$22,"get",[1]!obMake("","int",E443))),"")</f>
        <v>8.6410819729552806</v>
      </c>
      <c r="G443" s="42">
        <f>IF($D$22,[1]!obget([1]!obcall("",$B$23,"get",[1]!obMake("","int",E443)))^2,"")</f>
        <v>0.14668897010546694</v>
      </c>
      <c r="H443" s="42">
        <f>IF($D$22,[1]!obget([1]!obcall("",$B$24,"get",[1]!obMake("","int",E443))),"")</f>
        <v>0.2364254227298227</v>
      </c>
      <c r="AH443" s="24"/>
      <c r="IW443" s="28"/>
    </row>
    <row r="444" spans="1:257" x14ac:dyDescent="0.3">
      <c r="A444" s="28" t="str">
        <f t="shared" si="17"/>
        <v/>
      </c>
      <c r="B444" s="42"/>
      <c r="C444" s="48">
        <f>IF($C$14,[1]!obget([1]!obcall("",$B$14,"getInitialMargin",[1]!obMake("","double",$B444))),"")</f>
        <v>2.1574873632857123</v>
      </c>
      <c r="D444" s="45">
        <f>IF($C$13,[1]!obget([1]!obcall("",$B$13,"getInitialMargin",[1]!obMake("","double",$B444))),"")</f>
        <v>2.1588228165666781</v>
      </c>
      <c r="E444" s="42">
        <f t="shared" si="18"/>
        <v>417</v>
      </c>
      <c r="F444" s="42">
        <f>IF($D$22,[1]!obget([1]!obcall("",$B$22,"get",[1]!obMake("","int",E444))),"")</f>
        <v>13.013452353505706</v>
      </c>
      <c r="G444" s="42">
        <f>IF($D$22,[1]!obget([1]!obcall("",$B$23,"get",[1]!obMake("","int",E444)))^2,"")</f>
        <v>0.10119125452509042</v>
      </c>
      <c r="H444" s="42">
        <f>IF($D$22,[1]!obget([1]!obcall("",$B$24,"get",[1]!obMake("","int",E444))),"")</f>
        <v>0.42693566128405203</v>
      </c>
      <c r="AH444" s="24"/>
      <c r="IW444" s="28"/>
    </row>
    <row r="445" spans="1:257" x14ac:dyDescent="0.3">
      <c r="A445" s="28" t="str">
        <f t="shared" si="17"/>
        <v/>
      </c>
      <c r="B445" s="42"/>
      <c r="C445" s="48">
        <f>IF($C$14,[1]!obget([1]!obcall("",$B$14,"getInitialMargin",[1]!obMake("","double",$B445))),"")</f>
        <v>2.1574873632857123</v>
      </c>
      <c r="D445" s="45">
        <f>IF($C$13,[1]!obget([1]!obcall("",$B$13,"getInitialMargin",[1]!obMake("","double",$B445))),"")</f>
        <v>2.1588228165666781</v>
      </c>
      <c r="E445" s="42">
        <f t="shared" si="18"/>
        <v>418</v>
      </c>
      <c r="F445" s="42">
        <f>IF($D$22,[1]!obget([1]!obcall("",$B$22,"get",[1]!obMake("","int",E445))),"")</f>
        <v>6.7621807238210963</v>
      </c>
      <c r="G445" s="42">
        <f>IF($D$22,[1]!obget([1]!obcall("",$B$23,"get",[1]!obMake("","int",E445)))^2,"")</f>
        <v>3.5548839878322999E-3</v>
      </c>
      <c r="H445" s="42">
        <f>IF($D$22,[1]!obget([1]!obcall("",$B$24,"get",[1]!obMake("","int",E445))),"")</f>
        <v>0.23700200111804398</v>
      </c>
      <c r="AH445" s="24"/>
      <c r="IW445" s="28"/>
    </row>
    <row r="446" spans="1:257" x14ac:dyDescent="0.3">
      <c r="A446" s="28" t="str">
        <f t="shared" si="17"/>
        <v/>
      </c>
      <c r="B446" s="42"/>
      <c r="C446" s="48">
        <f>IF($C$14,[1]!obget([1]!obcall("",$B$14,"getInitialMargin",[1]!obMake("","double",$B446))),"")</f>
        <v>2.1574873632857123</v>
      </c>
      <c r="D446" s="45">
        <f>IF($C$13,[1]!obget([1]!obcall("",$B$13,"getInitialMargin",[1]!obMake("","double",$B446))),"")</f>
        <v>2.1588228165666781</v>
      </c>
      <c r="E446" s="42">
        <f t="shared" si="18"/>
        <v>419</v>
      </c>
      <c r="F446" s="42">
        <f>IF($D$22,[1]!obget([1]!obcall("",$B$22,"get",[1]!obMake("","int",E446))),"")</f>
        <v>16.500157299308004</v>
      </c>
      <c r="G446" s="42">
        <f>IF($D$22,[1]!obget([1]!obcall("",$B$23,"get",[1]!obMake("","int",E446)))^2,"")</f>
        <v>8.5874737020133388E-2</v>
      </c>
      <c r="H446" s="42">
        <f>IF($D$22,[1]!obget([1]!obcall("",$B$24,"get",[1]!obMake("","int",E446))),"")</f>
        <v>0.77119535523227167</v>
      </c>
      <c r="AH446" s="24"/>
      <c r="IW446" s="28"/>
    </row>
    <row r="447" spans="1:257" x14ac:dyDescent="0.3">
      <c r="A447" s="28">
        <f t="shared" si="17"/>
        <v>21</v>
      </c>
      <c r="B447" s="42"/>
      <c r="C447" s="48">
        <f>IF($C$14,[1]!obget([1]!obcall("",$B$14,"getInitialMargin",[1]!obMake("","double",$B447))),"")</f>
        <v>2.1574873632857123</v>
      </c>
      <c r="D447" s="45">
        <f>IF($C$13,[1]!obget([1]!obcall("",$B$13,"getInitialMargin",[1]!obMake("","double",$B447))),"")</f>
        <v>2.1588228165666781</v>
      </c>
      <c r="E447" s="42">
        <f t="shared" si="18"/>
        <v>420</v>
      </c>
      <c r="F447" s="42">
        <f>IF($D$22,[1]!obget([1]!obcall("",$B$22,"get",[1]!obMake("","int",E447))),"")</f>
        <v>9.1890392137015642</v>
      </c>
      <c r="G447" s="42">
        <f>IF($D$22,[1]!obget([1]!obcall("",$B$23,"get",[1]!obMake("","int",E447)))^2,"")</f>
        <v>4.4480134571312745E-2</v>
      </c>
      <c r="H447" s="42">
        <f>IF($D$22,[1]!obget([1]!obcall("",$B$24,"get",[1]!obMake("","int",E447))),"")</f>
        <v>0.24559136387022962</v>
      </c>
      <c r="AH447" s="24"/>
      <c r="IW447" s="28"/>
    </row>
    <row r="448" spans="1:257" x14ac:dyDescent="0.3">
      <c r="A448" s="28" t="str">
        <f t="shared" si="17"/>
        <v/>
      </c>
      <c r="B448" s="42"/>
      <c r="C448" s="48">
        <f>IF($C$14,[1]!obget([1]!obcall("",$B$14,"getInitialMargin",[1]!obMake("","double",$B448))),"")</f>
        <v>2.1574873632857123</v>
      </c>
      <c r="D448" s="45">
        <f>IF($C$13,[1]!obget([1]!obcall("",$B$13,"getInitialMargin",[1]!obMake("","double",$B448))),"")</f>
        <v>2.1588228165666781</v>
      </c>
      <c r="E448" s="42">
        <f t="shared" si="18"/>
        <v>421</v>
      </c>
      <c r="F448" s="42">
        <f>IF($D$22,[1]!obget([1]!obcall("",$B$22,"get",[1]!obMake("","int",E448))),"")</f>
        <v>18.985645501251859</v>
      </c>
      <c r="G448" s="42">
        <f>IF($D$22,[1]!obget([1]!obcall("",$B$23,"get",[1]!obMake("","int",E448)))^2,"")</f>
        <v>1.0652045316215666</v>
      </c>
      <c r="H448" s="42">
        <f>IF($D$22,[1]!obget([1]!obcall("",$B$24,"get",[1]!obMake("","int",E448))),"")</f>
        <v>1.120790068594387</v>
      </c>
      <c r="AH448" s="24"/>
      <c r="IW448" s="28"/>
    </row>
    <row r="449" spans="1:257" x14ac:dyDescent="0.3">
      <c r="A449" s="28" t="str">
        <f t="shared" si="17"/>
        <v/>
      </c>
      <c r="B449" s="42"/>
      <c r="C449" s="48">
        <f>IF($C$14,[1]!obget([1]!obcall("",$B$14,"getInitialMargin",[1]!obMake("","double",$B449))),"")</f>
        <v>2.1574873632857123</v>
      </c>
      <c r="D449" s="45">
        <f>IF($C$13,[1]!obget([1]!obcall("",$B$13,"getInitialMargin",[1]!obMake("","double",$B449))),"")</f>
        <v>2.1588228165666781</v>
      </c>
      <c r="E449" s="42">
        <f t="shared" si="18"/>
        <v>422</v>
      </c>
      <c r="F449" s="42">
        <f>IF($D$22,[1]!obget([1]!obcall("",$B$22,"get",[1]!obMake("","int",E449))),"")</f>
        <v>16.166324989381224</v>
      </c>
      <c r="G449" s="42">
        <f>IF($D$22,[1]!obget([1]!obcall("",$B$23,"get",[1]!obMake("","int",E449)))^2,"")</f>
        <v>1.0027252333524835E-3</v>
      </c>
      <c r="H449" s="42">
        <f>IF($D$22,[1]!obget([1]!obcall("",$B$24,"get",[1]!obMake("","int",E449))),"")</f>
        <v>0.73084662236292974</v>
      </c>
      <c r="AH449" s="24"/>
      <c r="IW449" s="28"/>
    </row>
    <row r="450" spans="1:257" x14ac:dyDescent="0.3">
      <c r="A450" s="28" t="str">
        <f t="shared" si="17"/>
        <v/>
      </c>
      <c r="B450" s="42"/>
      <c r="C450" s="48">
        <f>IF($C$14,[1]!obget([1]!obcall("",$B$14,"getInitialMargin",[1]!obMake("","double",$B450))),"")</f>
        <v>2.1574873632857123</v>
      </c>
      <c r="D450" s="45">
        <f>IF($C$13,[1]!obget([1]!obcall("",$B$13,"getInitialMargin",[1]!obMake("","double",$B450))),"")</f>
        <v>2.1588228165666781</v>
      </c>
      <c r="E450" s="42">
        <f t="shared" si="18"/>
        <v>423</v>
      </c>
      <c r="F450" s="42">
        <f>IF($D$22,[1]!obget([1]!obcall("",$B$22,"get",[1]!obMake("","int",E450))),"")</f>
        <v>15.513469590191285</v>
      </c>
      <c r="G450" s="42">
        <f>IF($D$22,[1]!obget([1]!obcall("",$B$23,"get",[1]!obMake("","int",E450)))^2,"")</f>
        <v>0.44110645678176608</v>
      </c>
      <c r="H450" s="42">
        <f>IF($D$22,[1]!obget([1]!obcall("",$B$24,"get",[1]!obMake("","int",E450))),"")</f>
        <v>0.65646052684716305</v>
      </c>
      <c r="AH450" s="24"/>
      <c r="IW450" s="28"/>
    </row>
    <row r="451" spans="1:257" x14ac:dyDescent="0.3">
      <c r="A451" s="28" t="str">
        <f t="shared" si="17"/>
        <v/>
      </c>
      <c r="B451" s="42"/>
      <c r="C451" s="48">
        <f>IF($C$14,[1]!obget([1]!obcall("",$B$14,"getInitialMargin",[1]!obMake("","double",$B451))),"")</f>
        <v>2.1574873632857123</v>
      </c>
      <c r="D451" s="45">
        <f>IF($C$13,[1]!obget([1]!obcall("",$B$13,"getInitialMargin",[1]!obMake("","double",$B451))),"")</f>
        <v>2.1588228165666781</v>
      </c>
      <c r="E451" s="42">
        <f t="shared" si="18"/>
        <v>424</v>
      </c>
      <c r="F451" s="42">
        <f>IF($D$22,[1]!obget([1]!obcall("",$B$22,"get",[1]!obMake("","int",E451))),"")</f>
        <v>14.179504002882751</v>
      </c>
      <c r="G451" s="42">
        <f>IF($D$22,[1]!obget([1]!obcall("",$B$23,"get",[1]!obMake("","int",E451)))^2,"")</f>
        <v>1.3050336775447928</v>
      </c>
      <c r="H451" s="42">
        <f>IF($D$22,[1]!obget([1]!obcall("",$B$24,"get",[1]!obMake("","int",E451))),"")</f>
        <v>0.52307205453237615</v>
      </c>
      <c r="AH451" s="24"/>
      <c r="IW451" s="28"/>
    </row>
    <row r="452" spans="1:257" x14ac:dyDescent="0.3">
      <c r="A452" s="28" t="str">
        <f t="shared" si="17"/>
        <v/>
      </c>
      <c r="B452" s="42"/>
      <c r="C452" s="48">
        <f>IF($C$14,[1]!obget([1]!obcall("",$B$14,"getInitialMargin",[1]!obMake("","double",$B452))),"")</f>
        <v>2.1574873632857123</v>
      </c>
      <c r="D452" s="45">
        <f>IF($C$13,[1]!obget([1]!obcall("",$B$13,"getInitialMargin",[1]!obMake("","double",$B452))),"")</f>
        <v>2.1588228165666781</v>
      </c>
      <c r="E452" s="42">
        <f t="shared" si="18"/>
        <v>425</v>
      </c>
      <c r="F452" s="42">
        <f>IF($D$22,[1]!obget([1]!obcall("",$B$22,"get",[1]!obMake("","int",E452))),"")</f>
        <v>11.8654433444738</v>
      </c>
      <c r="G452" s="42">
        <f>IF($D$22,[1]!obget([1]!obcall("",$B$23,"get",[1]!obMake("","int",E452)))^2,"")</f>
        <v>1.7329751094029213</v>
      </c>
      <c r="H452" s="42">
        <f>IF($D$22,[1]!obget([1]!obcall("",$B$24,"get",[1]!obMake("","int",E452))),"")</f>
        <v>0.35093347191080582</v>
      </c>
      <c r="AH452" s="24"/>
      <c r="IW452" s="28"/>
    </row>
    <row r="453" spans="1:257" x14ac:dyDescent="0.3">
      <c r="A453" s="28" t="str">
        <f t="shared" si="17"/>
        <v/>
      </c>
      <c r="B453" s="42"/>
      <c r="C453" s="48">
        <f>IF($C$14,[1]!obget([1]!obcall("",$B$14,"getInitialMargin",[1]!obMake("","double",$B453))),"")</f>
        <v>2.1574873632857123</v>
      </c>
      <c r="D453" s="45">
        <f>IF($C$13,[1]!obget([1]!obcall("",$B$13,"getInitialMargin",[1]!obMake("","double",$B453))),"")</f>
        <v>2.1588228165666781</v>
      </c>
      <c r="E453" s="42">
        <f t="shared" si="18"/>
        <v>426</v>
      </c>
      <c r="F453" s="42">
        <f>IF($D$22,[1]!obget([1]!obcall("",$B$22,"get",[1]!obMake("","int",E453))),"")</f>
        <v>8.1387951272011527</v>
      </c>
      <c r="G453" s="42">
        <f>IF($D$22,[1]!obget([1]!obcall("",$B$23,"get",[1]!obMake("","int",E453)))^2,"")</f>
        <v>2.3394618482599485E-4</v>
      </c>
      <c r="H453" s="42">
        <f>IF($D$22,[1]!obget([1]!obcall("",$B$24,"get",[1]!obMake("","int",E453))),"")</f>
        <v>0.23172617046376387</v>
      </c>
      <c r="AH453" s="24"/>
      <c r="IW453" s="28"/>
    </row>
    <row r="454" spans="1:257" x14ac:dyDescent="0.3">
      <c r="A454" s="28" t="str">
        <f t="shared" si="17"/>
        <v/>
      </c>
      <c r="B454" s="42"/>
      <c r="C454" s="48">
        <f>IF($C$14,[1]!obget([1]!obcall("",$B$14,"getInitialMargin",[1]!obMake("","double",$B454))),"")</f>
        <v>2.1574873632857123</v>
      </c>
      <c r="D454" s="45">
        <f>IF($C$13,[1]!obget([1]!obcall("",$B$13,"getInitialMargin",[1]!obMake("","double",$B454))),"")</f>
        <v>2.1588228165666781</v>
      </c>
      <c r="E454" s="42">
        <f t="shared" si="18"/>
        <v>427</v>
      </c>
      <c r="F454" s="42">
        <f>IF($D$22,[1]!obget([1]!obcall("",$B$22,"get",[1]!obMake("","int",E454))),"")</f>
        <v>19.013866460751437</v>
      </c>
      <c r="G454" s="42">
        <f>IF($D$22,[1]!obget([1]!obcall("",$B$23,"get",[1]!obMake("","int",E454)))^2,"")</f>
        <v>2.5189031991455489E-3</v>
      </c>
      <c r="H454" s="42">
        <f>IF($D$22,[1]!obget([1]!obcall("",$B$24,"get",[1]!obMake("","int",E454))),"")</f>
        <v>1.12525739857539</v>
      </c>
      <c r="AH454" s="24"/>
      <c r="IW454" s="28"/>
    </row>
    <row r="455" spans="1:257" x14ac:dyDescent="0.3">
      <c r="A455" s="28" t="str">
        <f t="shared" si="17"/>
        <v/>
      </c>
      <c r="B455" s="42"/>
      <c r="C455" s="48">
        <f>IF($C$14,[1]!obget([1]!obcall("",$B$14,"getInitialMargin",[1]!obMake("","double",$B455))),"")</f>
        <v>2.1574873632857123</v>
      </c>
      <c r="D455" s="45">
        <f>IF($C$13,[1]!obget([1]!obcall("",$B$13,"getInitialMargin",[1]!obMake("","double",$B455))),"")</f>
        <v>2.1588228165666781</v>
      </c>
      <c r="E455" s="42">
        <f t="shared" si="18"/>
        <v>428</v>
      </c>
      <c r="F455" s="42">
        <f>IF($D$22,[1]!obget([1]!obcall("",$B$22,"get",[1]!obMake("","int",E455))),"")</f>
        <v>9.168271210218057</v>
      </c>
      <c r="G455" s="42">
        <f>IF($D$22,[1]!obget([1]!obcall("",$B$23,"get",[1]!obMake("","int",E455)))^2,"")</f>
        <v>0.10597916650537238</v>
      </c>
      <c r="H455" s="42">
        <f>IF($D$22,[1]!obget([1]!obcall("",$B$24,"get",[1]!obMake("","int",E455))),"")</f>
        <v>0.2451671178905287</v>
      </c>
      <c r="AH455" s="24"/>
      <c r="IW455" s="28"/>
    </row>
    <row r="456" spans="1:257" x14ac:dyDescent="0.3">
      <c r="A456" s="28" t="str">
        <f t="shared" si="17"/>
        <v/>
      </c>
      <c r="B456" s="42"/>
      <c r="C456" s="48">
        <f>IF($C$14,[1]!obget([1]!obcall("",$B$14,"getInitialMargin",[1]!obMake("","double",$B456))),"")</f>
        <v>2.1574873632857123</v>
      </c>
      <c r="D456" s="45">
        <f>IF($C$13,[1]!obget([1]!obcall("",$B$13,"getInitialMargin",[1]!obMake("","double",$B456))),"")</f>
        <v>2.1588228165666781</v>
      </c>
      <c r="E456" s="42">
        <f t="shared" si="18"/>
        <v>429</v>
      </c>
      <c r="F456" s="42">
        <f>IF($D$22,[1]!obget([1]!obcall("",$B$22,"get",[1]!obMake("","int",E456))),"")</f>
        <v>10.313131976829093</v>
      </c>
      <c r="G456" s="42">
        <f>IF($D$22,[1]!obget([1]!obcall("",$B$23,"get",[1]!obMake("","int",E456)))^2,"")</f>
        <v>0.90880684829221869</v>
      </c>
      <c r="H456" s="42">
        <f>IF($D$22,[1]!obget([1]!obcall("",$B$24,"get",[1]!obMake("","int",E456))),"")</f>
        <v>0.27758725864288647</v>
      </c>
      <c r="AH456" s="24"/>
      <c r="IW456" s="28"/>
    </row>
    <row r="457" spans="1:257" x14ac:dyDescent="0.3">
      <c r="A457" s="28">
        <f t="shared" si="17"/>
        <v>21.5</v>
      </c>
      <c r="B457" s="42"/>
      <c r="C457" s="48">
        <f>IF($C$14,[1]!obget([1]!obcall("",$B$14,"getInitialMargin",[1]!obMake("","double",$B457))),"")</f>
        <v>2.1574873632857123</v>
      </c>
      <c r="D457" s="45">
        <f>IF($C$13,[1]!obget([1]!obcall("",$B$13,"getInitialMargin",[1]!obMake("","double",$B457))),"")</f>
        <v>2.1588228165666781</v>
      </c>
      <c r="E457" s="42">
        <f t="shared" si="18"/>
        <v>430</v>
      </c>
      <c r="F457" s="42">
        <f>IF($D$22,[1]!obget([1]!obcall("",$B$22,"get",[1]!obMake("","int",E457))),"")</f>
        <v>18.882983658093462</v>
      </c>
      <c r="G457" s="42">
        <f>IF($D$22,[1]!obget([1]!obcall("",$B$23,"get",[1]!obMake("","int",E457)))^2,"")</f>
        <v>2.2366278102519241</v>
      </c>
      <c r="H457" s="42">
        <f>IF($D$22,[1]!obget([1]!obcall("",$B$24,"get",[1]!obMake("","int",E457))),"")</f>
        <v>1.1046331863337819</v>
      </c>
      <c r="AH457" s="24"/>
      <c r="IW457" s="28"/>
    </row>
    <row r="458" spans="1:257" x14ac:dyDescent="0.3">
      <c r="A458" s="28" t="str">
        <f t="shared" si="17"/>
        <v/>
      </c>
      <c r="B458" s="42"/>
      <c r="C458" s="48">
        <f>IF($C$14,[1]!obget([1]!obcall("",$B$14,"getInitialMargin",[1]!obMake("","double",$B458))),"")</f>
        <v>2.1574873632857123</v>
      </c>
      <c r="D458" s="45">
        <f>IF($C$13,[1]!obget([1]!obcall("",$B$13,"getInitialMargin",[1]!obMake("","double",$B458))),"")</f>
        <v>2.1588228165666781</v>
      </c>
      <c r="E458" s="42">
        <f t="shared" si="18"/>
        <v>431</v>
      </c>
      <c r="F458" s="42">
        <f>IF($D$22,[1]!obget([1]!obcall("",$B$22,"get",[1]!obMake("","int",E458))),"")</f>
        <v>17.343994997627405</v>
      </c>
      <c r="G458" s="42">
        <f>IF($D$22,[1]!obget([1]!obcall("",$B$23,"get",[1]!obMake("","int",E458)))^2,"")</f>
        <v>0.1621101925841614</v>
      </c>
      <c r="H458" s="42">
        <f>IF($D$22,[1]!obget([1]!obcall("",$B$24,"get",[1]!obMake("","int",E458))),"")</f>
        <v>0.88016133821215026</v>
      </c>
      <c r="AH458" s="24"/>
      <c r="IW458" s="28"/>
    </row>
    <row r="459" spans="1:257" x14ac:dyDescent="0.3">
      <c r="A459" s="28" t="str">
        <f t="shared" si="17"/>
        <v/>
      </c>
      <c r="B459" s="42"/>
      <c r="C459" s="48">
        <f>IF($C$14,[1]!obget([1]!obcall("",$B$14,"getInitialMargin",[1]!obMake("","double",$B459))),"")</f>
        <v>2.1574873632857123</v>
      </c>
      <c r="D459" s="45">
        <f>IF($C$13,[1]!obget([1]!obcall("",$B$13,"getInitialMargin",[1]!obMake("","double",$B459))),"")</f>
        <v>2.1588228165666781</v>
      </c>
      <c r="E459" s="42">
        <f t="shared" si="18"/>
        <v>432</v>
      </c>
      <c r="F459" s="42">
        <f>IF($D$22,[1]!obget([1]!obcall("",$B$22,"get",[1]!obMake("","int",E459))),"")</f>
        <v>12.512358922655832</v>
      </c>
      <c r="G459" s="42">
        <f>IF($D$22,[1]!obget([1]!obcall("",$B$23,"get",[1]!obMake("","int",E459)))^2,"")</f>
        <v>0.92891223789700239</v>
      </c>
      <c r="H459" s="42">
        <f>IF($D$22,[1]!obget([1]!obcall("",$B$24,"get",[1]!obMake("","int",E459))),"")</f>
        <v>0.39148618799876411</v>
      </c>
      <c r="AH459" s="24"/>
      <c r="IW459" s="28"/>
    </row>
    <row r="460" spans="1:257" x14ac:dyDescent="0.3">
      <c r="A460" s="28" t="str">
        <f t="shared" si="17"/>
        <v/>
      </c>
      <c r="B460" s="42"/>
      <c r="C460" s="48">
        <f>IF($C$14,[1]!obget([1]!obcall("",$B$14,"getInitialMargin",[1]!obMake("","double",$B460))),"")</f>
        <v>2.1574873632857123</v>
      </c>
      <c r="D460" s="45">
        <f>IF($C$13,[1]!obget([1]!obcall("",$B$13,"getInitialMargin",[1]!obMake("","double",$B460))),"")</f>
        <v>2.1588228165666781</v>
      </c>
      <c r="E460" s="42">
        <f t="shared" si="18"/>
        <v>433</v>
      </c>
      <c r="F460" s="42">
        <f>IF($D$22,[1]!obget([1]!obcall("",$B$22,"get",[1]!obMake("","int",E460))),"")</f>
        <v>17.246636466413644</v>
      </c>
      <c r="G460" s="42">
        <f>IF($D$22,[1]!obget([1]!obcall("",$B$23,"get",[1]!obMake("","int",E460)))^2,"")</f>
        <v>9.9813707036901764</v>
      </c>
      <c r="H460" s="42">
        <f>IF($D$22,[1]!obget([1]!obcall("",$B$24,"get",[1]!obMake("","int",E460))),"")</f>
        <v>0.86707916979946864</v>
      </c>
      <c r="AH460" s="24"/>
      <c r="IW460" s="28"/>
    </row>
    <row r="461" spans="1:257" x14ac:dyDescent="0.3">
      <c r="A461" s="28" t="str">
        <f t="shared" si="17"/>
        <v/>
      </c>
      <c r="B461" s="42"/>
      <c r="C461" s="48">
        <f>IF($C$14,[1]!obget([1]!obcall("",$B$14,"getInitialMargin",[1]!obMake("","double",$B461))),"")</f>
        <v>2.1574873632857123</v>
      </c>
      <c r="D461" s="45">
        <f>IF($C$13,[1]!obget([1]!obcall("",$B$13,"getInitialMargin",[1]!obMake("","double",$B461))),"")</f>
        <v>2.1588228165666781</v>
      </c>
      <c r="E461" s="42">
        <f t="shared" si="18"/>
        <v>434</v>
      </c>
      <c r="F461" s="42">
        <f>IF($D$22,[1]!obget([1]!obcall("",$B$22,"get",[1]!obMake("","int",E461))),"")</f>
        <v>9.0427989828752953</v>
      </c>
      <c r="G461" s="42">
        <f>IF($D$22,[1]!obget([1]!obcall("",$B$23,"get",[1]!obMake("","int",E461)))^2,"")</f>
        <v>0.12263049905275307</v>
      </c>
      <c r="H461" s="42">
        <f>IF($D$22,[1]!obget([1]!obcall("",$B$24,"get",[1]!obMake("","int",E461))),"")</f>
        <v>0.24273278206884752</v>
      </c>
      <c r="AH461" s="24"/>
      <c r="IW461" s="28"/>
    </row>
    <row r="462" spans="1:257" x14ac:dyDescent="0.3">
      <c r="A462" s="28" t="str">
        <f t="shared" si="17"/>
        <v/>
      </c>
      <c r="B462" s="42"/>
      <c r="C462" s="48">
        <f>IF($C$14,[1]!obget([1]!obcall("",$B$14,"getInitialMargin",[1]!obMake("","double",$B462))),"")</f>
        <v>2.1574873632857123</v>
      </c>
      <c r="D462" s="45">
        <f>IF($C$13,[1]!obget([1]!obcall("",$B$13,"getInitialMargin",[1]!obMake("","double",$B462))),"")</f>
        <v>2.1588228165666781</v>
      </c>
      <c r="E462" s="42">
        <f t="shared" si="18"/>
        <v>435</v>
      </c>
      <c r="F462" s="42">
        <f>IF($D$22,[1]!obget([1]!obcall("",$B$22,"get",[1]!obMake("","int",E462))),"")</f>
        <v>13.150677244253322</v>
      </c>
      <c r="G462" s="42">
        <f>IF($D$22,[1]!obget([1]!obcall("",$B$23,"get",[1]!obMake("","int",E462)))^2,"")</f>
        <v>2.0408927200606122E-4</v>
      </c>
      <c r="H462" s="42">
        <f>IF($D$22,[1]!obget([1]!obcall("",$B$24,"get",[1]!obMake("","int",E462))),"")</f>
        <v>0.4372583562508312</v>
      </c>
      <c r="AH462" s="24"/>
      <c r="IW462" s="28"/>
    </row>
    <row r="463" spans="1:257" x14ac:dyDescent="0.3">
      <c r="A463" s="28" t="str">
        <f t="shared" si="17"/>
        <v/>
      </c>
      <c r="B463" s="42"/>
      <c r="C463" s="48">
        <f>IF($C$14,[1]!obget([1]!obcall("",$B$14,"getInitialMargin",[1]!obMake("","double",$B463))),"")</f>
        <v>2.1574873632857123</v>
      </c>
      <c r="D463" s="45">
        <f>IF($C$13,[1]!obget([1]!obcall("",$B$13,"getInitialMargin",[1]!obMake("","double",$B463))),"")</f>
        <v>2.1588228165666781</v>
      </c>
      <c r="E463" s="42">
        <f t="shared" si="18"/>
        <v>436</v>
      </c>
      <c r="F463" s="42">
        <f>IF($D$22,[1]!obget([1]!obcall("",$B$22,"get",[1]!obMake("","int",E463))),"")</f>
        <v>11.438542544380448</v>
      </c>
      <c r="G463" s="42">
        <f>IF($D$22,[1]!obget([1]!obcall("",$B$23,"get",[1]!obMake("","int",E463)))^2,"")</f>
        <v>0.89980950570293572</v>
      </c>
      <c r="H463" s="42">
        <f>IF($D$22,[1]!obget([1]!obcall("",$B$24,"get",[1]!obMake("","int",E463))),"")</f>
        <v>0.32739030263487179</v>
      </c>
      <c r="AH463" s="24"/>
      <c r="IW463" s="28"/>
    </row>
    <row r="464" spans="1:257" x14ac:dyDescent="0.3">
      <c r="A464" s="28" t="str">
        <f t="shared" si="17"/>
        <v/>
      </c>
      <c r="B464" s="42"/>
      <c r="C464" s="48">
        <f>IF($C$14,[1]!obget([1]!obcall("",$B$14,"getInitialMargin",[1]!obMake("","double",$B464))),"")</f>
        <v>2.1574873632857123</v>
      </c>
      <c r="D464" s="45">
        <f>IF($C$13,[1]!obget([1]!obcall("",$B$13,"getInitialMargin",[1]!obMake("","double",$B464))),"")</f>
        <v>2.1588228165666781</v>
      </c>
      <c r="E464" s="42">
        <f t="shared" si="18"/>
        <v>437</v>
      </c>
      <c r="F464" s="42">
        <f>IF($D$22,[1]!obget([1]!obcall("",$B$22,"get",[1]!obMake("","int",E464))),"")</f>
        <v>10.783284204880676</v>
      </c>
      <c r="G464" s="42">
        <f>IF($D$22,[1]!obget([1]!obcall("",$B$23,"get",[1]!obMake("","int",E464)))^2,"")</f>
        <v>8.7554818805654938E-2</v>
      </c>
      <c r="H464" s="42">
        <f>IF($D$22,[1]!obget([1]!obcall("",$B$24,"get",[1]!obMake("","int",E464))),"")</f>
        <v>0.29623062954765111</v>
      </c>
      <c r="AH464" s="24"/>
      <c r="IW464" s="28"/>
    </row>
    <row r="465" spans="1:257" x14ac:dyDescent="0.3">
      <c r="A465" s="28" t="str">
        <f t="shared" si="17"/>
        <v/>
      </c>
      <c r="B465" s="42"/>
      <c r="C465" s="48">
        <f>IF($C$14,[1]!obget([1]!obcall("",$B$14,"getInitialMargin",[1]!obMake("","double",$B465))),"")</f>
        <v>2.1574873632857123</v>
      </c>
      <c r="D465" s="45">
        <f>IF($C$13,[1]!obget([1]!obcall("",$B$13,"getInitialMargin",[1]!obMake("","double",$B465))),"")</f>
        <v>2.1588228165666781</v>
      </c>
      <c r="E465" s="42">
        <f t="shared" si="18"/>
        <v>438</v>
      </c>
      <c r="F465" s="42">
        <f>IF($D$22,[1]!obget([1]!obcall("",$B$22,"get",[1]!obMake("","int",E465))),"")</f>
        <v>7.2878535958755046</v>
      </c>
      <c r="G465" s="42">
        <f>IF($D$22,[1]!obget([1]!obcall("",$B$23,"get",[1]!obMake("","int",E465)))^2,"")</f>
        <v>1.4116759093274483E-2</v>
      </c>
      <c r="H465" s="42">
        <f>IF($D$22,[1]!obget([1]!obcall("",$B$24,"get",[1]!obMake("","int",E465))),"")</f>
        <v>0.23184761793595499</v>
      </c>
      <c r="AH465" s="24"/>
      <c r="IW465" s="28"/>
    </row>
    <row r="466" spans="1:257" x14ac:dyDescent="0.3">
      <c r="A466" s="28" t="str">
        <f t="shared" si="17"/>
        <v/>
      </c>
      <c r="B466" s="42"/>
      <c r="C466" s="48">
        <f>IF($C$14,[1]!obget([1]!obcall("",$B$14,"getInitialMargin",[1]!obMake("","double",$B466))),"")</f>
        <v>2.1574873632857123</v>
      </c>
      <c r="D466" s="45">
        <f>IF($C$13,[1]!obget([1]!obcall("",$B$13,"getInitialMargin",[1]!obMake("","double",$B466))),"")</f>
        <v>2.1588228165666781</v>
      </c>
      <c r="E466" s="42">
        <f t="shared" si="18"/>
        <v>439</v>
      </c>
      <c r="F466" s="42">
        <f>IF($D$22,[1]!obget([1]!obcall("",$B$22,"get",[1]!obMake("","int",E466))),"")</f>
        <v>7.8524093264230377</v>
      </c>
      <c r="G466" s="42">
        <f>IF($D$22,[1]!obget([1]!obcall("",$B$23,"get",[1]!obMake("","int",E466)))^2,"")</f>
        <v>1.3119556905504979E-3</v>
      </c>
      <c r="H466" s="42">
        <f>IF($D$22,[1]!obget([1]!obcall("",$B$24,"get",[1]!obMake("","int",E466))),"")</f>
        <v>0.23063219164812487</v>
      </c>
      <c r="AH466" s="24"/>
      <c r="IW466" s="28"/>
    </row>
    <row r="467" spans="1:257" x14ac:dyDescent="0.3">
      <c r="A467" s="28">
        <f t="shared" si="17"/>
        <v>22</v>
      </c>
      <c r="B467" s="42"/>
      <c r="C467" s="48">
        <f>IF($C$14,[1]!obget([1]!obcall("",$B$14,"getInitialMargin",[1]!obMake("","double",$B467))),"")</f>
        <v>2.1574873632857123</v>
      </c>
      <c r="D467" s="45">
        <f>IF($C$13,[1]!obget([1]!obcall("",$B$13,"getInitialMargin",[1]!obMake("","double",$B467))),"")</f>
        <v>2.1588228165666781</v>
      </c>
      <c r="E467" s="42">
        <f t="shared" si="18"/>
        <v>440</v>
      </c>
      <c r="F467" s="42">
        <f>IF($D$22,[1]!obget([1]!obcall("",$B$22,"get",[1]!obMake("","int",E467))),"")</f>
        <v>13.371724426083414</v>
      </c>
      <c r="G467" s="42">
        <f>IF($D$22,[1]!obget([1]!obcall("",$B$23,"get",[1]!obMake("","int",E467)))^2,"")</f>
        <v>0.41248687716021493</v>
      </c>
      <c r="H467" s="42">
        <f>IF($D$22,[1]!obget([1]!obcall("",$B$24,"get",[1]!obMake("","int",E467))),"")</f>
        <v>0.45444243137149831</v>
      </c>
      <c r="AH467" s="24"/>
      <c r="IW467" s="28"/>
    </row>
    <row r="468" spans="1:257" x14ac:dyDescent="0.3">
      <c r="A468" s="28" t="str">
        <f t="shared" si="17"/>
        <v/>
      </c>
      <c r="B468" s="42"/>
      <c r="C468" s="48">
        <f>IF($C$14,[1]!obget([1]!obcall("",$B$14,"getInitialMargin",[1]!obMake("","double",$B468))),"")</f>
        <v>2.1574873632857123</v>
      </c>
      <c r="D468" s="45">
        <f>IF($C$13,[1]!obget([1]!obcall("",$B$13,"getInitialMargin",[1]!obMake("","double",$B468))),"")</f>
        <v>2.1588228165666781</v>
      </c>
      <c r="E468" s="42">
        <f t="shared" si="18"/>
        <v>441</v>
      </c>
      <c r="F468" s="42">
        <f>IF($D$22,[1]!obget([1]!obcall("",$B$22,"get",[1]!obMake("","int",E468))),"")</f>
        <v>21.558358662415579</v>
      </c>
      <c r="G468" s="42">
        <f>IF($D$22,[1]!obget([1]!obcall("",$B$23,"get",[1]!obMake("","int",E468)))^2,"")</f>
        <v>1.0223735869673614</v>
      </c>
      <c r="H468" s="42">
        <f>IF($D$22,[1]!obget([1]!obcall("",$B$24,"get",[1]!obMake("","int",E468))),"")</f>
        <v>1.5739949213631568</v>
      </c>
      <c r="AH468" s="24"/>
      <c r="IW468" s="28"/>
    </row>
    <row r="469" spans="1:257" x14ac:dyDescent="0.3">
      <c r="A469" s="28" t="str">
        <f t="shared" si="17"/>
        <v/>
      </c>
      <c r="B469" s="42"/>
      <c r="C469" s="48">
        <f>IF($C$14,[1]!obget([1]!obcall("",$B$14,"getInitialMargin",[1]!obMake("","double",$B469))),"")</f>
        <v>2.1574873632857123</v>
      </c>
      <c r="D469" s="45">
        <f>IF($C$13,[1]!obget([1]!obcall("",$B$13,"getInitialMargin",[1]!obMake("","double",$B469))),"")</f>
        <v>2.1588228165666781</v>
      </c>
      <c r="E469" s="42">
        <f t="shared" si="18"/>
        <v>442</v>
      </c>
      <c r="F469" s="42">
        <f>IF($D$22,[1]!obget([1]!obcall("",$B$22,"get",[1]!obMake("","int",E469))),"")</f>
        <v>11.214563507233656</v>
      </c>
      <c r="G469" s="42">
        <f>IF($D$22,[1]!obget([1]!obcall("",$B$23,"get",[1]!obMake("","int",E469)))^2,"")</f>
        <v>1.6030969912808668E-2</v>
      </c>
      <c r="H469" s="42">
        <f>IF($D$22,[1]!obget([1]!obcall("",$B$24,"get",[1]!obMake("","int",E469))),"")</f>
        <v>0.31606134126967633</v>
      </c>
      <c r="AH469" s="24"/>
      <c r="IW469" s="28"/>
    </row>
    <row r="470" spans="1:257" x14ac:dyDescent="0.3">
      <c r="A470" s="28" t="str">
        <f t="shared" si="17"/>
        <v/>
      </c>
      <c r="B470" s="42"/>
      <c r="C470" s="48">
        <f>IF($C$14,[1]!obget([1]!obcall("",$B$14,"getInitialMargin",[1]!obMake("","double",$B470))),"")</f>
        <v>2.1574873632857123</v>
      </c>
      <c r="D470" s="45">
        <f>IF($C$13,[1]!obget([1]!obcall("",$B$13,"getInitialMargin",[1]!obMake("","double",$B470))),"")</f>
        <v>2.1588228165666781</v>
      </c>
      <c r="E470" s="42">
        <f t="shared" si="18"/>
        <v>443</v>
      </c>
      <c r="F470" s="42">
        <f>IF($D$22,[1]!obget([1]!obcall("",$B$22,"get",[1]!obMake("","int",E470))),"")</f>
        <v>13.337715199089573</v>
      </c>
      <c r="G470" s="42">
        <f>IF($D$22,[1]!obget([1]!obcall("",$B$23,"get",[1]!obMake("","int",E470)))^2,"")</f>
        <v>0.50244825068407151</v>
      </c>
      <c r="H470" s="42">
        <f>IF($D$22,[1]!obget([1]!obcall("",$B$24,"get",[1]!obMake("","int",E470))),"")</f>
        <v>0.45175392593217745</v>
      </c>
      <c r="AH470" s="24"/>
      <c r="IW470" s="28"/>
    </row>
    <row r="471" spans="1:257" x14ac:dyDescent="0.3">
      <c r="A471" s="28" t="str">
        <f t="shared" si="17"/>
        <v/>
      </c>
      <c r="B471" s="42"/>
      <c r="C471" s="48">
        <f>IF($C$14,[1]!obget([1]!obcall("",$B$14,"getInitialMargin",[1]!obMake("","double",$B471))),"")</f>
        <v>2.1574873632857123</v>
      </c>
      <c r="D471" s="45">
        <f>IF($C$13,[1]!obget([1]!obcall("",$B$13,"getInitialMargin",[1]!obMake("","double",$B471))),"")</f>
        <v>2.1588228165666781</v>
      </c>
      <c r="E471" s="42">
        <f t="shared" si="18"/>
        <v>444</v>
      </c>
      <c r="F471" s="42">
        <f>IF($D$22,[1]!obget([1]!obcall("",$B$22,"get",[1]!obMake("","int",E471))),"")</f>
        <v>19.104604761931707</v>
      </c>
      <c r="G471" s="42">
        <f>IF($D$22,[1]!obget([1]!obcall("",$B$23,"get",[1]!obMake("","int",E471)))^2,"")</f>
        <v>1.0178353631553367</v>
      </c>
      <c r="H471" s="42">
        <f>IF($D$22,[1]!obget([1]!obcall("",$B$24,"get",[1]!obMake("","int",E471))),"")</f>
        <v>1.1396968828354912</v>
      </c>
      <c r="AH471" s="24"/>
      <c r="IW471" s="28"/>
    </row>
    <row r="472" spans="1:257" x14ac:dyDescent="0.3">
      <c r="A472" s="28" t="str">
        <f t="shared" si="17"/>
        <v/>
      </c>
      <c r="B472" s="42"/>
      <c r="C472" s="48">
        <f>IF($C$14,[1]!obget([1]!obcall("",$B$14,"getInitialMargin",[1]!obMake("","double",$B472))),"")</f>
        <v>2.1574873632857123</v>
      </c>
      <c r="D472" s="45">
        <f>IF($C$13,[1]!obget([1]!obcall("",$B$13,"getInitialMargin",[1]!obMake("","double",$B472))),"")</f>
        <v>2.1588228165666781</v>
      </c>
      <c r="E472" s="42">
        <f t="shared" si="18"/>
        <v>445</v>
      </c>
      <c r="F472" s="42">
        <f>IF($D$22,[1]!obget([1]!obcall("",$B$22,"get",[1]!obMake("","int",E472))),"")</f>
        <v>18.000140632620099</v>
      </c>
      <c r="G472" s="42">
        <f>IF($D$22,[1]!obget([1]!obcall("",$B$23,"get",[1]!obMake("","int",E472)))^2,"")</f>
        <v>0.6703412286847934</v>
      </c>
      <c r="H472" s="42">
        <f>IF($D$22,[1]!obget([1]!obcall("",$B$24,"get",[1]!obMake("","int",E472))),"")</f>
        <v>0.97179861744778928</v>
      </c>
      <c r="AH472" s="24"/>
      <c r="IW472" s="28"/>
    </row>
    <row r="473" spans="1:257" x14ac:dyDescent="0.3">
      <c r="A473" s="28" t="str">
        <f t="shared" si="17"/>
        <v/>
      </c>
      <c r="B473" s="42"/>
      <c r="C473" s="48">
        <f>IF($C$14,[1]!obget([1]!obcall("",$B$14,"getInitialMargin",[1]!obMake("","double",$B473))),"")</f>
        <v>2.1574873632857123</v>
      </c>
      <c r="D473" s="45">
        <f>IF($C$13,[1]!obget([1]!obcall("",$B$13,"getInitialMargin",[1]!obMake("","double",$B473))),"")</f>
        <v>2.1588228165666781</v>
      </c>
      <c r="E473" s="42">
        <f t="shared" si="18"/>
        <v>446</v>
      </c>
      <c r="F473" s="42">
        <f>IF($D$22,[1]!obget([1]!obcall("",$B$22,"get",[1]!obMake("","int",E473))),"")</f>
        <v>7.167741807007987</v>
      </c>
      <c r="G473" s="42">
        <f>IF($D$22,[1]!obget([1]!obcall("",$B$23,"get",[1]!obMake("","int",E473)))^2,"")</f>
        <v>0.16307198627754704</v>
      </c>
      <c r="H473" s="42">
        <f>IF($D$22,[1]!obget([1]!obcall("",$B$24,"get",[1]!obMake("","int",E473))),"")</f>
        <v>0.23268343200229941</v>
      </c>
      <c r="AH473" s="24"/>
      <c r="IW473" s="28"/>
    </row>
    <row r="474" spans="1:257" x14ac:dyDescent="0.3">
      <c r="A474" s="28" t="str">
        <f t="shared" si="17"/>
        <v/>
      </c>
      <c r="B474" s="42"/>
      <c r="C474" s="48">
        <f>IF($C$14,[1]!obget([1]!obcall("",$B$14,"getInitialMargin",[1]!obMake("","double",$B474))),"")</f>
        <v>2.1574873632857123</v>
      </c>
      <c r="D474" s="45">
        <f>IF($C$13,[1]!obget([1]!obcall("",$B$13,"getInitialMargin",[1]!obMake("","double",$B474))),"")</f>
        <v>2.1588228165666781</v>
      </c>
      <c r="E474" s="42">
        <f t="shared" si="18"/>
        <v>447</v>
      </c>
      <c r="F474" s="42">
        <f>IF($D$22,[1]!obget([1]!obcall("",$B$22,"get",[1]!obMake("","int",E474))),"")</f>
        <v>10.966286216722459</v>
      </c>
      <c r="G474" s="42">
        <f>IF($D$22,[1]!obget([1]!obcall("",$B$23,"get",[1]!obMake("","int",E474)))^2,"")</f>
        <v>2.3849539455510528E-3</v>
      </c>
      <c r="H474" s="42">
        <f>IF($D$22,[1]!obget([1]!obcall("",$B$24,"get",[1]!obMake("","int",E474))),"")</f>
        <v>0.3043263555206992</v>
      </c>
      <c r="AH474" s="24"/>
      <c r="IW474" s="28"/>
    </row>
    <row r="475" spans="1:257" x14ac:dyDescent="0.3">
      <c r="A475" s="28" t="str">
        <f t="shared" si="17"/>
        <v/>
      </c>
      <c r="B475" s="42"/>
      <c r="C475" s="48">
        <f>IF($C$14,[1]!obget([1]!obcall("",$B$14,"getInitialMargin",[1]!obMake("","double",$B475))),"")</f>
        <v>2.1574873632857123</v>
      </c>
      <c r="D475" s="45">
        <f>IF($C$13,[1]!obget([1]!obcall("",$B$13,"getInitialMargin",[1]!obMake("","double",$B475))),"")</f>
        <v>2.1588228165666781</v>
      </c>
      <c r="E475" s="42">
        <f t="shared" si="18"/>
        <v>448</v>
      </c>
      <c r="F475" s="42">
        <f>IF($D$22,[1]!obget([1]!obcall("",$B$22,"get",[1]!obMake("","int",E475))),"")</f>
        <v>14.173026779686342</v>
      </c>
      <c r="G475" s="42">
        <f>IF($D$22,[1]!obget([1]!obcall("",$B$23,"get",[1]!obMake("","int",E475)))^2,"")</f>
        <v>6.5673554040284826E-2</v>
      </c>
      <c r="H475" s="42">
        <f>IF($D$22,[1]!obget([1]!obcall("",$B$24,"get",[1]!obMake("","int",E475))),"")</f>
        <v>0.52248531367915163</v>
      </c>
      <c r="AH475" s="24"/>
      <c r="IW475" s="28"/>
    </row>
    <row r="476" spans="1:257" x14ac:dyDescent="0.3">
      <c r="A476" s="28" t="str">
        <f t="shared" ref="A476:A539" si="19">IF($D$22,IF(MOD((ROW(A476)-ROW($A$27))*$C$17,$C$18/10)&lt;0.0001,(ROW(A476)-ROW($A$27))*$C$17,""),"")</f>
        <v/>
      </c>
      <c r="B476" s="42"/>
      <c r="C476" s="48">
        <f>IF($C$14,[1]!obget([1]!obcall("",$B$14,"getInitialMargin",[1]!obMake("","double",$B476))),"")</f>
        <v>2.1574873632857123</v>
      </c>
      <c r="D476" s="45">
        <f>IF($C$13,[1]!obget([1]!obcall("",$B$13,"getInitialMargin",[1]!obMake("","double",$B476))),"")</f>
        <v>2.1588228165666781</v>
      </c>
      <c r="E476" s="42">
        <f t="shared" ref="E476:E539" si="20">IF($D$22,E475+1,"")</f>
        <v>449</v>
      </c>
      <c r="F476" s="42">
        <f>IF($D$22,[1]!obget([1]!obcall("",$B$22,"get",[1]!obMake("","int",E476))),"")</f>
        <v>15.215710849089493</v>
      </c>
      <c r="G476" s="42">
        <f>IF($D$22,[1]!obget([1]!obcall("",$B$23,"get",[1]!obMake("","int",E476)))^2,"")</f>
        <v>0.54589928854999736</v>
      </c>
      <c r="H476" s="42">
        <f>IF($D$22,[1]!obget([1]!obcall("",$B$24,"get",[1]!obMake("","int",E476))),"")</f>
        <v>0.62452078929839683</v>
      </c>
      <c r="AH476" s="24"/>
      <c r="IW476" s="28"/>
    </row>
    <row r="477" spans="1:257" x14ac:dyDescent="0.3">
      <c r="A477" s="28">
        <f t="shared" si="19"/>
        <v>22.5</v>
      </c>
      <c r="B477" s="42"/>
      <c r="C477" s="48">
        <f>IF($C$14,[1]!obget([1]!obcall("",$B$14,"getInitialMargin",[1]!obMake("","double",$B477))),"")</f>
        <v>2.1574873632857123</v>
      </c>
      <c r="D477" s="45">
        <f>IF($C$13,[1]!obget([1]!obcall("",$B$13,"getInitialMargin",[1]!obMake("","double",$B477))),"")</f>
        <v>2.1588228165666781</v>
      </c>
      <c r="E477" s="42">
        <f t="shared" si="20"/>
        <v>450</v>
      </c>
      <c r="F477" s="42">
        <f>IF($D$22,[1]!obget([1]!obcall("",$B$22,"get",[1]!obMake("","int",E477))),"")</f>
        <v>11.860068382781401</v>
      </c>
      <c r="G477" s="42">
        <f>IF($D$22,[1]!obget([1]!obcall("",$B$23,"get",[1]!obMake("","int",E477)))^2,"")</f>
        <v>1.5790807067518524</v>
      </c>
      <c r="H477" s="42">
        <f>IF($D$22,[1]!obget([1]!obcall("",$B$24,"get",[1]!obMake("","int",E477))),"")</f>
        <v>0.35062114487864326</v>
      </c>
      <c r="AH477" s="24"/>
      <c r="IW477" s="28"/>
    </row>
    <row r="478" spans="1:257" x14ac:dyDescent="0.3">
      <c r="A478" s="28" t="str">
        <f t="shared" si="19"/>
        <v/>
      </c>
      <c r="B478" s="42"/>
      <c r="C478" s="48">
        <f>IF($C$14,[1]!obget([1]!obcall("",$B$14,"getInitialMargin",[1]!obMake("","double",$B478))),"")</f>
        <v>2.1574873632857123</v>
      </c>
      <c r="D478" s="45">
        <f>IF($C$13,[1]!obget([1]!obcall("",$B$13,"getInitialMargin",[1]!obMake("","double",$B478))),"")</f>
        <v>2.1588228165666781</v>
      </c>
      <c r="E478" s="42">
        <f t="shared" si="20"/>
        <v>451</v>
      </c>
      <c r="F478" s="42">
        <f>IF($D$22,[1]!obget([1]!obcall("",$B$22,"get",[1]!obMake("","int",E478))),"")</f>
        <v>7.0012064527197042</v>
      </c>
      <c r="G478" s="42">
        <f>IF($D$22,[1]!obget([1]!obcall("",$B$23,"get",[1]!obMake("","int",E478)))^2,"")</f>
        <v>0.30741151067132788</v>
      </c>
      <c r="H478" s="42">
        <f>IF($D$22,[1]!obget([1]!obcall("",$B$24,"get",[1]!obMake("","int",E478))),"")</f>
        <v>0.23417736032308584</v>
      </c>
      <c r="AH478" s="24"/>
      <c r="IW478" s="28"/>
    </row>
    <row r="479" spans="1:257" x14ac:dyDescent="0.3">
      <c r="A479" s="28" t="str">
        <f t="shared" si="19"/>
        <v/>
      </c>
      <c r="B479" s="42"/>
      <c r="C479" s="48">
        <f>IF($C$14,[1]!obget([1]!obcall("",$B$14,"getInitialMargin",[1]!obMake("","double",$B479))),"")</f>
        <v>2.1574873632857123</v>
      </c>
      <c r="D479" s="45">
        <f>IF($C$13,[1]!obget([1]!obcall("",$B$13,"getInitialMargin",[1]!obMake("","double",$B479))),"")</f>
        <v>2.1588228165666781</v>
      </c>
      <c r="E479" s="42">
        <f t="shared" si="20"/>
        <v>452</v>
      </c>
      <c r="F479" s="42">
        <f>IF($D$22,[1]!obget([1]!obcall("",$B$22,"get",[1]!obMake("","int",E479))),"")</f>
        <v>17.22252325629265</v>
      </c>
      <c r="G479" s="42">
        <f>IF($D$22,[1]!obget([1]!obcall("",$B$23,"get",[1]!obMake("","int",E479)))^2,"")</f>
        <v>1.8921407537683244</v>
      </c>
      <c r="H479" s="42">
        <f>IF($D$22,[1]!obget([1]!obcall("",$B$24,"get",[1]!obMake("","int",E479))),"")</f>
        <v>0.8638596117905053</v>
      </c>
      <c r="AH479" s="24"/>
      <c r="IW479" s="28"/>
    </row>
    <row r="480" spans="1:257" x14ac:dyDescent="0.3">
      <c r="A480" s="28" t="str">
        <f t="shared" si="19"/>
        <v/>
      </c>
      <c r="B480" s="42"/>
      <c r="C480" s="48">
        <f>IF($C$14,[1]!obget([1]!obcall("",$B$14,"getInitialMargin",[1]!obMake("","double",$B480))),"")</f>
        <v>2.1574873632857123</v>
      </c>
      <c r="D480" s="45">
        <f>IF($C$13,[1]!obget([1]!obcall("",$B$13,"getInitialMargin",[1]!obMake("","double",$B480))),"")</f>
        <v>2.1588228165666781</v>
      </c>
      <c r="E480" s="42">
        <f t="shared" si="20"/>
        <v>453</v>
      </c>
      <c r="F480" s="42">
        <f>IF($D$22,[1]!obget([1]!obcall("",$B$22,"get",[1]!obMake("","int",E480))),"")</f>
        <v>8.1702426343416175</v>
      </c>
      <c r="G480" s="42">
        <f>IF($D$22,[1]!obget([1]!obcall("",$B$23,"get",[1]!obMake("","int",E480)))^2,"")</f>
        <v>6.0531284145787954E-3</v>
      </c>
      <c r="H480" s="42">
        <f>IF($D$22,[1]!obget([1]!obcall("",$B$24,"get",[1]!obMake("","int",E480))),"")</f>
        <v>0.23191645459128535</v>
      </c>
      <c r="AH480" s="24"/>
      <c r="IW480" s="28"/>
    </row>
    <row r="481" spans="1:257" x14ac:dyDescent="0.3">
      <c r="A481" s="28" t="str">
        <f t="shared" si="19"/>
        <v/>
      </c>
      <c r="B481" s="42"/>
      <c r="C481" s="48">
        <f>IF($C$14,[1]!obget([1]!obcall("",$B$14,"getInitialMargin",[1]!obMake("","double",$B481))),"")</f>
        <v>2.1574873632857123</v>
      </c>
      <c r="D481" s="45">
        <f>IF($C$13,[1]!obget([1]!obcall("",$B$13,"getInitialMargin",[1]!obMake("","double",$B481))),"")</f>
        <v>2.1588228165666781</v>
      </c>
      <c r="E481" s="42">
        <f t="shared" si="20"/>
        <v>454</v>
      </c>
      <c r="F481" s="42">
        <f>IF($D$22,[1]!obget([1]!obcall("",$B$22,"get",[1]!obMake("","int",E481))),"")</f>
        <v>7.7797166966302589</v>
      </c>
      <c r="G481" s="42">
        <f>IF($D$22,[1]!obget([1]!obcall("",$B$23,"get",[1]!obMake("","int",E481)))^2,"")</f>
        <v>0.3364946536213112</v>
      </c>
      <c r="H481" s="42">
        <f>IF($D$22,[1]!obget([1]!obcall("",$B$24,"get",[1]!obMake("","int",E481))),"")</f>
        <v>0.23053772445248727</v>
      </c>
      <c r="AH481" s="24"/>
      <c r="IW481" s="28"/>
    </row>
    <row r="482" spans="1:257" x14ac:dyDescent="0.3">
      <c r="A482" s="28" t="str">
        <f t="shared" si="19"/>
        <v/>
      </c>
      <c r="B482" s="42"/>
      <c r="C482" s="48">
        <f>IF($C$14,[1]!obget([1]!obcall("",$B$14,"getInitialMargin",[1]!obMake("","double",$B482))),"")</f>
        <v>2.1574873632857123</v>
      </c>
      <c r="D482" s="45">
        <f>IF($C$13,[1]!obget([1]!obcall("",$B$13,"getInitialMargin",[1]!obMake("","double",$B482))),"")</f>
        <v>2.1588228165666781</v>
      </c>
      <c r="E482" s="42">
        <f t="shared" si="20"/>
        <v>455</v>
      </c>
      <c r="F482" s="42">
        <f>IF($D$22,[1]!obget([1]!obcall("",$B$22,"get",[1]!obMake("","int",E482))),"")</f>
        <v>8.4874544898089166</v>
      </c>
      <c r="G482" s="42">
        <f>IF($D$22,[1]!obget([1]!obcall("",$B$23,"get",[1]!obMake("","int",E482)))^2,"")</f>
        <v>0.1442482447494994</v>
      </c>
      <c r="H482" s="42">
        <f>IF($D$22,[1]!obget([1]!obcall("",$B$24,"get",[1]!obMake("","int",E482))),"")</f>
        <v>0.23461215956934722</v>
      </c>
      <c r="AH482" s="24"/>
      <c r="IW482" s="28"/>
    </row>
    <row r="483" spans="1:257" x14ac:dyDescent="0.3">
      <c r="A483" s="28" t="str">
        <f t="shared" si="19"/>
        <v/>
      </c>
      <c r="B483" s="42"/>
      <c r="C483" s="48">
        <f>IF($C$14,[1]!obget([1]!obcall("",$B$14,"getInitialMargin",[1]!obMake("","double",$B483))),"")</f>
        <v>2.1574873632857123</v>
      </c>
      <c r="D483" s="45">
        <f>IF($C$13,[1]!obget([1]!obcall("",$B$13,"getInitialMargin",[1]!obMake("","double",$B483))),"")</f>
        <v>2.1588228165666781</v>
      </c>
      <c r="E483" s="42">
        <f t="shared" si="20"/>
        <v>456</v>
      </c>
      <c r="F483" s="42">
        <f>IF($D$22,[1]!obget([1]!obcall("",$B$22,"get",[1]!obMake("","int",E483))),"")</f>
        <v>11.18939021577328</v>
      </c>
      <c r="G483" s="42">
        <f>IF($D$22,[1]!obget([1]!obcall("",$B$23,"get",[1]!obMake("","int",E483)))^2,"")</f>
        <v>0.37011226829582189</v>
      </c>
      <c r="H483" s="42">
        <f>IF($D$22,[1]!obget([1]!obcall("",$B$24,"get",[1]!obMake("","int",E483))),"")</f>
        <v>0.31483208840076149</v>
      </c>
      <c r="AH483" s="24"/>
      <c r="IW483" s="28"/>
    </row>
    <row r="484" spans="1:257" x14ac:dyDescent="0.3">
      <c r="A484" s="28" t="str">
        <f t="shared" si="19"/>
        <v/>
      </c>
      <c r="B484" s="42"/>
      <c r="C484" s="48">
        <f>IF($C$14,[1]!obget([1]!obcall("",$B$14,"getInitialMargin",[1]!obMake("","double",$B484))),"")</f>
        <v>2.1574873632857123</v>
      </c>
      <c r="D484" s="45">
        <f>IF($C$13,[1]!obget([1]!obcall("",$B$13,"getInitialMargin",[1]!obMake("","double",$B484))),"")</f>
        <v>2.1588228165666781</v>
      </c>
      <c r="E484" s="42">
        <f t="shared" si="20"/>
        <v>457</v>
      </c>
      <c r="F484" s="42">
        <f>IF($D$22,[1]!obget([1]!obcall("",$B$22,"get",[1]!obMake("","int",E484))),"")</f>
        <v>22.149514338795537</v>
      </c>
      <c r="G484" s="42">
        <f>IF($D$22,[1]!obget([1]!obcall("",$B$23,"get",[1]!obMake("","int",E484)))^2,"")</f>
        <v>1.0405653402887978</v>
      </c>
      <c r="H484" s="42">
        <f>IF($D$22,[1]!obget([1]!obcall("",$B$24,"get",[1]!obMake("","int",E484))),"")</f>
        <v>1.6912600011135064</v>
      </c>
      <c r="AH484" s="24"/>
      <c r="IW484" s="28"/>
    </row>
    <row r="485" spans="1:257" x14ac:dyDescent="0.3">
      <c r="A485" s="28" t="str">
        <f t="shared" si="19"/>
        <v/>
      </c>
      <c r="B485" s="42"/>
      <c r="C485" s="48">
        <f>IF($C$14,[1]!obget([1]!obcall("",$B$14,"getInitialMargin",[1]!obMake("","double",$B485))),"")</f>
        <v>2.1574873632857123</v>
      </c>
      <c r="D485" s="45">
        <f>IF($C$13,[1]!obget([1]!obcall("",$B$13,"getInitialMargin",[1]!obMake("","double",$B485))),"")</f>
        <v>2.1588228165666781</v>
      </c>
      <c r="E485" s="42">
        <f t="shared" si="20"/>
        <v>458</v>
      </c>
      <c r="F485" s="42">
        <f>IF($D$22,[1]!obget([1]!obcall("",$B$22,"get",[1]!obMake("","int",E485))),"")</f>
        <v>13.850945504450745</v>
      </c>
      <c r="G485" s="42">
        <f>IF($D$22,[1]!obget([1]!obcall("",$B$23,"get",[1]!obMake("","int",E485)))^2,"")</f>
        <v>0.50946717342544523</v>
      </c>
      <c r="H485" s="42">
        <f>IF($D$22,[1]!obget([1]!obcall("",$B$24,"get",[1]!obMake("","int",E485))),"")</f>
        <v>0.49405228053841244</v>
      </c>
      <c r="AH485" s="24"/>
      <c r="IW485" s="28"/>
    </row>
    <row r="486" spans="1:257" x14ac:dyDescent="0.3">
      <c r="A486" s="28" t="str">
        <f t="shared" si="19"/>
        <v/>
      </c>
      <c r="B486" s="42"/>
      <c r="C486" s="48">
        <f>IF($C$14,[1]!obget([1]!obcall("",$B$14,"getInitialMargin",[1]!obMake("","double",$B486))),"")</f>
        <v>2.1574873632857123</v>
      </c>
      <c r="D486" s="45">
        <f>IF($C$13,[1]!obget([1]!obcall("",$B$13,"getInitialMargin",[1]!obMake("","double",$B486))),"")</f>
        <v>2.1588228165666781</v>
      </c>
      <c r="E486" s="42">
        <f t="shared" si="20"/>
        <v>459</v>
      </c>
      <c r="F486" s="42">
        <f>IF($D$22,[1]!obget([1]!obcall("",$B$22,"get",[1]!obMake("","int",E486))),"")</f>
        <v>10.230306766868347</v>
      </c>
      <c r="G486" s="42">
        <f>IF($D$22,[1]!obget([1]!obcall("",$B$23,"get",[1]!obMake("","int",E486)))^2,"")</f>
        <v>1.1135707125528744</v>
      </c>
      <c r="H486" s="42">
        <f>IF($D$22,[1]!obget([1]!obcall("",$B$24,"get",[1]!obMake("","int",E486))),"")</f>
        <v>0.27462439356074186</v>
      </c>
      <c r="AH486" s="24"/>
      <c r="IW486" s="28"/>
    </row>
    <row r="487" spans="1:257" x14ac:dyDescent="0.3">
      <c r="A487" s="28">
        <f t="shared" si="19"/>
        <v>23</v>
      </c>
      <c r="B487" s="42"/>
      <c r="C487" s="48">
        <f>IF($C$14,[1]!obget([1]!obcall("",$B$14,"getInitialMargin",[1]!obMake("","double",$B487))),"")</f>
        <v>2.1574873632857123</v>
      </c>
      <c r="D487" s="45">
        <f>IF($C$13,[1]!obget([1]!obcall("",$B$13,"getInitialMargin",[1]!obMake("","double",$B487))),"")</f>
        <v>2.1588228165666781</v>
      </c>
      <c r="E487" s="42">
        <f t="shared" si="20"/>
        <v>460</v>
      </c>
      <c r="F487" s="42">
        <f>IF($D$22,[1]!obget([1]!obcall("",$B$22,"get",[1]!obMake("","int",E487))),"")</f>
        <v>20.814553415502509</v>
      </c>
      <c r="G487" s="42">
        <f>IF($D$22,[1]!obget([1]!obcall("",$B$23,"get",[1]!obMake("","int",E487)))^2,"")</f>
        <v>6.2423734859256425E-2</v>
      </c>
      <c r="H487" s="42">
        <f>IF($D$22,[1]!obget([1]!obcall("",$B$24,"get",[1]!obMake("","int",E487))),"")</f>
        <v>1.4334189994426532</v>
      </c>
      <c r="AH487" s="24"/>
      <c r="IW487" s="28"/>
    </row>
    <row r="488" spans="1:257" x14ac:dyDescent="0.3">
      <c r="A488" s="28" t="str">
        <f t="shared" si="19"/>
        <v/>
      </c>
      <c r="B488" s="42"/>
      <c r="C488" s="48">
        <f>IF($C$14,[1]!obget([1]!obcall("",$B$14,"getInitialMargin",[1]!obMake("","double",$B488))),"")</f>
        <v>2.1574873632857123</v>
      </c>
      <c r="D488" s="45">
        <f>IF($C$13,[1]!obget([1]!obcall("",$B$13,"getInitialMargin",[1]!obMake("","double",$B488))),"")</f>
        <v>2.1588228165666781</v>
      </c>
      <c r="E488" s="42">
        <f t="shared" si="20"/>
        <v>461</v>
      </c>
      <c r="F488" s="42">
        <f>IF($D$22,[1]!obget([1]!obcall("",$B$22,"get",[1]!obMake("","int",E488))),"")</f>
        <v>26.195785599530641</v>
      </c>
      <c r="G488" s="42">
        <f>IF($D$22,[1]!obget([1]!obcall("",$B$23,"get",[1]!obMake("","int",E488)))^2,"")</f>
        <v>0.76406890778554304</v>
      </c>
      <c r="H488" s="42">
        <f>IF($D$22,[1]!obget([1]!obcall("",$B$24,"get",[1]!obMake("","int",E488))),"")</f>
        <v>2.6256101883153429</v>
      </c>
      <c r="AH488" s="24"/>
      <c r="IW488" s="28"/>
    </row>
    <row r="489" spans="1:257" x14ac:dyDescent="0.3">
      <c r="A489" s="28" t="str">
        <f t="shared" si="19"/>
        <v/>
      </c>
      <c r="B489" s="42"/>
      <c r="C489" s="48">
        <f>IF($C$14,[1]!obget([1]!obcall("",$B$14,"getInitialMargin",[1]!obMake("","double",$B489))),"")</f>
        <v>2.1574873632857123</v>
      </c>
      <c r="D489" s="45">
        <f>IF($C$13,[1]!obget([1]!obcall("",$B$13,"getInitialMargin",[1]!obMake("","double",$B489))),"")</f>
        <v>2.1588228165666781</v>
      </c>
      <c r="E489" s="42">
        <f t="shared" si="20"/>
        <v>462</v>
      </c>
      <c r="F489" s="42">
        <f>IF($D$22,[1]!obget([1]!obcall("",$B$22,"get",[1]!obMake("","int",E489))),"")</f>
        <v>9.494229653722261</v>
      </c>
      <c r="G489" s="42">
        <f>IF($D$22,[1]!obget([1]!obcall("",$B$23,"get",[1]!obMake("","int",E489)))^2,"")</f>
        <v>7.522762676554845E-2</v>
      </c>
      <c r="H489" s="42">
        <f>IF($D$22,[1]!obget([1]!obcall("",$B$24,"get",[1]!obMake("","int",E489))),"")</f>
        <v>0.25252400825316201</v>
      </c>
      <c r="AH489" s="24"/>
      <c r="IW489" s="28"/>
    </row>
    <row r="490" spans="1:257" x14ac:dyDescent="0.3">
      <c r="A490" s="28" t="str">
        <f t="shared" si="19"/>
        <v/>
      </c>
      <c r="B490" s="42"/>
      <c r="C490" s="48">
        <f>IF($C$14,[1]!obget([1]!obcall("",$B$14,"getInitialMargin",[1]!obMake("","double",$B490))),"")</f>
        <v>2.1574873632857123</v>
      </c>
      <c r="D490" s="45">
        <f>IF($C$13,[1]!obget([1]!obcall("",$B$13,"getInitialMargin",[1]!obMake("","double",$B490))),"")</f>
        <v>2.1588228165666781</v>
      </c>
      <c r="E490" s="42">
        <f t="shared" si="20"/>
        <v>463</v>
      </c>
      <c r="F490" s="42">
        <f>IF($D$22,[1]!obget([1]!obcall("",$B$22,"get",[1]!obMake("","int",E490))),"")</f>
        <v>10.705281013804992</v>
      </c>
      <c r="G490" s="42">
        <f>IF($D$22,[1]!obget([1]!obcall("",$B$23,"get",[1]!obMake("","int",E490)))^2,"")</f>
        <v>1.931145430966473E-2</v>
      </c>
      <c r="H490" s="42">
        <f>IF($D$22,[1]!obget([1]!obcall("",$B$24,"get",[1]!obMake("","int",E490))),"")</f>
        <v>0.29292279240171737</v>
      </c>
      <c r="AH490" s="24"/>
      <c r="IW490" s="28"/>
    </row>
    <row r="491" spans="1:257" x14ac:dyDescent="0.3">
      <c r="A491" s="28" t="str">
        <f t="shared" si="19"/>
        <v/>
      </c>
      <c r="B491" s="42"/>
      <c r="C491" s="48">
        <f>IF($C$14,[1]!obget([1]!obcall("",$B$14,"getInitialMargin",[1]!obMake("","double",$B491))),"")</f>
        <v>2.1574873632857123</v>
      </c>
      <c r="D491" s="45">
        <f>IF($C$13,[1]!obget([1]!obcall("",$B$13,"getInitialMargin",[1]!obMake("","double",$B491))),"")</f>
        <v>2.1588228165666781</v>
      </c>
      <c r="E491" s="42">
        <f t="shared" si="20"/>
        <v>464</v>
      </c>
      <c r="F491" s="42">
        <f>IF($D$22,[1]!obget([1]!obcall("",$B$22,"get",[1]!obMake("","int",E491))),"")</f>
        <v>10.680106406750861</v>
      </c>
      <c r="G491" s="42">
        <f>IF($D$22,[1]!obget([1]!obcall("",$B$23,"get",[1]!obMake("","int",E491)))^2,"")</f>
        <v>8.8748160911614201E-6</v>
      </c>
      <c r="H491" s="42">
        <f>IF($D$22,[1]!obget([1]!obcall("",$B$24,"get",[1]!obMake("","int",E491))),"")</f>
        <v>0.29187345891498417</v>
      </c>
      <c r="AH491" s="24"/>
      <c r="IW491" s="28"/>
    </row>
    <row r="492" spans="1:257" x14ac:dyDescent="0.3">
      <c r="A492" s="28" t="str">
        <f t="shared" si="19"/>
        <v/>
      </c>
      <c r="B492" s="42"/>
      <c r="C492" s="48">
        <f>IF($C$14,[1]!obget([1]!obcall("",$B$14,"getInitialMargin",[1]!obMake("","double",$B492))),"")</f>
        <v>2.1574873632857123</v>
      </c>
      <c r="D492" s="45">
        <f>IF($C$13,[1]!obget([1]!obcall("",$B$13,"getInitialMargin",[1]!obMake("","double",$B492))),"")</f>
        <v>2.1588228165666781</v>
      </c>
      <c r="E492" s="42">
        <f t="shared" si="20"/>
        <v>465</v>
      </c>
      <c r="F492" s="42">
        <f>IF($D$22,[1]!obget([1]!obcall("",$B$22,"get",[1]!obMake("","int",E492))),"")</f>
        <v>8.7119010110612685</v>
      </c>
      <c r="G492" s="42">
        <f>IF($D$22,[1]!obget([1]!obcall("",$B$23,"get",[1]!obMake("","int",E492)))^2,"")</f>
        <v>0.27196505762682277</v>
      </c>
      <c r="H492" s="42">
        <f>IF($D$22,[1]!obget([1]!obcall("",$B$24,"get",[1]!obMake("","int",E492))),"")</f>
        <v>0.23737286799418988</v>
      </c>
      <c r="AH492" s="24"/>
      <c r="IW492" s="28"/>
    </row>
    <row r="493" spans="1:257" x14ac:dyDescent="0.3">
      <c r="A493" s="28" t="str">
        <f t="shared" si="19"/>
        <v/>
      </c>
      <c r="B493" s="42"/>
      <c r="C493" s="48">
        <f>IF($C$14,[1]!obget([1]!obcall("",$B$14,"getInitialMargin",[1]!obMake("","double",$B493))),"")</f>
        <v>2.1574873632857123</v>
      </c>
      <c r="D493" s="45">
        <f>IF($C$13,[1]!obget([1]!obcall("",$B$13,"getInitialMargin",[1]!obMake("","double",$B493))),"")</f>
        <v>2.1588228165666781</v>
      </c>
      <c r="E493" s="42">
        <f t="shared" si="20"/>
        <v>466</v>
      </c>
      <c r="F493" s="42">
        <f>IF($D$22,[1]!obget([1]!obcall("",$B$22,"get",[1]!obMake("","int",E493))),"")</f>
        <v>15.813125559294146</v>
      </c>
      <c r="G493" s="42">
        <f>IF($D$22,[1]!obget([1]!obcall("",$B$23,"get",[1]!obMake("","int",E493)))^2,"")</f>
        <v>1.3903100386341614</v>
      </c>
      <c r="H493" s="42">
        <f>IF($D$22,[1]!obget([1]!obcall("",$B$24,"get",[1]!obMake("","int",E493))),"")</f>
        <v>0.68986032484883242</v>
      </c>
      <c r="AH493" s="24"/>
      <c r="IW493" s="28"/>
    </row>
    <row r="494" spans="1:257" x14ac:dyDescent="0.3">
      <c r="A494" s="28" t="str">
        <f t="shared" si="19"/>
        <v/>
      </c>
      <c r="B494" s="42"/>
      <c r="C494" s="48">
        <f>IF($C$14,[1]!obget([1]!obcall("",$B$14,"getInitialMargin",[1]!obMake("","double",$B494))),"")</f>
        <v>2.1574873632857123</v>
      </c>
      <c r="D494" s="45">
        <f>IF($C$13,[1]!obget([1]!obcall("",$B$13,"getInitialMargin",[1]!obMake("","double",$B494))),"")</f>
        <v>2.1588228165666781</v>
      </c>
      <c r="E494" s="42">
        <f t="shared" si="20"/>
        <v>467</v>
      </c>
      <c r="F494" s="42">
        <f>IF($D$22,[1]!obget([1]!obcall("",$B$22,"get",[1]!obMake("","int",E494))),"")</f>
        <v>15.499366653036837</v>
      </c>
      <c r="G494" s="42">
        <f>IF($D$22,[1]!obget([1]!obcall("",$B$23,"get",[1]!obMake("","int",E494)))^2,"")</f>
        <v>0.8582114894468672</v>
      </c>
      <c r="H494" s="42">
        <f>IF($D$22,[1]!obget([1]!obcall("",$B$24,"get",[1]!obMake("","int",E494))),"")</f>
        <v>0.65491966564902326</v>
      </c>
      <c r="AH494" s="24"/>
      <c r="IW494" s="28"/>
    </row>
    <row r="495" spans="1:257" x14ac:dyDescent="0.3">
      <c r="A495" s="28" t="str">
        <f t="shared" si="19"/>
        <v/>
      </c>
      <c r="B495" s="42"/>
      <c r="C495" s="48">
        <f>IF($C$14,[1]!obget([1]!obcall("",$B$14,"getInitialMargin",[1]!obMake("","double",$B495))),"")</f>
        <v>2.1574873632857123</v>
      </c>
      <c r="D495" s="45">
        <f>IF($C$13,[1]!obget([1]!obcall("",$B$13,"getInitialMargin",[1]!obMake("","double",$B495))),"")</f>
        <v>2.1588228165666781</v>
      </c>
      <c r="E495" s="42">
        <f t="shared" si="20"/>
        <v>468</v>
      </c>
      <c r="F495" s="42">
        <f>IF($D$22,[1]!obget([1]!obcall("",$B$22,"get",[1]!obMake("","int",E495))),"")</f>
        <v>12.579894677073904</v>
      </c>
      <c r="G495" s="42">
        <f>IF($D$22,[1]!obget([1]!obcall("",$B$23,"get",[1]!obMake("","int",E495)))^2,"")</f>
        <v>0.35399440931315962</v>
      </c>
      <c r="H495" s="42">
        <f>IF($D$22,[1]!obget([1]!obcall("",$B$24,"get",[1]!obMake("","int",E495))),"")</f>
        <v>0.39605842996516838</v>
      </c>
      <c r="AH495" s="24"/>
      <c r="IW495" s="28"/>
    </row>
    <row r="496" spans="1:257" x14ac:dyDescent="0.3">
      <c r="A496" s="28" t="str">
        <f t="shared" si="19"/>
        <v/>
      </c>
      <c r="B496" s="42"/>
      <c r="C496" s="48">
        <f>IF($C$14,[1]!obget([1]!obcall("",$B$14,"getInitialMargin",[1]!obMake("","double",$B496))),"")</f>
        <v>2.1574873632857123</v>
      </c>
      <c r="D496" s="45">
        <f>IF($C$13,[1]!obget([1]!obcall("",$B$13,"getInitialMargin",[1]!obMake("","double",$B496))),"")</f>
        <v>2.1588228165666781</v>
      </c>
      <c r="E496" s="42">
        <f t="shared" si="20"/>
        <v>469</v>
      </c>
      <c r="F496" s="42">
        <f>IF($D$22,[1]!obget([1]!obcall("",$B$22,"get",[1]!obMake("","int",E496))),"")</f>
        <v>18.356347729697642</v>
      </c>
      <c r="G496" s="42">
        <f>IF($D$22,[1]!obget([1]!obcall("",$B$23,"get",[1]!obMake("","int",E496)))^2,"")</f>
        <v>3.9213878956208842E-2</v>
      </c>
      <c r="H496" s="42">
        <f>IF($D$22,[1]!obget([1]!obcall("",$B$24,"get",[1]!obMake("","int",E496))),"")</f>
        <v>1.0240776253147548</v>
      </c>
      <c r="AH496" s="24"/>
      <c r="IW496" s="28"/>
    </row>
    <row r="497" spans="1:257" x14ac:dyDescent="0.3">
      <c r="A497" s="28">
        <f t="shared" si="19"/>
        <v>23.5</v>
      </c>
      <c r="B497" s="42"/>
      <c r="C497" s="48">
        <f>IF($C$14,[1]!obget([1]!obcall("",$B$14,"getInitialMargin",[1]!obMake("","double",$B497))),"")</f>
        <v>2.1574873632857123</v>
      </c>
      <c r="D497" s="45">
        <f>IF($C$13,[1]!obget([1]!obcall("",$B$13,"getInitialMargin",[1]!obMake("","double",$B497))),"")</f>
        <v>2.1588228165666781</v>
      </c>
      <c r="E497" s="42">
        <f t="shared" si="20"/>
        <v>470</v>
      </c>
      <c r="F497" s="42">
        <f>IF($D$22,[1]!obget([1]!obcall("",$B$22,"get",[1]!obMake("","int",E497))),"")</f>
        <v>20.338257613077413</v>
      </c>
      <c r="G497" s="42">
        <f>IF($D$22,[1]!obget([1]!obcall("",$B$23,"get",[1]!obMake("","int",E497)))^2,"")</f>
        <v>1.1094824960820645E-2</v>
      </c>
      <c r="H497" s="42">
        <f>IF($D$22,[1]!obget([1]!obcall("",$B$24,"get",[1]!obMake("","int",E497))),"")</f>
        <v>1.3474801850527895</v>
      </c>
      <c r="AH497" s="24"/>
      <c r="IW497" s="28"/>
    </row>
    <row r="498" spans="1:257" x14ac:dyDescent="0.3">
      <c r="A498" s="28" t="str">
        <f t="shared" si="19"/>
        <v/>
      </c>
      <c r="B498" s="42"/>
      <c r="C498" s="48">
        <f>IF($C$14,[1]!obget([1]!obcall("",$B$14,"getInitialMargin",[1]!obMake("","double",$B498))),"")</f>
        <v>2.1574873632857123</v>
      </c>
      <c r="D498" s="45">
        <f>IF($C$13,[1]!obget([1]!obcall("",$B$13,"getInitialMargin",[1]!obMake("","double",$B498))),"")</f>
        <v>2.1588228165666781</v>
      </c>
      <c r="E498" s="42">
        <f t="shared" si="20"/>
        <v>471</v>
      </c>
      <c r="F498" s="42">
        <f>IF($D$22,[1]!obget([1]!obcall("",$B$22,"get",[1]!obMake("","int",E498))),"")</f>
        <v>12.626840332348259</v>
      </c>
      <c r="G498" s="42">
        <f>IF($D$22,[1]!obget([1]!obcall("",$B$23,"get",[1]!obMake("","int",E498)))^2,"")</f>
        <v>0.9309402179704146</v>
      </c>
      <c r="H498" s="42">
        <f>IF($D$22,[1]!obget([1]!obcall("",$B$24,"get",[1]!obMake("","int",E498))),"")</f>
        <v>0.39927442390011247</v>
      </c>
      <c r="AH498" s="24"/>
      <c r="IW498" s="28"/>
    </row>
    <row r="499" spans="1:257" x14ac:dyDescent="0.3">
      <c r="A499" s="28" t="str">
        <f t="shared" si="19"/>
        <v/>
      </c>
      <c r="B499" s="42"/>
      <c r="C499" s="48">
        <f>IF($C$14,[1]!obget([1]!obcall("",$B$14,"getInitialMargin",[1]!obMake("","double",$B499))),"")</f>
        <v>2.1574873632857123</v>
      </c>
      <c r="D499" s="45">
        <f>IF($C$13,[1]!obget([1]!obcall("",$B$13,"getInitialMargin",[1]!obMake("","double",$B499))),"")</f>
        <v>2.1588228165666781</v>
      </c>
      <c r="E499" s="42">
        <f t="shared" si="20"/>
        <v>472</v>
      </c>
      <c r="F499" s="42">
        <f>IF($D$22,[1]!obget([1]!obcall("",$B$22,"get",[1]!obMake("","int",E499))),"")</f>
        <v>16.361353818805906</v>
      </c>
      <c r="G499" s="42">
        <f>IF($D$22,[1]!obget([1]!obcall("",$B$23,"get",[1]!obMake("","int",E499)))^2,"")</f>
        <v>3.381372531833865E-2</v>
      </c>
      <c r="H499" s="42">
        <f>IF($D$22,[1]!obget([1]!obcall("",$B$24,"get",[1]!obMake("","int",E499))),"")</f>
        <v>0.75422882321735019</v>
      </c>
      <c r="AH499" s="24"/>
      <c r="IW499" s="28"/>
    </row>
    <row r="500" spans="1:257" x14ac:dyDescent="0.3">
      <c r="A500" s="28" t="str">
        <f t="shared" si="19"/>
        <v/>
      </c>
      <c r="B500" s="42"/>
      <c r="C500" s="48">
        <f>IF($C$14,[1]!obget([1]!obcall("",$B$14,"getInitialMargin",[1]!obMake("","double",$B500))),"")</f>
        <v>2.1574873632857123</v>
      </c>
      <c r="D500" s="45">
        <f>IF($C$13,[1]!obget([1]!obcall("",$B$13,"getInitialMargin",[1]!obMake("","double",$B500))),"")</f>
        <v>2.1588228165666781</v>
      </c>
      <c r="E500" s="42">
        <f t="shared" si="20"/>
        <v>473</v>
      </c>
      <c r="F500" s="42">
        <f>IF($D$22,[1]!obget([1]!obcall("",$B$22,"get",[1]!obMake("","int",E500))),"")</f>
        <v>17.391300543027622</v>
      </c>
      <c r="G500" s="42">
        <f>IF($D$22,[1]!obget([1]!obcall("",$B$23,"get",[1]!obMake("","int",E500)))^2,"")</f>
        <v>3.7153177949792324E-2</v>
      </c>
      <c r="H500" s="42">
        <f>IF($D$22,[1]!obget([1]!obcall("",$B$24,"get",[1]!obMake("","int",E500))),"")</f>
        <v>0.88656586873880672</v>
      </c>
      <c r="AH500" s="24"/>
      <c r="IW500" s="28"/>
    </row>
    <row r="501" spans="1:257" x14ac:dyDescent="0.3">
      <c r="A501" s="28" t="str">
        <f t="shared" si="19"/>
        <v/>
      </c>
      <c r="B501" s="42"/>
      <c r="C501" s="48">
        <f>IF($C$14,[1]!obget([1]!obcall("",$B$14,"getInitialMargin",[1]!obMake("","double",$B501))),"")</f>
        <v>2.1574873632857123</v>
      </c>
      <c r="D501" s="45">
        <f>IF($C$13,[1]!obget([1]!obcall("",$B$13,"getInitialMargin",[1]!obMake("","double",$B501))),"")</f>
        <v>2.1588228165666781</v>
      </c>
      <c r="E501" s="42">
        <f t="shared" si="20"/>
        <v>474</v>
      </c>
      <c r="F501" s="42">
        <f>IF($D$22,[1]!obget([1]!obcall("",$B$22,"get",[1]!obMake("","int",E501))),"")</f>
        <v>9.4498599030470416</v>
      </c>
      <c r="G501" s="42">
        <f>IF($D$22,[1]!obget([1]!obcall("",$B$23,"get",[1]!obMake("","int",E501)))^2,"")</f>
        <v>3.0705869061517142E-2</v>
      </c>
      <c r="H501" s="42">
        <f>IF($D$22,[1]!obget([1]!obcall("",$B$24,"get",[1]!obMake("","int",E501))),"")</f>
        <v>0.2514348851640954</v>
      </c>
      <c r="AH501" s="24"/>
      <c r="IW501" s="28"/>
    </row>
    <row r="502" spans="1:257" x14ac:dyDescent="0.3">
      <c r="A502" s="28" t="str">
        <f t="shared" si="19"/>
        <v/>
      </c>
      <c r="B502" s="42"/>
      <c r="C502" s="48">
        <f>IF($C$14,[1]!obget([1]!obcall("",$B$14,"getInitialMargin",[1]!obMake("","double",$B502))),"")</f>
        <v>2.1574873632857123</v>
      </c>
      <c r="D502" s="45">
        <f>IF($C$13,[1]!obget([1]!obcall("",$B$13,"getInitialMargin",[1]!obMake("","double",$B502))),"")</f>
        <v>2.1588228165666781</v>
      </c>
      <c r="E502" s="42">
        <f t="shared" si="20"/>
        <v>475</v>
      </c>
      <c r="F502" s="42">
        <f>IF($D$22,[1]!obget([1]!obcall("",$B$22,"get",[1]!obMake("","int",E502))),"")</f>
        <v>18.588602196063164</v>
      </c>
      <c r="G502" s="42">
        <f>IF($D$22,[1]!obget([1]!obcall("",$B$23,"get",[1]!obMake("","int",E502)))^2,"")</f>
        <v>0.64467362917491866</v>
      </c>
      <c r="H502" s="42">
        <f>IF($D$22,[1]!obget([1]!obcall("",$B$24,"get",[1]!obMake("","int",E502))),"")</f>
        <v>1.0591239495079185</v>
      </c>
      <c r="AH502" s="24"/>
      <c r="IW502" s="28"/>
    </row>
    <row r="503" spans="1:257" x14ac:dyDescent="0.3">
      <c r="A503" s="28" t="str">
        <f t="shared" si="19"/>
        <v/>
      </c>
      <c r="B503" s="42"/>
      <c r="C503" s="48">
        <f>IF($C$14,[1]!obget([1]!obcall("",$B$14,"getInitialMargin",[1]!obMake("","double",$B503))),"")</f>
        <v>2.1574873632857123</v>
      </c>
      <c r="D503" s="45">
        <f>IF($C$13,[1]!obget([1]!obcall("",$B$13,"getInitialMargin",[1]!obMake("","double",$B503))),"")</f>
        <v>2.1588228165666781</v>
      </c>
      <c r="E503" s="42">
        <f t="shared" si="20"/>
        <v>476</v>
      </c>
      <c r="F503" s="42">
        <f>IF($D$22,[1]!obget([1]!obcall("",$B$22,"get",[1]!obMake("","int",E503))),"")</f>
        <v>10.4221957535083</v>
      </c>
      <c r="G503" s="42">
        <f>IF($D$22,[1]!obget([1]!obcall("",$B$23,"get",[1]!obMake("","int",E503)))^2,"")</f>
        <v>8.5956427488959208E-2</v>
      </c>
      <c r="H503" s="42">
        <f>IF($D$22,[1]!obget([1]!obcall("",$B$24,"get",[1]!obMake("","int",E503))),"")</f>
        <v>0.28163563947653114</v>
      </c>
      <c r="AH503" s="24"/>
      <c r="IW503" s="28"/>
    </row>
    <row r="504" spans="1:257" x14ac:dyDescent="0.3">
      <c r="A504" s="28" t="str">
        <f t="shared" si="19"/>
        <v/>
      </c>
      <c r="B504" s="42"/>
      <c r="C504" s="48">
        <f>IF($C$14,[1]!obget([1]!obcall("",$B$14,"getInitialMargin",[1]!obMake("","double",$B504))),"")</f>
        <v>2.1574873632857123</v>
      </c>
      <c r="D504" s="45">
        <f>IF($C$13,[1]!obget([1]!obcall("",$B$13,"getInitialMargin",[1]!obMake("","double",$B504))),"")</f>
        <v>2.1588228165666781</v>
      </c>
      <c r="E504" s="42">
        <f t="shared" si="20"/>
        <v>477</v>
      </c>
      <c r="F504" s="42">
        <f>IF($D$22,[1]!obget([1]!obcall("",$B$22,"get",[1]!obMake("","int",E504))),"")</f>
        <v>8.8771763100237067</v>
      </c>
      <c r="G504" s="42">
        <f>IF($D$22,[1]!obget([1]!obcall("",$B$23,"get",[1]!obMake("","int",E504)))^2,"")</f>
        <v>9.8088720633250932E-3</v>
      </c>
      <c r="H504" s="42">
        <f>IF($D$22,[1]!obget([1]!obcall("",$B$24,"get",[1]!obMake("","int",E504))),"")</f>
        <v>0.23985787564202132</v>
      </c>
      <c r="AH504" s="24"/>
      <c r="IW504" s="28"/>
    </row>
    <row r="505" spans="1:257" x14ac:dyDescent="0.3">
      <c r="A505" s="28" t="str">
        <f t="shared" si="19"/>
        <v/>
      </c>
      <c r="B505" s="42"/>
      <c r="C505" s="48">
        <f>IF($C$14,[1]!obget([1]!obcall("",$B$14,"getInitialMargin",[1]!obMake("","double",$B505))),"")</f>
        <v>2.1574873632857123</v>
      </c>
      <c r="D505" s="45">
        <f>IF($C$13,[1]!obget([1]!obcall("",$B$13,"getInitialMargin",[1]!obMake("","double",$B505))),"")</f>
        <v>2.1588228165666781</v>
      </c>
      <c r="E505" s="42">
        <f t="shared" si="20"/>
        <v>478</v>
      </c>
      <c r="F505" s="42">
        <f>IF($D$22,[1]!obget([1]!obcall("",$B$22,"get",[1]!obMake("","int",E505))),"")</f>
        <v>19.983207456621631</v>
      </c>
      <c r="G505" s="42">
        <f>IF($D$22,[1]!obget([1]!obcall("",$B$23,"get",[1]!obMake("","int",E505)))^2,"")</f>
        <v>1.7694177847469588</v>
      </c>
      <c r="H505" s="42">
        <f>IF($D$22,[1]!obget([1]!obcall("",$B$24,"get",[1]!obMake("","int",E505))),"")</f>
        <v>1.2854897389587308</v>
      </c>
      <c r="AH505" s="24"/>
      <c r="IW505" s="28"/>
    </row>
    <row r="506" spans="1:257" x14ac:dyDescent="0.3">
      <c r="A506" s="28" t="str">
        <f t="shared" si="19"/>
        <v/>
      </c>
      <c r="B506" s="42"/>
      <c r="C506" s="48">
        <f>IF($C$14,[1]!obget([1]!obcall("",$B$14,"getInitialMargin",[1]!obMake("","double",$B506))),"")</f>
        <v>2.1574873632857123</v>
      </c>
      <c r="D506" s="45">
        <f>IF($C$13,[1]!obget([1]!obcall("",$B$13,"getInitialMargin",[1]!obMake("","double",$B506))),"")</f>
        <v>2.1588228165666781</v>
      </c>
      <c r="E506" s="42">
        <f t="shared" si="20"/>
        <v>479</v>
      </c>
      <c r="F506" s="42">
        <f>IF($D$22,[1]!obget([1]!obcall("",$B$22,"get",[1]!obMake("","int",E506))),"")</f>
        <v>10.657859655411501</v>
      </c>
      <c r="G506" s="42">
        <f>IF($D$22,[1]!obget([1]!obcall("",$B$23,"get",[1]!obMake("","int",E506)))^2,"")</f>
        <v>0.47324789778564796</v>
      </c>
      <c r="H506" s="42">
        <f>IF($D$22,[1]!obget([1]!obcall("",$B$24,"get",[1]!obMake("","int",E506))),"")</f>
        <v>0.29095356989223664</v>
      </c>
      <c r="AH506" s="24"/>
      <c r="IW506" s="28"/>
    </row>
    <row r="507" spans="1:257" x14ac:dyDescent="0.3">
      <c r="A507" s="28">
        <f t="shared" si="19"/>
        <v>24</v>
      </c>
      <c r="B507" s="42"/>
      <c r="C507" s="48">
        <f>IF($C$14,[1]!obget([1]!obcall("",$B$14,"getInitialMargin",[1]!obMake("","double",$B507))),"")</f>
        <v>2.1574873632857123</v>
      </c>
      <c r="D507" s="45">
        <f>IF($C$13,[1]!obget([1]!obcall("",$B$13,"getInitialMargin",[1]!obMake("","double",$B507))),"")</f>
        <v>2.1588228165666781</v>
      </c>
      <c r="E507" s="42">
        <f t="shared" si="20"/>
        <v>480</v>
      </c>
      <c r="F507" s="42">
        <f>IF($D$22,[1]!obget([1]!obcall("",$B$22,"get",[1]!obMake("","int",E507))),"")</f>
        <v>10.392321448140931</v>
      </c>
      <c r="G507" s="42">
        <f>IF($D$22,[1]!obget([1]!obcall("",$B$23,"get",[1]!obMake("","int",E507)))^2,"")</f>
        <v>2.0295994508861177E-2</v>
      </c>
      <c r="H507" s="42">
        <f>IF($D$22,[1]!obget([1]!obcall("",$B$24,"get",[1]!obMake("","int",E507))),"")</f>
        <v>0.28051011821048322</v>
      </c>
      <c r="AH507" s="24"/>
      <c r="IW507" s="28"/>
    </row>
    <row r="508" spans="1:257" x14ac:dyDescent="0.3">
      <c r="A508" s="28" t="str">
        <f t="shared" si="19"/>
        <v/>
      </c>
      <c r="B508" s="42"/>
      <c r="C508" s="48">
        <f>IF($C$14,[1]!obget([1]!obcall("",$B$14,"getInitialMargin",[1]!obMake("","double",$B508))),"")</f>
        <v>2.1574873632857123</v>
      </c>
      <c r="D508" s="45">
        <f>IF($C$13,[1]!obget([1]!obcall("",$B$13,"getInitialMargin",[1]!obMake("","double",$B508))),"")</f>
        <v>2.1588228165666781</v>
      </c>
      <c r="E508" s="42">
        <f t="shared" si="20"/>
        <v>481</v>
      </c>
      <c r="F508" s="42">
        <f>IF($D$22,[1]!obget([1]!obcall("",$B$22,"get",[1]!obMake("","int",E508))),"")</f>
        <v>11.23427217013106</v>
      </c>
      <c r="G508" s="42">
        <f>IF($D$22,[1]!obget([1]!obcall("",$B$23,"get",[1]!obMake("","int",E508)))^2,"")</f>
        <v>5.2938973925931131E-2</v>
      </c>
      <c r="H508" s="42">
        <f>IF($D$22,[1]!obget([1]!obcall("",$B$24,"get",[1]!obMake("","int",E508))),"")</f>
        <v>0.3170299562474056</v>
      </c>
      <c r="AH508" s="24"/>
      <c r="IW508" s="28"/>
    </row>
    <row r="509" spans="1:257" x14ac:dyDescent="0.3">
      <c r="A509" s="28" t="str">
        <f t="shared" si="19"/>
        <v/>
      </c>
      <c r="B509" s="42"/>
      <c r="C509" s="48">
        <f>IF($C$14,[1]!obget([1]!obcall("",$B$14,"getInitialMargin",[1]!obMake("","double",$B509))),"")</f>
        <v>2.1574873632857123</v>
      </c>
      <c r="D509" s="45">
        <f>IF($C$13,[1]!obget([1]!obcall("",$B$13,"getInitialMargin",[1]!obMake("","double",$B509))),"")</f>
        <v>2.1588228165666781</v>
      </c>
      <c r="E509" s="42">
        <f t="shared" si="20"/>
        <v>482</v>
      </c>
      <c r="F509" s="42">
        <f>IF($D$22,[1]!obget([1]!obcall("",$B$22,"get",[1]!obMake("","int",E509))),"")</f>
        <v>5.5013139065500463</v>
      </c>
      <c r="G509" s="42">
        <f>IF($D$22,[1]!obget([1]!obcall("",$B$23,"get",[1]!obMake("","int",E509)))^2,"")</f>
        <v>4.5099276939461017E-2</v>
      </c>
      <c r="H509" s="42">
        <f>IF($D$22,[1]!obget([1]!obcall("",$B$24,"get",[1]!obMake("","int",E509))),"")</f>
        <v>0.26517631433784145</v>
      </c>
      <c r="AH509" s="24"/>
      <c r="IW509" s="28"/>
    </row>
    <row r="510" spans="1:257" x14ac:dyDescent="0.3">
      <c r="A510" s="28" t="str">
        <f t="shared" si="19"/>
        <v/>
      </c>
      <c r="B510" s="42"/>
      <c r="C510" s="48">
        <f>IF($C$14,[1]!obget([1]!obcall("",$B$14,"getInitialMargin",[1]!obMake("","double",$B510))),"")</f>
        <v>2.1574873632857123</v>
      </c>
      <c r="D510" s="45">
        <f>IF($C$13,[1]!obget([1]!obcall("",$B$13,"getInitialMargin",[1]!obMake("","double",$B510))),"")</f>
        <v>2.1588228165666781</v>
      </c>
      <c r="E510" s="42">
        <f t="shared" si="20"/>
        <v>483</v>
      </c>
      <c r="F510" s="42">
        <f>IF($D$22,[1]!obget([1]!obcall("",$B$22,"get",[1]!obMake("","int",E510))),"")</f>
        <v>7.7630271742317785</v>
      </c>
      <c r="G510" s="42">
        <f>IF($D$22,[1]!obget([1]!obcall("",$B$23,"get",[1]!obMake("","int",E510)))^2,"")</f>
        <v>1.2287047336752399E-2</v>
      </c>
      <c r="H510" s="42">
        <f>IF($D$22,[1]!obget([1]!obcall("",$B$24,"get",[1]!obMake("","int",E510))),"")</f>
        <v>0.23052650640080613</v>
      </c>
      <c r="AH510" s="24"/>
      <c r="IW510" s="28"/>
    </row>
    <row r="511" spans="1:257" x14ac:dyDescent="0.3">
      <c r="A511" s="28" t="str">
        <f t="shared" si="19"/>
        <v/>
      </c>
      <c r="B511" s="42"/>
      <c r="C511" s="48">
        <f>IF($C$14,[1]!obget([1]!obcall("",$B$14,"getInitialMargin",[1]!obMake("","double",$B511))),"")</f>
        <v>2.1574873632857123</v>
      </c>
      <c r="D511" s="45">
        <f>IF($C$13,[1]!obget([1]!obcall("",$B$13,"getInitialMargin",[1]!obMake("","double",$B511))),"")</f>
        <v>2.1588228165666781</v>
      </c>
      <c r="E511" s="42">
        <f t="shared" si="20"/>
        <v>484</v>
      </c>
      <c r="F511" s="42">
        <f>IF($D$22,[1]!obget([1]!obcall("",$B$22,"get",[1]!obMake("","int",E511))),"")</f>
        <v>7.3543884581009094</v>
      </c>
      <c r="G511" s="42">
        <f>IF($D$22,[1]!obget([1]!obcall("",$B$23,"get",[1]!obMake("","int",E511)))^2,"")</f>
        <v>0.35886190014192326</v>
      </c>
      <c r="H511" s="42">
        <f>IF($D$22,[1]!obget([1]!obcall("",$B$24,"get",[1]!obMake("","int",E511))),"")</f>
        <v>0.23147179280208918</v>
      </c>
      <c r="AH511" s="24"/>
      <c r="IW511" s="28"/>
    </row>
    <row r="512" spans="1:257" x14ac:dyDescent="0.3">
      <c r="A512" s="28" t="str">
        <f t="shared" si="19"/>
        <v/>
      </c>
      <c r="B512" s="42"/>
      <c r="C512" s="48">
        <f>IF($C$14,[1]!obget([1]!obcall("",$B$14,"getInitialMargin",[1]!obMake("","double",$B512))),"")</f>
        <v>2.1574873632857123</v>
      </c>
      <c r="D512" s="45">
        <f>IF($C$13,[1]!obget([1]!obcall("",$B$13,"getInitialMargin",[1]!obMake("","double",$B512))),"")</f>
        <v>2.1588228165666781</v>
      </c>
      <c r="E512" s="42">
        <f t="shared" si="20"/>
        <v>485</v>
      </c>
      <c r="F512" s="42">
        <f>IF($D$22,[1]!obget([1]!obcall("",$B$22,"get",[1]!obMake("","int",E512))),"")</f>
        <v>13.021013326386736</v>
      </c>
      <c r="G512" s="42">
        <f>IF($D$22,[1]!obget([1]!obcall("",$B$23,"get",[1]!obMake("","int",E512)))^2,"")</f>
        <v>4.4340995310896865E-2</v>
      </c>
      <c r="H512" s="42">
        <f>IF($D$22,[1]!obget([1]!obcall("",$B$24,"get",[1]!obMake("","int",E512))),"")</f>
        <v>0.42749755143919188</v>
      </c>
      <c r="AH512" s="24"/>
      <c r="IW512" s="28"/>
    </row>
    <row r="513" spans="1:257" x14ac:dyDescent="0.3">
      <c r="A513" s="28" t="str">
        <f t="shared" si="19"/>
        <v/>
      </c>
      <c r="B513" s="42"/>
      <c r="C513" s="48">
        <f>IF($C$14,[1]!obget([1]!obcall("",$B$14,"getInitialMargin",[1]!obMake("","double",$B513))),"")</f>
        <v>2.1574873632857123</v>
      </c>
      <c r="D513" s="45">
        <f>IF($C$13,[1]!obget([1]!obcall("",$B$13,"getInitialMargin",[1]!obMake("","double",$B513))),"")</f>
        <v>2.1588228165666781</v>
      </c>
      <c r="E513" s="42">
        <f t="shared" si="20"/>
        <v>486</v>
      </c>
      <c r="F513" s="42">
        <f>IF($D$22,[1]!obget([1]!obcall("",$B$22,"get",[1]!obMake("","int",E513))),"")</f>
        <v>16.981270633694685</v>
      </c>
      <c r="G513" s="42">
        <f>IF($D$22,[1]!obget([1]!obcall("",$B$23,"get",[1]!obMake("","int",E513)))^2,"")</f>
        <v>1.6637870472269011E-2</v>
      </c>
      <c r="H513" s="42">
        <f>IF($D$22,[1]!obget([1]!obcall("",$B$24,"get",[1]!obMake("","int",E513))),"")</f>
        <v>0.83209730362594692</v>
      </c>
      <c r="AH513" s="24"/>
      <c r="IW513" s="28"/>
    </row>
    <row r="514" spans="1:257" x14ac:dyDescent="0.3">
      <c r="A514" s="28" t="str">
        <f t="shared" si="19"/>
        <v/>
      </c>
      <c r="B514" s="42"/>
      <c r="C514" s="48">
        <f>IF($C$14,[1]!obget([1]!obcall("",$B$14,"getInitialMargin",[1]!obMake("","double",$B514))),"")</f>
        <v>2.1574873632857123</v>
      </c>
      <c r="D514" s="45">
        <f>IF($C$13,[1]!obget([1]!obcall("",$B$13,"getInitialMargin",[1]!obMake("","double",$B514))),"")</f>
        <v>2.1588228165666781</v>
      </c>
      <c r="E514" s="42">
        <f t="shared" si="20"/>
        <v>487</v>
      </c>
      <c r="F514" s="42">
        <f>IF($D$22,[1]!obget([1]!obcall("",$B$22,"get",[1]!obMake("","int",E514))),"")</f>
        <v>25.773205298754213</v>
      </c>
      <c r="G514" s="42">
        <f>IF($D$22,[1]!obget([1]!obcall("",$B$23,"get",[1]!obMake("","int",E514)))^2,"")</f>
        <v>0.15017004564592032</v>
      </c>
      <c r="H514" s="42">
        <f>IF($D$22,[1]!obget([1]!obcall("",$B$24,"get",[1]!obMake("","int",E514))),"")</f>
        <v>2.5172811481880495</v>
      </c>
      <c r="AH514" s="24"/>
      <c r="IW514" s="28"/>
    </row>
    <row r="515" spans="1:257" x14ac:dyDescent="0.3">
      <c r="A515" s="28" t="str">
        <f t="shared" si="19"/>
        <v/>
      </c>
      <c r="B515" s="42"/>
      <c r="C515" s="48">
        <f>IF($C$14,[1]!obget([1]!obcall("",$B$14,"getInitialMargin",[1]!obMake("","double",$B515))),"")</f>
        <v>2.1574873632857123</v>
      </c>
      <c r="D515" s="45">
        <f>IF($C$13,[1]!obget([1]!obcall("",$B$13,"getInitialMargin",[1]!obMake("","double",$B515))),"")</f>
        <v>2.1588228165666781</v>
      </c>
      <c r="E515" s="42">
        <f t="shared" si="20"/>
        <v>488</v>
      </c>
      <c r="F515" s="42">
        <f>IF($D$22,[1]!obget([1]!obcall("",$B$22,"get",[1]!obMake("","int",E515))),"")</f>
        <v>26.529379085420818</v>
      </c>
      <c r="G515" s="42">
        <f>IF($D$22,[1]!obget([1]!obcall("",$B$23,"get",[1]!obMake("","int",E515)))^2,"")</f>
        <v>2.7731548387307323</v>
      </c>
      <c r="H515" s="42">
        <f>IF($D$22,[1]!obget([1]!obcall("",$B$24,"get",[1]!obMake("","int",E515))),"")</f>
        <v>2.7128979351198068</v>
      </c>
      <c r="AH515" s="24"/>
      <c r="IW515" s="28"/>
    </row>
    <row r="516" spans="1:257" x14ac:dyDescent="0.3">
      <c r="A516" s="28" t="str">
        <f t="shared" si="19"/>
        <v/>
      </c>
      <c r="B516" s="42"/>
      <c r="C516" s="48">
        <f>IF($C$14,[1]!obget([1]!obcall("",$B$14,"getInitialMargin",[1]!obMake("","double",$B516))),"")</f>
        <v>2.1574873632857123</v>
      </c>
      <c r="D516" s="45">
        <f>IF($C$13,[1]!obget([1]!obcall("",$B$13,"getInitialMargin",[1]!obMake("","double",$B516))),"")</f>
        <v>2.1588228165666781</v>
      </c>
      <c r="E516" s="42">
        <f t="shared" si="20"/>
        <v>489</v>
      </c>
      <c r="F516" s="42">
        <f>IF($D$22,[1]!obget([1]!obcall("",$B$22,"get",[1]!obMake("","int",E516))),"")</f>
        <v>17.127108655603529</v>
      </c>
      <c r="G516" s="42">
        <f>IF($D$22,[1]!obget([1]!obcall("",$B$23,"get",[1]!obMake("","int",E516)))^2,"")</f>
        <v>7.4032962644569566E-5</v>
      </c>
      <c r="H516" s="42">
        <f>IF($D$22,[1]!obget([1]!obcall("",$B$24,"get",[1]!obMake("","int",E516))),"")</f>
        <v>0.85120005454117664</v>
      </c>
      <c r="AH516" s="24"/>
      <c r="IW516" s="28"/>
    </row>
    <row r="517" spans="1:257" x14ac:dyDescent="0.3">
      <c r="A517" s="28">
        <f t="shared" si="19"/>
        <v>24.5</v>
      </c>
      <c r="B517" s="42"/>
      <c r="C517" s="48">
        <f>IF($C$14,[1]!obget([1]!obcall("",$B$14,"getInitialMargin",[1]!obMake("","double",$B517))),"")</f>
        <v>2.1574873632857123</v>
      </c>
      <c r="D517" s="45">
        <f>IF($C$13,[1]!obget([1]!obcall("",$B$13,"getInitialMargin",[1]!obMake("","double",$B517))),"")</f>
        <v>2.1588228165666781</v>
      </c>
      <c r="E517" s="42">
        <f t="shared" si="20"/>
        <v>490</v>
      </c>
      <c r="F517" s="42">
        <f>IF($D$22,[1]!obget([1]!obcall("",$B$22,"get",[1]!obMake("","int",E517))),"")</f>
        <v>9.7212095206695039</v>
      </c>
      <c r="G517" s="42">
        <f>IF($D$22,[1]!obget([1]!obcall("",$B$23,"get",[1]!obMake("","int",E517)))^2,"")</f>
        <v>7.2507401179176298E-2</v>
      </c>
      <c r="H517" s="42">
        <f>IF($D$22,[1]!obget([1]!obcall("",$B$24,"get",[1]!obMake("","int",E517))),"")</f>
        <v>0.25852788694242501</v>
      </c>
      <c r="AH517" s="24"/>
      <c r="IW517" s="28"/>
    </row>
    <row r="518" spans="1:257" x14ac:dyDescent="0.3">
      <c r="A518" s="28" t="str">
        <f t="shared" si="19"/>
        <v/>
      </c>
      <c r="B518" s="42"/>
      <c r="C518" s="48">
        <f>IF($C$14,[1]!obget([1]!obcall("",$B$14,"getInitialMargin",[1]!obMake("","double",$B518))),"")</f>
        <v>2.1574873632857123</v>
      </c>
      <c r="D518" s="45">
        <f>IF($C$13,[1]!obget([1]!obcall("",$B$13,"getInitialMargin",[1]!obMake("","double",$B518))),"")</f>
        <v>2.1588228165666781</v>
      </c>
      <c r="E518" s="42">
        <f t="shared" si="20"/>
        <v>491</v>
      </c>
      <c r="F518" s="42">
        <f>IF($D$22,[1]!obget([1]!obcall("",$B$22,"get",[1]!obMake("","int",E518))),"")</f>
        <v>10.523962164336671</v>
      </c>
      <c r="G518" s="42">
        <f>IF($D$22,[1]!obget([1]!obcall("",$B$23,"get",[1]!obMake("","int",E518)))^2,"")</f>
        <v>0.81118408584080504</v>
      </c>
      <c r="H518" s="42">
        <f>IF($D$22,[1]!obget([1]!obcall("",$B$24,"get",[1]!obMake("","int",E518))),"")</f>
        <v>0.28556374420941111</v>
      </c>
      <c r="AH518" s="24"/>
      <c r="IW518" s="28"/>
    </row>
    <row r="519" spans="1:257" x14ac:dyDescent="0.3">
      <c r="A519" s="28" t="str">
        <f t="shared" si="19"/>
        <v/>
      </c>
      <c r="B519" s="42"/>
      <c r="C519" s="48">
        <f>IF($C$14,[1]!obget([1]!obcall("",$B$14,"getInitialMargin",[1]!obMake("","double",$B519))),"")</f>
        <v>2.1574873632857123</v>
      </c>
      <c r="D519" s="45">
        <f>IF($C$13,[1]!obget([1]!obcall("",$B$13,"getInitialMargin",[1]!obMake("","double",$B519))),"")</f>
        <v>2.1588228165666781</v>
      </c>
      <c r="E519" s="42">
        <f t="shared" si="20"/>
        <v>492</v>
      </c>
      <c r="F519" s="42">
        <f>IF($D$22,[1]!obget([1]!obcall("",$B$22,"get",[1]!obMake("","int",E519))),"")</f>
        <v>21.928653866998637</v>
      </c>
      <c r="G519" s="42">
        <f>IF($D$22,[1]!obget([1]!obcall("",$B$23,"get",[1]!obMake("","int",E519)))^2,"")</f>
        <v>0.77979534625416713</v>
      </c>
      <c r="H519" s="42">
        <f>IF($D$22,[1]!obget([1]!obcall("",$B$24,"get",[1]!obMake("","int",E519))),"")</f>
        <v>1.6468747862980377</v>
      </c>
      <c r="AH519" s="24"/>
      <c r="IW519" s="28"/>
    </row>
    <row r="520" spans="1:257" x14ac:dyDescent="0.3">
      <c r="A520" s="28" t="str">
        <f t="shared" si="19"/>
        <v/>
      </c>
      <c r="B520" s="42"/>
      <c r="C520" s="48">
        <f>IF($C$14,[1]!obget([1]!obcall("",$B$14,"getInitialMargin",[1]!obMake("","double",$B520))),"")</f>
        <v>2.1574873632857123</v>
      </c>
      <c r="D520" s="45">
        <f>IF($C$13,[1]!obget([1]!obcall("",$B$13,"getInitialMargin",[1]!obMake("","double",$B520))),"")</f>
        <v>2.1588228165666781</v>
      </c>
      <c r="E520" s="42">
        <f t="shared" si="20"/>
        <v>493</v>
      </c>
      <c r="F520" s="42">
        <f>IF($D$22,[1]!obget([1]!obcall("",$B$22,"get",[1]!obMake("","int",E520))),"")</f>
        <v>7.2670990323305107</v>
      </c>
      <c r="G520" s="42">
        <f>IF($D$22,[1]!obget([1]!obcall("",$B$23,"get",[1]!obMake("","int",E520)))^2,"")</f>
        <v>0.49227723513620791</v>
      </c>
      <c r="H520" s="42">
        <f>IF($D$22,[1]!obget([1]!obcall("",$B$24,"get",[1]!obMake("","int",E520))),"")</f>
        <v>0.23197756718013041</v>
      </c>
      <c r="AH520" s="24"/>
      <c r="IW520" s="28"/>
    </row>
    <row r="521" spans="1:257" x14ac:dyDescent="0.3">
      <c r="A521" s="28" t="str">
        <f t="shared" si="19"/>
        <v/>
      </c>
      <c r="B521" s="42"/>
      <c r="C521" s="48">
        <f>IF($C$14,[1]!obget([1]!obcall("",$B$14,"getInitialMargin",[1]!obMake("","double",$B521))),"")</f>
        <v>2.1574873632857123</v>
      </c>
      <c r="D521" s="45">
        <f>IF($C$13,[1]!obget([1]!obcall("",$B$13,"getInitialMargin",[1]!obMake("","double",$B521))),"")</f>
        <v>2.1588228165666781</v>
      </c>
      <c r="E521" s="42">
        <f t="shared" si="20"/>
        <v>494</v>
      </c>
      <c r="F521" s="42">
        <f>IF($D$22,[1]!obget([1]!obcall("",$B$22,"get",[1]!obMake("","int",E521))),"")</f>
        <v>9.3776736412993245</v>
      </c>
      <c r="G521" s="42">
        <f>IF($D$22,[1]!obget([1]!obcall("",$B$23,"get",[1]!obMake("","int",E521)))^2,"")</f>
        <v>2.0413214975060546E-3</v>
      </c>
      <c r="H521" s="42">
        <f>IF($D$22,[1]!obget([1]!obcall("",$B$24,"get",[1]!obMake("","int",E521))),"")</f>
        <v>0.24972202029882951</v>
      </c>
      <c r="AH521" s="24"/>
      <c r="IW521" s="28"/>
    </row>
    <row r="522" spans="1:257" x14ac:dyDescent="0.3">
      <c r="A522" s="28" t="str">
        <f t="shared" si="19"/>
        <v/>
      </c>
      <c r="B522" s="42"/>
      <c r="C522" s="48">
        <f>IF($C$14,[1]!obget([1]!obcall("",$B$14,"getInitialMargin",[1]!obMake("","double",$B522))),"")</f>
        <v>2.1574873632857123</v>
      </c>
      <c r="D522" s="45">
        <f>IF($C$13,[1]!obget([1]!obcall("",$B$13,"getInitialMargin",[1]!obMake("","double",$B522))),"")</f>
        <v>2.1588228165666781</v>
      </c>
      <c r="E522" s="42">
        <f t="shared" si="20"/>
        <v>495</v>
      </c>
      <c r="F522" s="42">
        <f>IF($D$22,[1]!obget([1]!obcall("",$B$22,"get",[1]!obMake("","int",E522))),"")</f>
        <v>9.0451051069491992</v>
      </c>
      <c r="G522" s="42">
        <f>IF($D$22,[1]!obget([1]!obcall("",$B$23,"get",[1]!obMake("","int",E522)))^2,"")</f>
        <v>0.4599069608889893</v>
      </c>
      <c r="H522" s="42">
        <f>IF($D$22,[1]!obget([1]!obcall("",$B$24,"get",[1]!obMake("","int",E522))),"")</f>
        <v>0.24277553040787569</v>
      </c>
      <c r="AH522" s="24"/>
      <c r="IW522" s="28"/>
    </row>
    <row r="523" spans="1:257" x14ac:dyDescent="0.3">
      <c r="A523" s="28" t="str">
        <f t="shared" si="19"/>
        <v/>
      </c>
      <c r="B523" s="42"/>
      <c r="C523" s="48">
        <f>IF($C$14,[1]!obget([1]!obcall("",$B$14,"getInitialMargin",[1]!obMake("","double",$B523))),"")</f>
        <v>2.1574873632857123</v>
      </c>
      <c r="D523" s="45">
        <f>IF($C$13,[1]!obget([1]!obcall("",$B$13,"getInitialMargin",[1]!obMake("","double",$B523))),"")</f>
        <v>2.1588228165666781</v>
      </c>
      <c r="E523" s="42">
        <f t="shared" si="20"/>
        <v>496</v>
      </c>
      <c r="F523" s="42">
        <f>IF($D$22,[1]!obget([1]!obcall("",$B$22,"get",[1]!obMake("","int",E523))),"")</f>
        <v>10.609348709658502</v>
      </c>
      <c r="G523" s="42">
        <f>IF($D$22,[1]!obget([1]!obcall("",$B$23,"get",[1]!obMake("","int",E523)))^2,"")</f>
        <v>2.6525013817510896E-2</v>
      </c>
      <c r="H523" s="42">
        <f>IF($D$22,[1]!obget([1]!obcall("",$B$24,"get",[1]!obMake("","int",E523))),"")</f>
        <v>0.28897176632641841</v>
      </c>
      <c r="AH523" s="24"/>
      <c r="IW523" s="28"/>
    </row>
    <row r="524" spans="1:257" x14ac:dyDescent="0.3">
      <c r="A524" s="28" t="str">
        <f t="shared" si="19"/>
        <v/>
      </c>
      <c r="B524" s="42"/>
      <c r="C524" s="48">
        <f>IF($C$14,[1]!obget([1]!obcall("",$B$14,"getInitialMargin",[1]!obMake("","double",$B524))),"")</f>
        <v>2.1574873632857123</v>
      </c>
      <c r="D524" s="45">
        <f>IF($C$13,[1]!obget([1]!obcall("",$B$13,"getInitialMargin",[1]!obMake("","double",$B524))),"")</f>
        <v>2.1588228165666781</v>
      </c>
      <c r="E524" s="42">
        <f t="shared" si="20"/>
        <v>497</v>
      </c>
      <c r="F524" s="42">
        <f>IF($D$22,[1]!obget([1]!obcall("",$B$22,"get",[1]!obMake("","int",E524))),"")</f>
        <v>16.448802997447665</v>
      </c>
      <c r="G524" s="42">
        <f>IF($D$22,[1]!obget([1]!obcall("",$B$23,"get",[1]!obMake("","int",E524)))^2,"")</f>
        <v>0.25529620539123998</v>
      </c>
      <c r="H524" s="42">
        <f>IF($D$22,[1]!obget([1]!obcall("",$B$24,"get",[1]!obMake("","int",E524))),"")</f>
        <v>0.76488658138426446</v>
      </c>
      <c r="AH524" s="24"/>
      <c r="IW524" s="28"/>
    </row>
    <row r="525" spans="1:257" x14ac:dyDescent="0.3">
      <c r="A525" s="28" t="str">
        <f t="shared" si="19"/>
        <v/>
      </c>
      <c r="B525" s="42"/>
      <c r="C525" s="48">
        <f>IF($C$14,[1]!obget([1]!obcall("",$B$14,"getInitialMargin",[1]!obMake("","double",$B525))),"")</f>
        <v>2.1574873632857123</v>
      </c>
      <c r="D525" s="45">
        <f>IF($C$13,[1]!obget([1]!obcall("",$B$13,"getInitialMargin",[1]!obMake("","double",$B525))),"")</f>
        <v>2.1588228165666781</v>
      </c>
      <c r="E525" s="42">
        <f t="shared" si="20"/>
        <v>498</v>
      </c>
      <c r="F525" s="42">
        <f>IF($D$22,[1]!obget([1]!obcall("",$B$22,"get",[1]!obMake("","int",E525))),"")</f>
        <v>14.25736588953084</v>
      </c>
      <c r="G525" s="42">
        <f>IF($D$22,[1]!obget([1]!obcall("",$B$23,"get",[1]!obMake("","int",E525)))^2,"")</f>
        <v>0.17498766663661222</v>
      </c>
      <c r="H525" s="42">
        <f>IF($D$22,[1]!obget([1]!obcall("",$B$24,"get",[1]!obMake("","int",E525))),"")</f>
        <v>0.53017128564197336</v>
      </c>
      <c r="AH525" s="24"/>
      <c r="IW525" s="28"/>
    </row>
    <row r="526" spans="1:257" x14ac:dyDescent="0.3">
      <c r="A526" s="28" t="str">
        <f t="shared" si="19"/>
        <v/>
      </c>
      <c r="B526" s="42"/>
      <c r="C526" s="48">
        <f>IF($C$14,[1]!obget([1]!obcall("",$B$14,"getInitialMargin",[1]!obMake("","double",$B526))),"")</f>
        <v>2.1574873632857123</v>
      </c>
      <c r="D526" s="45">
        <f>IF($C$13,[1]!obget([1]!obcall("",$B$13,"getInitialMargin",[1]!obMake("","double",$B526))),"")</f>
        <v>2.1588228165666781</v>
      </c>
      <c r="E526" s="42">
        <f t="shared" si="20"/>
        <v>499</v>
      </c>
      <c r="F526" s="42">
        <f>IF($D$22,[1]!obget([1]!obcall("",$B$22,"get",[1]!obMake("","int",E526))),"")</f>
        <v>8.6501039138317424</v>
      </c>
      <c r="G526" s="42">
        <f>IF($D$22,[1]!obget([1]!obcall("",$B$23,"get",[1]!obMake("","int",E526)))^2,"")</f>
        <v>7.0850662921974009E-3</v>
      </c>
      <c r="H526" s="42">
        <f>IF($D$22,[1]!obget([1]!obcall("",$B$24,"get",[1]!obMake("","int",E526))),"")</f>
        <v>0.23654220849074159</v>
      </c>
      <c r="AH526" s="24"/>
      <c r="IW526" s="28"/>
    </row>
    <row r="527" spans="1:257" x14ac:dyDescent="0.3">
      <c r="A527" s="28">
        <f t="shared" si="19"/>
        <v>25</v>
      </c>
      <c r="B527" s="42"/>
      <c r="C527" s="48">
        <f>IF($C$14,[1]!obget([1]!obcall("",$B$14,"getInitialMargin",[1]!obMake("","double",$B527))),"")</f>
        <v>2.1574873632857123</v>
      </c>
      <c r="D527" s="45">
        <f>IF($C$13,[1]!obget([1]!obcall("",$B$13,"getInitialMargin",[1]!obMake("","double",$B527))),"")</f>
        <v>2.1588228165666781</v>
      </c>
      <c r="E527" s="42">
        <f t="shared" si="20"/>
        <v>500</v>
      </c>
      <c r="F527" s="42">
        <f>IF($D$22,[1]!obget([1]!obcall("",$B$22,"get",[1]!obMake("","int",E527))),"")</f>
        <v>16.558842954950535</v>
      </c>
      <c r="G527" s="42">
        <f>IF($D$22,[1]!obget([1]!obcall("",$B$23,"get",[1]!obMake("","int",E527)))^2,"")</f>
        <v>0.56764890964062309</v>
      </c>
      <c r="H527" s="42">
        <f>IF($D$22,[1]!obget([1]!obcall("",$B$24,"get",[1]!obMake("","int",E527))),"")</f>
        <v>0.77845009897828121</v>
      </c>
      <c r="AH527" s="24"/>
      <c r="IW527" s="28"/>
    </row>
    <row r="528" spans="1:257" x14ac:dyDescent="0.3">
      <c r="A528" s="28" t="str">
        <f t="shared" si="19"/>
        <v/>
      </c>
      <c r="B528" s="42"/>
      <c r="C528" s="48">
        <f>IF($C$14,[1]!obget([1]!obcall("",$B$14,"getInitialMargin",[1]!obMake("","double",$B528))),"")</f>
        <v>2.1574873632857123</v>
      </c>
      <c r="D528" s="45">
        <f>IF($C$13,[1]!obget([1]!obcall("",$B$13,"getInitialMargin",[1]!obMake("","double",$B528))),"")</f>
        <v>2.1588228165666781</v>
      </c>
      <c r="E528" s="42">
        <f t="shared" si="20"/>
        <v>501</v>
      </c>
      <c r="F528" s="42">
        <f>IF($D$22,[1]!obget([1]!obcall("",$B$22,"get",[1]!obMake("","int",E528))),"")</f>
        <v>11.402099239104803</v>
      </c>
      <c r="G528" s="42">
        <f>IF($D$22,[1]!obget([1]!obcall("",$B$23,"get",[1]!obMake("","int",E528)))^2,"")</f>
        <v>1.1498484785228298</v>
      </c>
      <c r="H528" s="42">
        <f>IF($D$22,[1]!obget([1]!obcall("",$B$24,"get",[1]!obMake("","int",E528))),"")</f>
        <v>0.3254990122697512</v>
      </c>
      <c r="AH528" s="24"/>
      <c r="IW528" s="28"/>
    </row>
    <row r="529" spans="1:257" x14ac:dyDescent="0.3">
      <c r="A529" s="28" t="str">
        <f t="shared" si="19"/>
        <v/>
      </c>
      <c r="B529" s="42"/>
      <c r="C529" s="48">
        <f>IF($C$14,[1]!obget([1]!obcall("",$B$14,"getInitialMargin",[1]!obMake("","double",$B529))),"")</f>
        <v>2.1574873632857123</v>
      </c>
      <c r="D529" s="45">
        <f>IF($C$13,[1]!obget([1]!obcall("",$B$13,"getInitialMargin",[1]!obMake("","double",$B529))),"")</f>
        <v>2.1588228165666781</v>
      </c>
      <c r="E529" s="42">
        <f t="shared" si="20"/>
        <v>502</v>
      </c>
      <c r="F529" s="42">
        <f>IF($D$22,[1]!obget([1]!obcall("",$B$22,"get",[1]!obMake("","int",E529))),"")</f>
        <v>9.2291145013476612</v>
      </c>
      <c r="G529" s="42">
        <f>IF($D$22,[1]!obget([1]!obcall("",$B$23,"get",[1]!obMake("","int",E529)))^2,"")</f>
        <v>3.3518123355665938E-2</v>
      </c>
      <c r="H529" s="42">
        <f>IF($D$22,[1]!obget([1]!obcall("",$B$24,"get",[1]!obMake("","int",E529))),"")</f>
        <v>0.24642713119312765</v>
      </c>
      <c r="AH529" s="24"/>
      <c r="IW529" s="28"/>
    </row>
    <row r="530" spans="1:257" x14ac:dyDescent="0.3">
      <c r="A530" s="28" t="str">
        <f t="shared" si="19"/>
        <v/>
      </c>
      <c r="B530" s="42"/>
      <c r="C530" s="48">
        <f>IF($C$14,[1]!obget([1]!obcall("",$B$14,"getInitialMargin",[1]!obMake("","double",$B530))),"")</f>
        <v>2.1574873632857123</v>
      </c>
      <c r="D530" s="45">
        <f>IF($C$13,[1]!obget([1]!obcall("",$B$13,"getInitialMargin",[1]!obMake("","double",$B530))),"")</f>
        <v>2.1588228165666781</v>
      </c>
      <c r="E530" s="42">
        <f t="shared" si="20"/>
        <v>503</v>
      </c>
      <c r="F530" s="42">
        <f>IF($D$22,[1]!obget([1]!obcall("",$B$22,"get",[1]!obMake("","int",E530))),"")</f>
        <v>8.6728208448716337</v>
      </c>
      <c r="G530" s="42">
        <f>IF($D$22,[1]!obget([1]!obcall("",$B$23,"get",[1]!obMake("","int",E530)))^2,"")</f>
        <v>0.11154928885419003</v>
      </c>
      <c r="H530" s="42">
        <f>IF($D$22,[1]!obget([1]!obcall("",$B$24,"get",[1]!obMake("","int",E530))),"")</f>
        <v>0.23684133177960986</v>
      </c>
      <c r="AH530" s="24"/>
      <c r="IW530" s="28"/>
    </row>
    <row r="531" spans="1:257" x14ac:dyDescent="0.3">
      <c r="A531" s="28" t="str">
        <f t="shared" si="19"/>
        <v/>
      </c>
      <c r="B531" s="42"/>
      <c r="C531" s="48">
        <f>IF($C$14,[1]!obget([1]!obcall("",$B$14,"getInitialMargin",[1]!obMake("","double",$B531))),"")</f>
        <v>2.1574873632857123</v>
      </c>
      <c r="D531" s="45">
        <f>IF($C$13,[1]!obget([1]!obcall("",$B$13,"getInitialMargin",[1]!obMake("","double",$B531))),"")</f>
        <v>2.1588228165666781</v>
      </c>
      <c r="E531" s="42">
        <f t="shared" si="20"/>
        <v>504</v>
      </c>
      <c r="F531" s="42">
        <f>IF($D$22,[1]!obget([1]!obcall("",$B$22,"get",[1]!obMake("","int",E531))),"")</f>
        <v>14.206574765648622</v>
      </c>
      <c r="G531" s="42">
        <f>IF($D$22,[1]!obget([1]!obcall("",$B$23,"get",[1]!obMake("","int",E531)))^2,"")</f>
        <v>6.5156839814132991E-2</v>
      </c>
      <c r="H531" s="42">
        <f>IF($D$22,[1]!obget([1]!obcall("",$B$24,"get",[1]!obMake("","int",E531))),"")</f>
        <v>0.52553064074919975</v>
      </c>
      <c r="AH531" s="24"/>
      <c r="IW531" s="28"/>
    </row>
    <row r="532" spans="1:257" x14ac:dyDescent="0.3">
      <c r="A532" s="28" t="str">
        <f t="shared" si="19"/>
        <v/>
      </c>
      <c r="B532" s="42"/>
      <c r="C532" s="48">
        <f>IF($C$14,[1]!obget([1]!obcall("",$B$14,"getInitialMargin",[1]!obMake("","double",$B532))),"")</f>
        <v>2.1574873632857123</v>
      </c>
      <c r="D532" s="45">
        <f>IF($C$13,[1]!obget([1]!obcall("",$B$13,"getInitialMargin",[1]!obMake("","double",$B532))),"")</f>
        <v>2.1588228165666781</v>
      </c>
      <c r="E532" s="42">
        <f t="shared" si="20"/>
        <v>505</v>
      </c>
      <c r="F532" s="42">
        <f>IF($D$22,[1]!obget([1]!obcall("",$B$22,"get",[1]!obMake("","int",E532))),"")</f>
        <v>6.7220742340932969</v>
      </c>
      <c r="G532" s="42">
        <f>IF($D$22,[1]!obget([1]!obcall("",$B$23,"get",[1]!obMake("","int",E532)))^2,"")</f>
        <v>4.3281927317281189E-3</v>
      </c>
      <c r="H532" s="42">
        <f>IF($D$22,[1]!obget([1]!obcall("",$B$24,"get",[1]!obMake("","int",E532))),"")</f>
        <v>0.23755453072217048</v>
      </c>
      <c r="AH532" s="24"/>
      <c r="IW532" s="28"/>
    </row>
    <row r="533" spans="1:257" x14ac:dyDescent="0.3">
      <c r="A533" s="28" t="str">
        <f t="shared" si="19"/>
        <v/>
      </c>
      <c r="B533" s="42"/>
      <c r="C533" s="48">
        <f>IF($C$14,[1]!obget([1]!obcall("",$B$14,"getInitialMargin",[1]!obMake("","double",$B533))),"")</f>
        <v>2.1574873632857123</v>
      </c>
      <c r="D533" s="45">
        <f>IF($C$13,[1]!obget([1]!obcall("",$B$13,"getInitialMargin",[1]!obMake("","double",$B533))),"")</f>
        <v>2.1588228165666781</v>
      </c>
      <c r="E533" s="42">
        <f t="shared" si="20"/>
        <v>506</v>
      </c>
      <c r="F533" s="42">
        <f>IF($D$22,[1]!obget([1]!obcall("",$B$22,"get",[1]!obMake("","int",E533))),"")</f>
        <v>20.820606959063667</v>
      </c>
      <c r="G533" s="42">
        <f>IF($D$22,[1]!obget([1]!obcall("",$B$23,"get",[1]!obMake("","int",E533)))^2,"")</f>
        <v>5.8245082539183635</v>
      </c>
      <c r="H533" s="42">
        <f>IF($D$22,[1]!obget([1]!obcall("",$B$24,"get",[1]!obMake("","int",E533))),"")</f>
        <v>1.4345317452109541</v>
      </c>
      <c r="AH533" s="24"/>
      <c r="IW533" s="28"/>
    </row>
    <row r="534" spans="1:257" x14ac:dyDescent="0.3">
      <c r="A534" s="28" t="str">
        <f t="shared" si="19"/>
        <v/>
      </c>
      <c r="B534" s="42"/>
      <c r="C534" s="48">
        <f>IF($C$14,[1]!obget([1]!obcall("",$B$14,"getInitialMargin",[1]!obMake("","double",$B534))),"")</f>
        <v>2.1574873632857123</v>
      </c>
      <c r="D534" s="45">
        <f>IF($C$13,[1]!obget([1]!obcall("",$B$13,"getInitialMargin",[1]!obMake("","double",$B534))),"")</f>
        <v>2.1588228165666781</v>
      </c>
      <c r="E534" s="42">
        <f t="shared" si="20"/>
        <v>507</v>
      </c>
      <c r="F534" s="42">
        <f>IF($D$22,[1]!obget([1]!obcall("",$B$22,"get",[1]!obMake("","int",E534))),"")</f>
        <v>8.3946163743000319</v>
      </c>
      <c r="G534" s="42">
        <f>IF($D$22,[1]!obget([1]!obcall("",$B$23,"get",[1]!obMake("","int",E534)))^2,"")</f>
        <v>6.9454450703166346E-2</v>
      </c>
      <c r="H534" s="42">
        <f>IF($D$22,[1]!obget([1]!obcall("",$B$24,"get",[1]!obMake("","int",E534))),"")</f>
        <v>0.23367699919849755</v>
      </c>
      <c r="AH534" s="24"/>
      <c r="IW534" s="28"/>
    </row>
    <row r="535" spans="1:257" x14ac:dyDescent="0.3">
      <c r="A535" s="28" t="str">
        <f t="shared" si="19"/>
        <v/>
      </c>
      <c r="B535" s="42"/>
      <c r="C535" s="48">
        <f>IF($C$14,[1]!obget([1]!obcall("",$B$14,"getInitialMargin",[1]!obMake("","double",$B535))),"")</f>
        <v>2.1574873632857123</v>
      </c>
      <c r="D535" s="45">
        <f>IF($C$13,[1]!obget([1]!obcall("",$B$13,"getInitialMargin",[1]!obMake("","double",$B535))),"")</f>
        <v>2.1588228165666781</v>
      </c>
      <c r="E535" s="42">
        <f t="shared" si="20"/>
        <v>508</v>
      </c>
      <c r="F535" s="42">
        <f>IF($D$22,[1]!obget([1]!obcall("",$B$22,"get",[1]!obMake("","int",E535))),"")</f>
        <v>6.7887490241529154</v>
      </c>
      <c r="G535" s="42">
        <f>IF($D$22,[1]!obget([1]!obcall("",$B$23,"get",[1]!obMake("","int",E535)))^2,"")</f>
        <v>0.36345494797918626</v>
      </c>
      <c r="H535" s="42">
        <f>IF($D$22,[1]!obget([1]!obcall("",$B$24,"get",[1]!obMake("","int",E535))),"")</f>
        <v>0.23664841511310036</v>
      </c>
      <c r="AH535" s="24"/>
      <c r="IW535" s="28"/>
    </row>
    <row r="536" spans="1:257" x14ac:dyDescent="0.3">
      <c r="A536" s="28" t="str">
        <f t="shared" si="19"/>
        <v/>
      </c>
      <c r="B536" s="42"/>
      <c r="C536" s="48">
        <f>IF($C$14,[1]!obget([1]!obcall("",$B$14,"getInitialMargin",[1]!obMake("","double",$B536))),"")</f>
        <v>2.1574873632857123</v>
      </c>
      <c r="D536" s="45">
        <f>IF($C$13,[1]!obget([1]!obcall("",$B$13,"getInitialMargin",[1]!obMake("","double",$B536))),"")</f>
        <v>2.1588228165666781</v>
      </c>
      <c r="E536" s="42">
        <f t="shared" si="20"/>
        <v>509</v>
      </c>
      <c r="F536" s="42">
        <f>IF($D$22,[1]!obget([1]!obcall("",$B$22,"get",[1]!obMake("","int",E536))),"")</f>
        <v>7.981874373616419</v>
      </c>
      <c r="G536" s="42">
        <f>IF($D$22,[1]!obget([1]!obcall("",$B$23,"get",[1]!obMake("","int",E536)))^2,"")</f>
        <v>6.7267898393552964E-4</v>
      </c>
      <c r="H536" s="42">
        <f>IF($D$22,[1]!obget([1]!obcall("",$B$24,"get",[1]!obMake("","int",E536))),"")</f>
        <v>0.23098414321738747</v>
      </c>
      <c r="AH536" s="24"/>
      <c r="IW536" s="28"/>
    </row>
    <row r="537" spans="1:257" x14ac:dyDescent="0.3">
      <c r="A537" s="28">
        <f t="shared" si="19"/>
        <v>25.5</v>
      </c>
      <c r="B537" s="42"/>
      <c r="C537" s="48">
        <f>IF($C$14,[1]!obget([1]!obcall("",$B$14,"getInitialMargin",[1]!obMake("","double",$B537))),"")</f>
        <v>2.1574873632857123</v>
      </c>
      <c r="D537" s="45">
        <f>IF($C$13,[1]!obget([1]!obcall("",$B$13,"getInitialMargin",[1]!obMake("","double",$B537))),"")</f>
        <v>2.1588228165666781</v>
      </c>
      <c r="E537" s="42">
        <f t="shared" si="20"/>
        <v>510</v>
      </c>
      <c r="F537" s="42">
        <f>IF($D$22,[1]!obget([1]!obcall("",$B$22,"get",[1]!obMake("","int",E537))),"")</f>
        <v>16.227993559503787</v>
      </c>
      <c r="G537" s="42">
        <f>IF($D$22,[1]!obget([1]!obcall("",$B$23,"get",[1]!obMake("","int",E537)))^2,"")</f>
        <v>0.25104233481037208</v>
      </c>
      <c r="H537" s="42">
        <f>IF($D$22,[1]!obget([1]!obcall("",$B$24,"get",[1]!obMake("","int",E537))),"")</f>
        <v>0.73818240275661307</v>
      </c>
      <c r="AH537" s="24"/>
      <c r="IW537" s="28"/>
    </row>
    <row r="538" spans="1:257" x14ac:dyDescent="0.3">
      <c r="A538" s="28" t="str">
        <f t="shared" si="19"/>
        <v/>
      </c>
      <c r="B538" s="42"/>
      <c r="C538" s="48">
        <f>IF($C$14,[1]!obget([1]!obcall("",$B$14,"getInitialMargin",[1]!obMake("","double",$B538))),"")</f>
        <v>2.1574873632857123</v>
      </c>
      <c r="D538" s="45">
        <f>IF($C$13,[1]!obget([1]!obcall("",$B$13,"getInitialMargin",[1]!obMake("","double",$B538))),"")</f>
        <v>2.1588228165666781</v>
      </c>
      <c r="E538" s="42">
        <f t="shared" si="20"/>
        <v>511</v>
      </c>
      <c r="F538" s="42">
        <f>IF($D$22,[1]!obget([1]!obcall("",$B$22,"get",[1]!obMake("","int",E538))),"")</f>
        <v>11.013160956455817</v>
      </c>
      <c r="G538" s="42">
        <f>IF($D$22,[1]!obget([1]!obcall("",$B$23,"get",[1]!obMake("","int",E538)))^2,"")</f>
        <v>5.9078317761143841E-2</v>
      </c>
      <c r="H538" s="42">
        <f>IF($D$22,[1]!obget([1]!obcall("",$B$24,"get",[1]!obMake("","int",E538))),"")</f>
        <v>0.30647565513404662</v>
      </c>
      <c r="AH538" s="24"/>
      <c r="IW538" s="28"/>
    </row>
    <row r="539" spans="1:257" x14ac:dyDescent="0.3">
      <c r="A539" s="28" t="str">
        <f t="shared" si="19"/>
        <v/>
      </c>
      <c r="B539" s="42"/>
      <c r="C539" s="48">
        <f>IF($C$14,[1]!obget([1]!obcall("",$B$14,"getInitialMargin",[1]!obMake("","double",$B539))),"")</f>
        <v>2.1574873632857123</v>
      </c>
      <c r="D539" s="45">
        <f>IF($C$13,[1]!obget([1]!obcall("",$B$13,"getInitialMargin",[1]!obMake("","double",$B539))),"")</f>
        <v>2.1588228165666781</v>
      </c>
      <c r="E539" s="42">
        <f t="shared" si="20"/>
        <v>512</v>
      </c>
      <c r="F539" s="42">
        <f>IF($D$22,[1]!obget([1]!obcall("",$B$22,"get",[1]!obMake("","int",E539))),"")</f>
        <v>8.1555197291161559</v>
      </c>
      <c r="G539" s="42">
        <f>IF($D$22,[1]!obget([1]!obcall("",$B$23,"get",[1]!obMake("","int",E539)))^2,"")</f>
        <v>0.75192518759560234</v>
      </c>
      <c r="H539" s="42">
        <f>IF($D$22,[1]!obget([1]!obcall("",$B$24,"get",[1]!obMake("","int",E539))),"")</f>
        <v>0.23182564016562818</v>
      </c>
      <c r="AH539" s="24"/>
      <c r="IW539" s="28"/>
    </row>
    <row r="540" spans="1:257" x14ac:dyDescent="0.3">
      <c r="A540" s="28" t="str">
        <f t="shared" ref="A540:A569" si="21">IF($D$22,IF(MOD((ROW(A540)-ROW($A$27))*$C$17,$C$18/10)&lt;0.0001,(ROW(A540)-ROW($A$27))*$C$17,""),"")</f>
        <v/>
      </c>
      <c r="B540" s="42"/>
      <c r="C540" s="48">
        <f>IF($C$14,[1]!obget([1]!obcall("",$B$14,"getInitialMargin",[1]!obMake("","double",$B540))),"")</f>
        <v>2.1574873632857123</v>
      </c>
      <c r="D540" s="45">
        <f>IF($C$13,[1]!obget([1]!obcall("",$B$13,"getInitialMargin",[1]!obMake("","double",$B540))),"")</f>
        <v>2.1588228165666781</v>
      </c>
      <c r="E540" s="42">
        <f t="shared" ref="E540:E603" si="22">IF($D$22,E539+1,"")</f>
        <v>513</v>
      </c>
      <c r="F540" s="42">
        <f>IF($D$22,[1]!obget([1]!obcall("",$B$22,"get",[1]!obMake("","int",E540))),"")</f>
        <v>15.240566695067951</v>
      </c>
      <c r="G540" s="42">
        <f>IF($D$22,[1]!obget([1]!obcall("",$B$23,"get",[1]!obMake("","int",E540)))^2,"")</f>
        <v>4.1617896373099592</v>
      </c>
      <c r="H540" s="42">
        <f>IF($D$22,[1]!obget([1]!obcall("",$B$24,"get",[1]!obMake("","int",E540))),"")</f>
        <v>0.62713939342071567</v>
      </c>
      <c r="AH540" s="24"/>
      <c r="IW540" s="28"/>
    </row>
    <row r="541" spans="1:257" x14ac:dyDescent="0.3">
      <c r="A541" s="28" t="str">
        <f t="shared" si="21"/>
        <v/>
      </c>
      <c r="B541" s="42"/>
      <c r="C541" s="48">
        <f>IF($C$14,[1]!obget([1]!obcall("",$B$14,"getInitialMargin",[1]!obMake("","double",$B541))),"")</f>
        <v>2.1574873632857123</v>
      </c>
      <c r="D541" s="45">
        <f>IF($C$13,[1]!obget([1]!obcall("",$B$13,"getInitialMargin",[1]!obMake("","double",$B541))),"")</f>
        <v>2.1588228165666781</v>
      </c>
      <c r="E541" s="42">
        <f t="shared" si="22"/>
        <v>514</v>
      </c>
      <c r="F541" s="42">
        <f>IF($D$22,[1]!obget([1]!obcall("",$B$22,"get",[1]!obMake("","int",E541))),"")</f>
        <v>6.9555680323225566</v>
      </c>
      <c r="G541" s="42">
        <f>IF($D$22,[1]!obget([1]!obcall("",$B$23,"get",[1]!obMake("","int",E541)))^2,"")</f>
        <v>0.19192032008329138</v>
      </c>
      <c r="H541" s="42">
        <f>IF($D$22,[1]!obget([1]!obcall("",$B$24,"get",[1]!obMake("","int",E541))),"")</f>
        <v>0.23465473386894414</v>
      </c>
      <c r="AH541" s="24"/>
      <c r="IW541" s="28"/>
    </row>
    <row r="542" spans="1:257" x14ac:dyDescent="0.3">
      <c r="A542" s="28" t="str">
        <f t="shared" si="21"/>
        <v/>
      </c>
      <c r="B542" s="42"/>
      <c r="C542" s="48">
        <f>IF($C$14,[1]!obget([1]!obcall("",$B$14,"getInitialMargin",[1]!obMake("","double",$B542))),"")</f>
        <v>2.1574873632857123</v>
      </c>
      <c r="D542" s="45">
        <f>IF($C$13,[1]!obget([1]!obcall("",$B$13,"getInitialMargin",[1]!obMake("","double",$B542))),"")</f>
        <v>2.1588228165666781</v>
      </c>
      <c r="E542" s="42">
        <f t="shared" si="22"/>
        <v>515</v>
      </c>
      <c r="F542" s="42">
        <f>IF($D$22,[1]!obget([1]!obcall("",$B$22,"get",[1]!obMake("","int",E542))),"")</f>
        <v>33.098199065054615</v>
      </c>
      <c r="G542" s="42">
        <f>IF($D$22,[1]!obget([1]!obcall("",$B$23,"get",[1]!obMake("","int",E542)))^2,"")</f>
        <v>0.19499858351905802</v>
      </c>
      <c r="H542" s="42">
        <f>IF($D$22,[1]!obget([1]!obcall("",$B$24,"get",[1]!obMake("","int",E542))),"")</f>
        <v>4.7499396422536755</v>
      </c>
      <c r="AH542" s="24"/>
      <c r="IW542" s="28"/>
    </row>
    <row r="543" spans="1:257" x14ac:dyDescent="0.3">
      <c r="A543" s="28" t="str">
        <f t="shared" si="21"/>
        <v/>
      </c>
      <c r="B543" s="42"/>
      <c r="C543" s="48">
        <f>IF($C$14,[1]!obget([1]!obcall("",$B$14,"getInitialMargin",[1]!obMake("","double",$B543))),"")</f>
        <v>2.1574873632857123</v>
      </c>
      <c r="D543" s="45">
        <f>IF($C$13,[1]!obget([1]!obcall("",$B$13,"getInitialMargin",[1]!obMake("","double",$B543))),"")</f>
        <v>2.1588228165666781</v>
      </c>
      <c r="E543" s="42">
        <f t="shared" si="22"/>
        <v>516</v>
      </c>
      <c r="F543" s="42">
        <f>IF($D$22,[1]!obget([1]!obcall("",$B$22,"get",[1]!obMake("","int",E543))),"")</f>
        <v>15.930726251665172</v>
      </c>
      <c r="G543" s="42">
        <f>IF($D$22,[1]!obget([1]!obcall("",$B$23,"get",[1]!obMake("","int",E543)))^2,"")</f>
        <v>2.0928924175029024</v>
      </c>
      <c r="H543" s="42">
        <f>IF($D$22,[1]!obget([1]!obcall("",$B$24,"get",[1]!obMake("","int",E543))),"")</f>
        <v>0.70331257899768373</v>
      </c>
      <c r="AH543" s="24"/>
      <c r="IW543" s="28"/>
    </row>
    <row r="544" spans="1:257" x14ac:dyDescent="0.3">
      <c r="A544" s="28" t="str">
        <f t="shared" si="21"/>
        <v/>
      </c>
      <c r="B544" s="42"/>
      <c r="C544" s="48">
        <f>IF($C$14,[1]!obget([1]!obcall("",$B$14,"getInitialMargin",[1]!obMake("","double",$B544))),"")</f>
        <v>2.1574873632857123</v>
      </c>
      <c r="D544" s="45">
        <f>IF($C$13,[1]!obget([1]!obcall("",$B$13,"getInitialMargin",[1]!obMake("","double",$B544))),"")</f>
        <v>2.1588228165666781</v>
      </c>
      <c r="E544" s="42">
        <f t="shared" si="22"/>
        <v>517</v>
      </c>
      <c r="F544" s="42">
        <f>IF($D$22,[1]!obget([1]!obcall("",$B$22,"get",[1]!obMake("","int",E544))),"")</f>
        <v>12.245632716164948</v>
      </c>
      <c r="G544" s="42">
        <f>IF($D$22,[1]!obget([1]!obcall("",$B$23,"get",[1]!obMake("","int",E544)))^2,"")</f>
        <v>3.6183546894347739E-2</v>
      </c>
      <c r="H544" s="42">
        <f>IF($D$22,[1]!obget([1]!obcall("",$B$24,"get",[1]!obMake("","int",E544))),"")</f>
        <v>0.37405433908882912</v>
      </c>
      <c r="AH544" s="24"/>
      <c r="IW544" s="28"/>
    </row>
    <row r="545" spans="1:257" x14ac:dyDescent="0.3">
      <c r="A545" s="28" t="str">
        <f t="shared" si="21"/>
        <v/>
      </c>
      <c r="B545" s="42"/>
      <c r="C545" s="48">
        <f>IF($C$14,[1]!obget([1]!obcall("",$B$14,"getInitialMargin",[1]!obMake("","double",$B545))),"")</f>
        <v>2.1574873632857123</v>
      </c>
      <c r="D545" s="45">
        <f>IF($C$13,[1]!obget([1]!obcall("",$B$13,"getInitialMargin",[1]!obMake("","double",$B545))),"")</f>
        <v>2.1588228165666781</v>
      </c>
      <c r="E545" s="42">
        <f t="shared" si="22"/>
        <v>518</v>
      </c>
      <c r="F545" s="42">
        <f>IF($D$22,[1]!obget([1]!obcall("",$B$22,"get",[1]!obMake("","int",E545))),"")</f>
        <v>8.7645811321265743</v>
      </c>
      <c r="G545" s="42">
        <f>IF($D$22,[1]!obget([1]!obcall("",$B$23,"get",[1]!obMake("","int",E545)))^2,"")</f>
        <v>0.51746391774149192</v>
      </c>
      <c r="H545" s="42">
        <f>IF($D$22,[1]!obget([1]!obcall("",$B$24,"get",[1]!obMake("","int",E545))),"")</f>
        <v>0.2381233094824744</v>
      </c>
      <c r="AH545" s="24"/>
      <c r="IW545" s="28"/>
    </row>
    <row r="546" spans="1:257" x14ac:dyDescent="0.3">
      <c r="A546" s="28" t="str">
        <f t="shared" si="21"/>
        <v/>
      </c>
      <c r="B546" s="42"/>
      <c r="C546" s="48">
        <f>IF($C$14,[1]!obget([1]!obcall("",$B$14,"getInitialMargin",[1]!obMake("","double",$B546))),"")</f>
        <v>2.1574873632857123</v>
      </c>
      <c r="D546" s="45">
        <f>IF($C$13,[1]!obget([1]!obcall("",$B$13,"getInitialMargin",[1]!obMake("","double",$B546))),"")</f>
        <v>2.1588228165666781</v>
      </c>
      <c r="E546" s="42">
        <f t="shared" si="22"/>
        <v>519</v>
      </c>
      <c r="F546" s="42">
        <f>IF($D$22,[1]!obget([1]!obcall("",$B$22,"get",[1]!obMake("","int",E546))),"")</f>
        <v>9.8347803424716123</v>
      </c>
      <c r="G546" s="42">
        <f>IF($D$22,[1]!obget([1]!obcall("",$B$23,"get",[1]!obMake("","int",E546)))^2,"")</f>
        <v>3.1425689938962702E-4</v>
      </c>
      <c r="H546" s="42">
        <f>IF($D$22,[1]!obget([1]!obcall("",$B$24,"get",[1]!obMake("","int",E546))),"")</f>
        <v>0.26180344067572037</v>
      </c>
      <c r="AH546" s="24"/>
      <c r="IW546" s="28"/>
    </row>
    <row r="547" spans="1:257" x14ac:dyDescent="0.3">
      <c r="A547" s="28">
        <f t="shared" si="21"/>
        <v>26</v>
      </c>
      <c r="B547" s="42"/>
      <c r="C547" s="48">
        <f>IF($C$14,[1]!obget([1]!obcall("",$B$14,"getInitialMargin",[1]!obMake("","double",$B547))),"")</f>
        <v>2.1574873632857123</v>
      </c>
      <c r="D547" s="45">
        <f>IF($C$13,[1]!obget([1]!obcall("",$B$13,"getInitialMargin",[1]!obMake("","double",$B547))),"")</f>
        <v>2.1588228165666781</v>
      </c>
      <c r="E547" s="42">
        <f t="shared" si="22"/>
        <v>520</v>
      </c>
      <c r="F547" s="42">
        <f>IF($D$22,[1]!obget([1]!obcall("",$B$22,"get",[1]!obMake("","int",E547))),"")</f>
        <v>14.24196411298375</v>
      </c>
      <c r="G547" s="42">
        <f>IF($D$22,[1]!obget([1]!obcall("",$B$23,"get",[1]!obMake("","int",E547)))^2,"")</f>
        <v>1.8258606144369183E-2</v>
      </c>
      <c r="H547" s="42">
        <f>IF($D$22,[1]!obget([1]!obcall("",$B$24,"get",[1]!obMake("","int",E547))),"")</f>
        <v>0.52876024198285698</v>
      </c>
      <c r="AH547" s="24"/>
      <c r="IW547" s="28"/>
    </row>
    <row r="548" spans="1:257" x14ac:dyDescent="0.3">
      <c r="A548" s="28" t="str">
        <f t="shared" si="21"/>
        <v/>
      </c>
      <c r="B548" s="42"/>
      <c r="C548" s="48">
        <f>IF($C$14,[1]!obget([1]!obcall("",$B$14,"getInitialMargin",[1]!obMake("","double",$B548))),"")</f>
        <v>2.1574873632857123</v>
      </c>
      <c r="D548" s="45">
        <f>IF($C$13,[1]!obget([1]!obcall("",$B$13,"getInitialMargin",[1]!obMake("","double",$B548))),"")</f>
        <v>2.1588228165666781</v>
      </c>
      <c r="E548" s="42">
        <f t="shared" si="22"/>
        <v>521</v>
      </c>
      <c r="F548" s="42">
        <f>IF($D$22,[1]!obget([1]!obcall("",$B$22,"get",[1]!obMake("","int",E548))),"")</f>
        <v>12.804906613587304</v>
      </c>
      <c r="G548" s="42">
        <f>IF($D$22,[1]!obget([1]!obcall("",$B$23,"get",[1]!obMake("","int",E548)))^2,"")</f>
        <v>0.88772899977260866</v>
      </c>
      <c r="H548" s="42">
        <f>IF($D$22,[1]!obget([1]!obcall("",$B$24,"get",[1]!obMake("","int",E548))),"")</f>
        <v>0.41175401980716875</v>
      </c>
      <c r="AH548" s="24"/>
      <c r="IW548" s="28"/>
    </row>
    <row r="549" spans="1:257" x14ac:dyDescent="0.3">
      <c r="A549" s="28" t="str">
        <f t="shared" si="21"/>
        <v/>
      </c>
      <c r="B549" s="42"/>
      <c r="C549" s="48">
        <f>IF($C$14,[1]!obget([1]!obcall("",$B$14,"getInitialMargin",[1]!obMake("","double",$B549))),"")</f>
        <v>2.1574873632857123</v>
      </c>
      <c r="D549" s="45">
        <f>IF($C$13,[1]!obget([1]!obcall("",$B$13,"getInitialMargin",[1]!obMake("","double",$B549))),"")</f>
        <v>2.1588228165666781</v>
      </c>
      <c r="E549" s="42">
        <f t="shared" si="22"/>
        <v>522</v>
      </c>
      <c r="F549" s="42">
        <f>IF($D$22,[1]!obget([1]!obcall("",$B$22,"get",[1]!obMake("","int",E549))),"")</f>
        <v>11.216316835146946</v>
      </c>
      <c r="G549" s="42">
        <f>IF($D$22,[1]!obget([1]!obcall("",$B$23,"get",[1]!obMake("","int",E549)))^2,"")</f>
        <v>1.5531326931822262</v>
      </c>
      <c r="H549" s="42">
        <f>IF($D$22,[1]!obget([1]!obcall("",$B$24,"get",[1]!obMake("","int",E549))),"")</f>
        <v>0.31614729051036372</v>
      </c>
      <c r="AH549" s="24"/>
      <c r="IW549" s="28"/>
    </row>
    <row r="550" spans="1:257" x14ac:dyDescent="0.3">
      <c r="A550" s="28" t="str">
        <f t="shared" si="21"/>
        <v/>
      </c>
      <c r="B550" s="42"/>
      <c r="C550" s="48">
        <f>IF($C$14,[1]!obget([1]!obcall("",$B$14,"getInitialMargin",[1]!obMake("","double",$B550))),"")</f>
        <v>2.1574873632857123</v>
      </c>
      <c r="D550" s="45">
        <f>IF($C$13,[1]!obget([1]!obcall("",$B$13,"getInitialMargin",[1]!obMake("","double",$B550))),"")</f>
        <v>2.1588228165666781</v>
      </c>
      <c r="E550" s="42">
        <f t="shared" si="22"/>
        <v>523</v>
      </c>
      <c r="F550" s="42">
        <f>IF($D$22,[1]!obget([1]!obcall("",$B$22,"get",[1]!obMake("","int",E550))),"")</f>
        <v>15.297529158290141</v>
      </c>
      <c r="G550" s="42">
        <f>IF($D$22,[1]!obget([1]!obcall("",$B$23,"get",[1]!obMake("","int",E550)))^2,"")</f>
        <v>1.0474646666672487</v>
      </c>
      <c r="H550" s="42">
        <f>IF($D$22,[1]!obget([1]!obcall("",$B$24,"get",[1]!obMake("","int",E550))),"")</f>
        <v>0.63317319529577221</v>
      </c>
      <c r="AH550" s="24"/>
      <c r="IW550" s="28"/>
    </row>
    <row r="551" spans="1:257" x14ac:dyDescent="0.3">
      <c r="A551" s="28" t="str">
        <f t="shared" si="21"/>
        <v/>
      </c>
      <c r="B551" s="42"/>
      <c r="C551" s="48">
        <f>IF($C$14,[1]!obget([1]!obcall("",$B$14,"getInitialMargin",[1]!obMake("","double",$B551))),"")</f>
        <v>2.1574873632857123</v>
      </c>
      <c r="D551" s="45">
        <f>IF($C$13,[1]!obget([1]!obcall("",$B$13,"getInitialMargin",[1]!obMake("","double",$B551))),"")</f>
        <v>2.1588228165666781</v>
      </c>
      <c r="E551" s="42">
        <f t="shared" si="22"/>
        <v>524</v>
      </c>
      <c r="F551" s="42">
        <f>IF($D$22,[1]!obget([1]!obcall("",$B$22,"get",[1]!obMake("","int",E551))),"")</f>
        <v>10.613062974649832</v>
      </c>
      <c r="G551" s="42">
        <f>IF($D$22,[1]!obget([1]!obcall("",$B$23,"get",[1]!obMake("","int",E551)))^2,"")</f>
        <v>5.0760641564369033E-2</v>
      </c>
      <c r="H551" s="42">
        <f>IF($D$22,[1]!obget([1]!obcall("",$B$24,"get",[1]!obMake("","int",E551))),"")</f>
        <v>0.2891223362304528</v>
      </c>
      <c r="AH551" s="24"/>
      <c r="IW551" s="28"/>
    </row>
    <row r="552" spans="1:257" x14ac:dyDescent="0.3">
      <c r="A552" s="28" t="str">
        <f t="shared" si="21"/>
        <v/>
      </c>
      <c r="B552" s="42"/>
      <c r="C552" s="48">
        <f>IF($C$14,[1]!obget([1]!obcall("",$B$14,"getInitialMargin",[1]!obMake("","double",$B552))),"")</f>
        <v>2.1574873632857123</v>
      </c>
      <c r="D552" s="45">
        <f>IF($C$13,[1]!obget([1]!obcall("",$B$13,"getInitialMargin",[1]!obMake("","double",$B552))),"")</f>
        <v>2.1588228165666781</v>
      </c>
      <c r="E552" s="42">
        <f t="shared" si="22"/>
        <v>525</v>
      </c>
      <c r="F552" s="42">
        <f>IF($D$22,[1]!obget([1]!obcall("",$B$22,"get",[1]!obMake("","int",E552))),"")</f>
        <v>15.697997629722529</v>
      </c>
      <c r="G552" s="42">
        <f>IF($D$22,[1]!obget([1]!obcall("",$B$23,"get",[1]!obMake("","int",E552)))^2,"")</f>
        <v>4.6988699063340444</v>
      </c>
      <c r="H552" s="42">
        <f>IF($D$22,[1]!obget([1]!obcall("",$B$24,"get",[1]!obMake("","int",E552))),"")</f>
        <v>0.67687899468128565</v>
      </c>
      <c r="AH552" s="24"/>
      <c r="IW552" s="28"/>
    </row>
    <row r="553" spans="1:257" x14ac:dyDescent="0.3">
      <c r="A553" s="28" t="str">
        <f t="shared" si="21"/>
        <v/>
      </c>
      <c r="B553" s="42"/>
      <c r="C553" s="48">
        <f>IF($C$14,[1]!obget([1]!obcall("",$B$14,"getInitialMargin",[1]!obMake("","double",$B553))),"")</f>
        <v>2.1574873632857123</v>
      </c>
      <c r="D553" s="45">
        <f>IF($C$13,[1]!obget([1]!obcall("",$B$13,"getInitialMargin",[1]!obMake("","double",$B553))),"")</f>
        <v>2.1588228165666781</v>
      </c>
      <c r="E553" s="42">
        <f t="shared" si="22"/>
        <v>526</v>
      </c>
      <c r="F553" s="42">
        <f>IF($D$22,[1]!obget([1]!obcall("",$B$22,"get",[1]!obMake("","int",E553))),"")</f>
        <v>27.733296473998085</v>
      </c>
      <c r="G553" s="42">
        <f>IF($D$22,[1]!obget([1]!obcall("",$B$23,"get",[1]!obMake("","int",E553)))^2,"")</f>
        <v>0.31271450128319744</v>
      </c>
      <c r="H553" s="42">
        <f>IF($D$22,[1]!obget([1]!obcall("",$B$24,"get",[1]!obMake("","int",E553))),"")</f>
        <v>3.040906381296844</v>
      </c>
      <c r="AH553" s="24"/>
      <c r="IW553" s="28"/>
    </row>
    <row r="554" spans="1:257" x14ac:dyDescent="0.3">
      <c r="A554" s="28" t="str">
        <f t="shared" si="21"/>
        <v/>
      </c>
      <c r="B554" s="42"/>
      <c r="C554" s="48">
        <f>IF($C$14,[1]!obget([1]!obcall("",$B$14,"getInitialMargin",[1]!obMake("","double",$B554))),"")</f>
        <v>2.1574873632857123</v>
      </c>
      <c r="D554" s="45">
        <f>IF($C$13,[1]!obget([1]!obcall("",$B$13,"getInitialMargin",[1]!obMake("","double",$B554))),"")</f>
        <v>2.1588228165666781</v>
      </c>
      <c r="E554" s="42">
        <f t="shared" si="22"/>
        <v>527</v>
      </c>
      <c r="F554" s="42">
        <f>IF($D$22,[1]!obget([1]!obcall("",$B$22,"get",[1]!obMake("","int",E554))),"")</f>
        <v>12.30740963448771</v>
      </c>
      <c r="G554" s="42">
        <f>IF($D$22,[1]!obget([1]!obcall("",$B$23,"get",[1]!obMake("","int",E554)))^2,"")</f>
        <v>3.5099590639926188E-2</v>
      </c>
      <c r="H554" s="42">
        <f>IF($D$22,[1]!obget([1]!obcall("",$B$24,"get",[1]!obMake("","int",E554))),"")</f>
        <v>0.37800289009948185</v>
      </c>
      <c r="AH554" s="24"/>
      <c r="IW554" s="28"/>
    </row>
    <row r="555" spans="1:257" x14ac:dyDescent="0.3">
      <c r="A555" s="28" t="str">
        <f t="shared" si="21"/>
        <v/>
      </c>
      <c r="B555" s="42"/>
      <c r="C555" s="48">
        <f>IF($C$14,[1]!obget([1]!obcall("",$B$14,"getInitialMargin",[1]!obMake("","double",$B555))),"")</f>
        <v>2.1574873632857123</v>
      </c>
      <c r="D555" s="45">
        <f>IF($C$13,[1]!obget([1]!obcall("",$B$13,"getInitialMargin",[1]!obMake("","double",$B555))),"")</f>
        <v>2.1588228165666781</v>
      </c>
      <c r="E555" s="42">
        <f t="shared" si="22"/>
        <v>528</v>
      </c>
      <c r="F555" s="42">
        <f>IF($D$22,[1]!obget([1]!obcall("",$B$22,"get",[1]!obMake("","int",E555))),"")</f>
        <v>15.175213632944669</v>
      </c>
      <c r="G555" s="42">
        <f>IF($D$22,[1]!obget([1]!obcall("",$B$23,"get",[1]!obMake("","int",E555)))^2,"")</f>
        <v>6.1092926709080453E-2</v>
      </c>
      <c r="H555" s="42">
        <f>IF($D$22,[1]!obget([1]!obcall("",$B$24,"get",[1]!obMake("","int",E555))),"")</f>
        <v>0.62027291803783147</v>
      </c>
      <c r="AH555" s="24"/>
      <c r="IW555" s="28"/>
    </row>
    <row r="556" spans="1:257" x14ac:dyDescent="0.3">
      <c r="A556" s="28" t="str">
        <f t="shared" si="21"/>
        <v/>
      </c>
      <c r="B556" s="42"/>
      <c r="C556" s="48">
        <f>IF($C$14,[1]!obget([1]!obcall("",$B$14,"getInitialMargin",[1]!obMake("","double",$B556))),"")</f>
        <v>2.1574873632857123</v>
      </c>
      <c r="D556" s="45">
        <f>IF($C$13,[1]!obget([1]!obcall("",$B$13,"getInitialMargin",[1]!obMake("","double",$B556))),"")</f>
        <v>2.1588228165666781</v>
      </c>
      <c r="E556" s="42">
        <f t="shared" si="22"/>
        <v>529</v>
      </c>
      <c r="F556" s="42">
        <f>IF($D$22,[1]!obget([1]!obcall("",$B$22,"get",[1]!obMake("","int",E556))),"")</f>
        <v>25.822912977153486</v>
      </c>
      <c r="G556" s="42">
        <f>IF($D$22,[1]!obget([1]!obcall("",$B$23,"get",[1]!obMake("","int",E556)))^2,"")</f>
        <v>1.6918408825259506</v>
      </c>
      <c r="H556" s="42">
        <f>IF($D$22,[1]!obget([1]!obcall("",$B$24,"get",[1]!obMake("","int",E556))),"")</f>
        <v>2.5298936834668977</v>
      </c>
      <c r="AH556" s="24"/>
      <c r="IW556" s="28"/>
    </row>
    <row r="557" spans="1:257" x14ac:dyDescent="0.3">
      <c r="A557" s="28">
        <f t="shared" si="21"/>
        <v>26.5</v>
      </c>
      <c r="B557" s="42"/>
      <c r="C557" s="48">
        <f>IF($C$14,[1]!obget([1]!obcall("",$B$14,"getInitialMargin",[1]!obMake("","double",$B557))),"")</f>
        <v>2.1574873632857123</v>
      </c>
      <c r="D557" s="45">
        <f>IF($C$13,[1]!obget([1]!obcall("",$B$13,"getInitialMargin",[1]!obMake("","double",$B557))),"")</f>
        <v>2.1588228165666781</v>
      </c>
      <c r="E557" s="42">
        <f t="shared" si="22"/>
        <v>530</v>
      </c>
      <c r="F557" s="42">
        <f>IF($D$22,[1]!obget([1]!obcall("",$B$22,"get",[1]!obMake("","int",E557))),"")</f>
        <v>9.9410215629986389</v>
      </c>
      <c r="G557" s="42">
        <f>IF($D$22,[1]!obget([1]!obcall("",$B$23,"get",[1]!obMake("","int",E557)))^2,"")</f>
        <v>3.1123469522648831E-2</v>
      </c>
      <c r="H557" s="42">
        <f>IF($D$22,[1]!obget([1]!obcall("",$B$24,"get",[1]!obMake("","int",E557))),"")</f>
        <v>0.2650315152329149</v>
      </c>
      <c r="AH557" s="24"/>
      <c r="IW557" s="28"/>
    </row>
    <row r="558" spans="1:257" x14ac:dyDescent="0.3">
      <c r="A558" s="28" t="str">
        <f t="shared" si="21"/>
        <v/>
      </c>
      <c r="B558" s="42"/>
      <c r="C558" s="48">
        <f>IF($C$14,[1]!obget([1]!obcall("",$B$14,"getInitialMargin",[1]!obMake("","double",$B558))),"")</f>
        <v>2.1574873632857123</v>
      </c>
      <c r="D558" s="45">
        <f>IF($C$13,[1]!obget([1]!obcall("",$B$13,"getInitialMargin",[1]!obMake("","double",$B558))),"")</f>
        <v>2.1588228165666781</v>
      </c>
      <c r="E558" s="42">
        <f t="shared" si="22"/>
        <v>531</v>
      </c>
      <c r="F558" s="42">
        <f>IF($D$22,[1]!obget([1]!obcall("",$B$22,"get",[1]!obMake("","int",E558))),"")</f>
        <v>14.789124887052617</v>
      </c>
      <c r="G558" s="42">
        <f>IF($D$22,[1]!obget([1]!obcall("",$B$23,"get",[1]!obMake("","int",E558)))^2,"")</f>
        <v>2.0106913004582822E-3</v>
      </c>
      <c r="H558" s="42">
        <f>IF($D$22,[1]!obget([1]!obcall("",$B$24,"get",[1]!obMake("","int",E558))),"")</f>
        <v>0.58093098690497613</v>
      </c>
      <c r="AH558" s="24"/>
      <c r="IW558" s="28"/>
    </row>
    <row r="559" spans="1:257" x14ac:dyDescent="0.3">
      <c r="A559" s="28" t="str">
        <f t="shared" si="21"/>
        <v/>
      </c>
      <c r="B559" s="42"/>
      <c r="C559" s="48">
        <f>IF($C$14,[1]!obget([1]!obcall("",$B$14,"getInitialMargin",[1]!obMake("","double",$B559))),"")</f>
        <v>2.1574873632857123</v>
      </c>
      <c r="D559" s="45">
        <f>IF($C$13,[1]!obget([1]!obcall("",$B$13,"getInitialMargin",[1]!obMake("","double",$B559))),"")</f>
        <v>2.1588228165666781</v>
      </c>
      <c r="E559" s="42">
        <f t="shared" si="22"/>
        <v>532</v>
      </c>
      <c r="F559" s="42">
        <f>IF($D$22,[1]!obget([1]!obcall("",$B$22,"get",[1]!obMake("","int",E559))),"")</f>
        <v>6.8983219810103806</v>
      </c>
      <c r="G559" s="42">
        <f>IF($D$22,[1]!obget([1]!obcall("",$B$23,"get",[1]!obMake("","int",E559)))^2,"")</f>
        <v>7.9038276489792531E-2</v>
      </c>
      <c r="H559" s="42">
        <f>IF($D$22,[1]!obget([1]!obcall("",$B$24,"get",[1]!obMake("","int",E559))),"")</f>
        <v>0.23529486269264888</v>
      </c>
      <c r="AH559" s="24"/>
      <c r="IW559" s="28"/>
    </row>
    <row r="560" spans="1:257" x14ac:dyDescent="0.3">
      <c r="A560" s="28" t="str">
        <f t="shared" si="21"/>
        <v/>
      </c>
      <c r="B560" s="42"/>
      <c r="C560" s="48">
        <f>IF($C$14,[1]!obget([1]!obcall("",$B$14,"getInitialMargin",[1]!obMake("","double",$B560))),"")</f>
        <v>2.1574873632857123</v>
      </c>
      <c r="D560" s="45">
        <f>IF($C$13,[1]!obget([1]!obcall("",$B$13,"getInitialMargin",[1]!obMake("","double",$B560))),"")</f>
        <v>2.1588228165666781</v>
      </c>
      <c r="E560" s="42">
        <f t="shared" si="22"/>
        <v>533</v>
      </c>
      <c r="F560" s="42">
        <f>IF($D$22,[1]!obget([1]!obcall("",$B$22,"get",[1]!obMake("","int",E560))),"")</f>
        <v>8.3397433939383223</v>
      </c>
      <c r="G560" s="42">
        <f>IF($D$22,[1]!obget([1]!obcall("",$B$23,"get",[1]!obMake("","int",E560)))^2,"")</f>
        <v>0.61384363902595596</v>
      </c>
      <c r="H560" s="42">
        <f>IF($D$22,[1]!obget([1]!obcall("",$B$24,"get",[1]!obMake("","int",E560))),"")</f>
        <v>0.23318115465638978</v>
      </c>
      <c r="AH560" s="24"/>
      <c r="IW560" s="28"/>
    </row>
    <row r="561" spans="1:257" x14ac:dyDescent="0.3">
      <c r="A561" s="28" t="str">
        <f t="shared" si="21"/>
        <v/>
      </c>
      <c r="B561" s="42"/>
      <c r="C561" s="48">
        <f>IF($C$14,[1]!obget([1]!obcall("",$B$14,"getInitialMargin",[1]!obMake("","double",$B561))),"")</f>
        <v>2.1574873632857123</v>
      </c>
      <c r="D561" s="45">
        <f>IF($C$13,[1]!obget([1]!obcall("",$B$13,"getInitialMargin",[1]!obMake("","double",$B561))),"")</f>
        <v>2.1588228165666781</v>
      </c>
      <c r="E561" s="42">
        <f t="shared" si="22"/>
        <v>534</v>
      </c>
      <c r="F561" s="42">
        <f>IF($D$22,[1]!obget([1]!obcall("",$B$22,"get",[1]!obMake("","int",E561))),"")</f>
        <v>20.617605604110977</v>
      </c>
      <c r="G561" s="42">
        <f>IF($D$22,[1]!obget([1]!obcall("",$B$23,"get",[1]!obMake("","int",E561)))^2,"")</f>
        <v>0.56378693885315168</v>
      </c>
      <c r="H561" s="42">
        <f>IF($D$22,[1]!obget([1]!obcall("",$B$24,"get",[1]!obMake("","int",E561))),"")</f>
        <v>1.3974972211727348</v>
      </c>
      <c r="AH561" s="24"/>
      <c r="IW561" s="28"/>
    </row>
    <row r="562" spans="1:257" x14ac:dyDescent="0.3">
      <c r="A562" s="28" t="str">
        <f t="shared" si="21"/>
        <v/>
      </c>
      <c r="B562" s="42"/>
      <c r="C562" s="48">
        <f>IF($C$14,[1]!obget([1]!obcall("",$B$14,"getInitialMargin",[1]!obMake("","double",$B562))),"")</f>
        <v>2.1574873632857123</v>
      </c>
      <c r="D562" s="45">
        <f>IF($C$13,[1]!obget([1]!obcall("",$B$13,"getInitialMargin",[1]!obMake("","double",$B562))),"")</f>
        <v>2.1588228165666781</v>
      </c>
      <c r="E562" s="42">
        <f t="shared" si="22"/>
        <v>535</v>
      </c>
      <c r="F562" s="42">
        <f>IF($D$22,[1]!obget([1]!obcall("",$B$22,"get",[1]!obMake("","int",E562))),"")</f>
        <v>10.455666401643892</v>
      </c>
      <c r="G562" s="42">
        <f>IF($D$22,[1]!obget([1]!obcall("",$B$23,"get",[1]!obMake("","int",E562)))^2,"")</f>
        <v>3.9394798786894947E-2</v>
      </c>
      <c r="H562" s="42">
        <f>IF($D$22,[1]!obget([1]!obcall("",$B$24,"get",[1]!obMake("","int",E562))),"")</f>
        <v>0.28291153563355098</v>
      </c>
      <c r="AH562" s="24"/>
      <c r="IW562" s="28"/>
    </row>
    <row r="563" spans="1:257" x14ac:dyDescent="0.3">
      <c r="A563" s="28" t="str">
        <f t="shared" si="21"/>
        <v/>
      </c>
      <c r="B563" s="42"/>
      <c r="C563" s="48">
        <f>IF($C$14,[1]!obget([1]!obcall("",$B$14,"getInitialMargin",[1]!obMake("","double",$B563))),"")</f>
        <v>2.1574873632857123</v>
      </c>
      <c r="D563" s="45">
        <f>IF($C$13,[1]!obget([1]!obcall("",$B$13,"getInitialMargin",[1]!obMake("","double",$B563))),"")</f>
        <v>2.1588228165666781</v>
      </c>
      <c r="E563" s="42">
        <f t="shared" si="22"/>
        <v>536</v>
      </c>
      <c r="F563" s="42">
        <f>IF($D$22,[1]!obget([1]!obcall("",$B$22,"get",[1]!obMake("","int",E563))),"")</f>
        <v>14.84612766095122</v>
      </c>
      <c r="G563" s="42">
        <f>IF($D$22,[1]!obget([1]!obcall("",$B$23,"get",[1]!obMake("","int",E563)))^2,"")</f>
        <v>4.0612704573182452E-2</v>
      </c>
      <c r="H563" s="42">
        <f>IF($D$22,[1]!obget([1]!obcall("",$B$24,"get",[1]!obMake("","int",E563))),"")</f>
        <v>0.58660782410927181</v>
      </c>
      <c r="AH563" s="24"/>
      <c r="IW563" s="28"/>
    </row>
    <row r="564" spans="1:257" x14ac:dyDescent="0.3">
      <c r="A564" s="28" t="str">
        <f t="shared" si="21"/>
        <v/>
      </c>
      <c r="B564" s="42"/>
      <c r="C564" s="48">
        <f>IF($C$14,[1]!obget([1]!obcall("",$B$14,"getInitialMargin",[1]!obMake("","double",$B564))),"")</f>
        <v>2.1574873632857123</v>
      </c>
      <c r="D564" s="45">
        <f>IF($C$13,[1]!obget([1]!obcall("",$B$13,"getInitialMargin",[1]!obMake("","double",$B564))),"")</f>
        <v>2.1588228165666781</v>
      </c>
      <c r="E564" s="42">
        <f t="shared" si="22"/>
        <v>537</v>
      </c>
      <c r="F564" s="42">
        <f>IF($D$22,[1]!obget([1]!obcall("",$B$22,"get",[1]!obMake("","int",E564))),"")</f>
        <v>8.2877352131973936</v>
      </c>
      <c r="G564" s="42">
        <f>IF($D$22,[1]!obget([1]!obcall("",$B$23,"get",[1]!obMake("","int",E564)))^2,"")</f>
        <v>0.90150853009977794</v>
      </c>
      <c r="H564" s="42">
        <f>IF($D$22,[1]!obget([1]!obcall("",$B$24,"get",[1]!obMake("","int",E564))),"")</f>
        <v>0.2327502140800865</v>
      </c>
      <c r="AH564" s="24"/>
      <c r="IW564" s="28"/>
    </row>
    <row r="565" spans="1:257" x14ac:dyDescent="0.3">
      <c r="A565" s="28" t="str">
        <f t="shared" si="21"/>
        <v/>
      </c>
      <c r="B565" s="42"/>
      <c r="C565" s="48">
        <f>IF($C$14,[1]!obget([1]!obcall("",$B$14,"getInitialMargin",[1]!obMake("","double",$B565))),"")</f>
        <v>2.1574873632857123</v>
      </c>
      <c r="D565" s="45">
        <f>IF($C$13,[1]!obget([1]!obcall("",$B$13,"getInitialMargin",[1]!obMake("","double",$B565))),"")</f>
        <v>2.1588228165666781</v>
      </c>
      <c r="E565" s="42">
        <f t="shared" si="22"/>
        <v>538</v>
      </c>
      <c r="F565" s="42">
        <f>IF($D$22,[1]!obget([1]!obcall("",$B$22,"get",[1]!obMake("","int",E565))),"")</f>
        <v>14.008628053255213</v>
      </c>
      <c r="G565" s="42">
        <f>IF($D$22,[1]!obget([1]!obcall("",$B$23,"get",[1]!obMake("","int",E565)))^2,"")</f>
        <v>2.3202723031278394</v>
      </c>
      <c r="H565" s="42">
        <f>IF($D$22,[1]!obget([1]!obcall("",$B$24,"get",[1]!obMake("","int",E565))),"")</f>
        <v>0.50779039356276878</v>
      </c>
      <c r="AH565" s="24"/>
      <c r="IW565" s="28"/>
    </row>
    <row r="566" spans="1:257" x14ac:dyDescent="0.3">
      <c r="A566" s="28" t="str">
        <f t="shared" si="21"/>
        <v/>
      </c>
      <c r="B566" s="42"/>
      <c r="C566" s="48">
        <f>IF($C$14,[1]!obget([1]!obcall("",$B$14,"getInitialMargin",[1]!obMake("","double",$B566))),"")</f>
        <v>2.1574873632857123</v>
      </c>
      <c r="D566" s="45">
        <f>IF($C$13,[1]!obget([1]!obcall("",$B$13,"getInitialMargin",[1]!obMake("","double",$B566))),"")</f>
        <v>2.1588228165666781</v>
      </c>
      <c r="E566" s="42">
        <f t="shared" si="22"/>
        <v>539</v>
      </c>
      <c r="F566" s="42">
        <f>IF($D$22,[1]!obget([1]!obcall("",$B$22,"get",[1]!obMake("","int",E566))),"")</f>
        <v>14.724777704971181</v>
      </c>
      <c r="G566" s="42">
        <f>IF($D$22,[1]!obget([1]!obcall("",$B$23,"get",[1]!obMake("","int",E566)))^2,"")</f>
        <v>0.7684012576250242</v>
      </c>
      <c r="H566" s="42">
        <f>IF($D$22,[1]!obget([1]!obcall("",$B$24,"get",[1]!obMake("","int",E566))),"")</f>
        <v>0.57457753776742959</v>
      </c>
      <c r="AH566" s="24"/>
      <c r="IW566" s="28"/>
    </row>
    <row r="567" spans="1:257" x14ac:dyDescent="0.3">
      <c r="A567" s="28">
        <f t="shared" si="21"/>
        <v>27</v>
      </c>
      <c r="B567" s="42"/>
      <c r="C567" s="48">
        <f>IF($C$14,[1]!obget([1]!obcall("",$B$14,"getInitialMargin",[1]!obMake("","double",$B567))),"")</f>
        <v>2.1574873632857123</v>
      </c>
      <c r="D567" s="45">
        <f>IF($C$13,[1]!obget([1]!obcall("",$B$13,"getInitialMargin",[1]!obMake("","double",$B567))),"")</f>
        <v>2.1588228165666781</v>
      </c>
      <c r="E567" s="42">
        <f t="shared" si="22"/>
        <v>540</v>
      </c>
      <c r="F567" s="42">
        <f>IF($D$22,[1]!obget([1]!obcall("",$B$22,"get",[1]!obMake("","int",E567))),"")</f>
        <v>12.499848084416543</v>
      </c>
      <c r="G567" s="42">
        <f>IF($D$22,[1]!obget([1]!obcall("",$B$23,"get",[1]!obMake("","int",E567)))^2,"")</f>
        <v>1.1516462116680488</v>
      </c>
      <c r="H567" s="42">
        <f>IF($D$22,[1]!obget([1]!obcall("",$B$24,"get",[1]!obMake("","int",E567))),"")</f>
        <v>0.39064622029508289</v>
      </c>
      <c r="AH567" s="24"/>
      <c r="IW567" s="28"/>
    </row>
    <row r="568" spans="1:257" x14ac:dyDescent="0.3">
      <c r="A568" s="28" t="str">
        <f t="shared" si="21"/>
        <v/>
      </c>
      <c r="B568" s="42"/>
      <c r="C568" s="48">
        <f>IF($C$14,[1]!obget([1]!obcall("",$B$14,"getInitialMargin",[1]!obMake("","double",$B568))),"")</f>
        <v>2.1574873632857123</v>
      </c>
      <c r="D568" s="45">
        <f>IF($C$13,[1]!obget([1]!obcall("",$B$13,"getInitialMargin",[1]!obMake("","double",$B568))),"")</f>
        <v>2.1588228165666781</v>
      </c>
      <c r="E568" s="42">
        <f t="shared" si="22"/>
        <v>541</v>
      </c>
      <c r="F568" s="42">
        <f>IF($D$22,[1]!obget([1]!obcall("",$B$22,"get",[1]!obMake("","int",E568))),"")</f>
        <v>8.4332511722378882</v>
      </c>
      <c r="G568" s="42">
        <f>IF($D$22,[1]!obget([1]!obcall("",$B$23,"get",[1]!obMake("","int",E568)))^2,"")</f>
        <v>2.1309124563453106E-2</v>
      </c>
      <c r="H568" s="42">
        <f>IF($D$22,[1]!obget([1]!obcall("",$B$24,"get",[1]!obMake("","int",E568))),"")</f>
        <v>0.23405146944168842</v>
      </c>
      <c r="AH568" s="24"/>
      <c r="IW568" s="28"/>
    </row>
    <row r="569" spans="1:257" x14ac:dyDescent="0.3">
      <c r="A569" s="28" t="str">
        <f t="shared" si="21"/>
        <v/>
      </c>
      <c r="B569" s="42"/>
      <c r="C569" s="48">
        <f>IF($C$14,[1]!obget([1]!obcall("",$B$14,"getInitialMargin",[1]!obMake("","double",$B569))),"")</f>
        <v>2.1574873632857123</v>
      </c>
      <c r="D569" s="45">
        <f>IF($C$13,[1]!obget([1]!obcall("",$B$13,"getInitialMargin",[1]!obMake("","double",$B569))),"")</f>
        <v>2.1588228165666781</v>
      </c>
      <c r="E569" s="42">
        <f t="shared" si="22"/>
        <v>542</v>
      </c>
      <c r="F569" s="42">
        <f>IF($D$22,[1]!obget([1]!obcall("",$B$22,"get",[1]!obMake("","int",E569))),"")</f>
        <v>5.5710792729755818</v>
      </c>
      <c r="G569" s="42">
        <f>IF($D$22,[1]!obget([1]!obcall("",$B$23,"get",[1]!obMake("","int",E569)))^2,"")</f>
        <v>1.4036059124351431E-3</v>
      </c>
      <c r="H569" s="42">
        <f>IF($D$22,[1]!obget([1]!obcall("",$B$24,"get",[1]!obMake("","int",E569))),"")</f>
        <v>0.26303412373640689</v>
      </c>
      <c r="AH569" s="24"/>
      <c r="IW569" s="28"/>
    </row>
    <row r="570" spans="1:257" x14ac:dyDescent="0.3">
      <c r="E570" s="42">
        <f t="shared" si="22"/>
        <v>543</v>
      </c>
      <c r="F570" s="42">
        <f>IF($D$22,[1]!obget([1]!obcall("",$B$22,"get",[1]!obMake("","int",E570))),"")</f>
        <v>11.165260501566928</v>
      </c>
      <c r="G570" s="42">
        <f>IF($D$22,[1]!obget([1]!obcall("",$B$23,"get",[1]!obMake("","int",E570)))^2,"")</f>
        <v>0.42652902815736199</v>
      </c>
      <c r="H570" s="42">
        <f>IF($D$22,[1]!obget([1]!obcall("",$B$24,"get",[1]!obMake("","int",E570))),"")</f>
        <v>0.31366214549702465</v>
      </c>
    </row>
    <row r="571" spans="1:257" x14ac:dyDescent="0.3">
      <c r="E571" s="42">
        <f t="shared" si="22"/>
        <v>544</v>
      </c>
      <c r="F571" s="42">
        <f>IF($D$22,[1]!obget([1]!obcall("",$B$22,"get",[1]!obMake("","int",E571))),"")</f>
        <v>7.8321554687216777</v>
      </c>
      <c r="G571" s="42">
        <f>IF($D$22,[1]!obget([1]!obcall("",$B$23,"get",[1]!obMake("","int",E571)))^2,"")</f>
        <v>4.2020599652746064E-2</v>
      </c>
      <c r="H571" s="42">
        <f>IF($D$22,[1]!obget([1]!obcall("",$B$24,"get",[1]!obMake("","int",E571))),"")</f>
        <v>0.23059841599953357</v>
      </c>
    </row>
    <row r="572" spans="1:257" x14ac:dyDescent="0.3">
      <c r="E572" s="42">
        <f t="shared" si="22"/>
        <v>545</v>
      </c>
      <c r="F572" s="42">
        <f>IF($D$22,[1]!obget([1]!obcall("",$B$22,"get",[1]!obMake("","int",E572))),"")</f>
        <v>15.053993688605553</v>
      </c>
      <c r="G572" s="42">
        <f>IF($D$22,[1]!obget([1]!obcall("",$B$23,"get",[1]!obMake("","int",E572)))^2,"")</f>
        <v>4.3991462592148096E-2</v>
      </c>
      <c r="H572" s="42">
        <f>IF($D$22,[1]!obget([1]!obcall("",$B$24,"get",[1]!obMake("","int",E572))),"")</f>
        <v>0.60769540179283332</v>
      </c>
    </row>
    <row r="573" spans="1:257" x14ac:dyDescent="0.3">
      <c r="E573" s="42">
        <f t="shared" si="22"/>
        <v>546</v>
      </c>
      <c r="F573" s="42">
        <f>IF($D$22,[1]!obget([1]!obcall("",$B$22,"get",[1]!obMake("","int",E573))),"")</f>
        <v>12.035873933044792</v>
      </c>
      <c r="G573" s="42">
        <f>IF($D$22,[1]!obget([1]!obcall("",$B$23,"get",[1]!obMake("","int",E573)))^2,"")</f>
        <v>0.49991686160983845</v>
      </c>
      <c r="H573" s="42">
        <f>IF($D$22,[1]!obget([1]!obcall("",$B$24,"get",[1]!obMake("","int",E573))),"")</f>
        <v>0.36104712375137393</v>
      </c>
    </row>
    <row r="574" spans="1:257" x14ac:dyDescent="0.3">
      <c r="E574" s="42">
        <f t="shared" si="22"/>
        <v>547</v>
      </c>
      <c r="F574" s="42">
        <f>IF($D$22,[1]!obget([1]!obcall("",$B$22,"get",[1]!obMake("","int",E574))),"")</f>
        <v>7.9622739004388334</v>
      </c>
      <c r="G574" s="42">
        <f>IF($D$22,[1]!obget([1]!obcall("",$B$23,"get",[1]!obMake("","int",E574)))^2,"")</f>
        <v>7.6974150783142955E-5</v>
      </c>
      <c r="H574" s="42">
        <f>IF($D$22,[1]!obget([1]!obcall("",$B$24,"get",[1]!obMake("","int",E574))),"")</f>
        <v>0.23091574430609285</v>
      </c>
    </row>
    <row r="575" spans="1:257" x14ac:dyDescent="0.3">
      <c r="E575" s="42">
        <f t="shared" si="22"/>
        <v>548</v>
      </c>
      <c r="F575" s="42">
        <f>IF($D$22,[1]!obget([1]!obcall("",$B$22,"get",[1]!obMake("","int",E575))),"")</f>
        <v>10.936273752520254</v>
      </c>
      <c r="G575" s="42">
        <f>IF($D$22,[1]!obget([1]!obcall("",$B$23,"get",[1]!obMake("","int",E575)))^2,"")</f>
        <v>0.20575864703618638</v>
      </c>
      <c r="H575" s="42">
        <f>IF($D$22,[1]!obget([1]!obcall("",$B$24,"get",[1]!obMake("","int",E575))),"")</f>
        <v>0.30296642170165411</v>
      </c>
    </row>
    <row r="576" spans="1:257" x14ac:dyDescent="0.3">
      <c r="E576" s="42">
        <f t="shared" si="22"/>
        <v>549</v>
      </c>
      <c r="F576" s="42">
        <f>IF($D$22,[1]!obget([1]!obcall("",$B$22,"get",[1]!obMake("","int",E576))),"")</f>
        <v>11.769545250068763</v>
      </c>
      <c r="G576" s="42">
        <f>IF($D$22,[1]!obget([1]!obcall("",$B$23,"get",[1]!obMake("","int",E576)))^2,"")</f>
        <v>2.2726422582772764E-4</v>
      </c>
      <c r="H576" s="42">
        <f>IF($D$22,[1]!obget([1]!obcall("",$B$24,"get",[1]!obMake("","int",E576))),"")</f>
        <v>0.34542198031463678</v>
      </c>
    </row>
    <row r="577" spans="5:8" x14ac:dyDescent="0.3">
      <c r="E577" s="42">
        <f t="shared" si="22"/>
        <v>550</v>
      </c>
      <c r="F577" s="42">
        <f>IF($D$22,[1]!obget([1]!obcall("",$B$22,"get",[1]!obMake("","int",E577))),"")</f>
        <v>44.173987952775519</v>
      </c>
      <c r="G577" s="42">
        <f>IF($D$22,[1]!obget([1]!obcall("",$B$23,"get",[1]!obMake("","int",E577)))^2,"")</f>
        <v>17.828692579240734</v>
      </c>
      <c r="H577" s="42">
        <f>IF($D$22,[1]!obget([1]!obcall("",$B$24,"get",[1]!obMake("","int",E577))),"")</f>
        <v>9.5563541696442336</v>
      </c>
    </row>
    <row r="578" spans="5:8" x14ac:dyDescent="0.3">
      <c r="E578" s="42">
        <f t="shared" si="22"/>
        <v>551</v>
      </c>
      <c r="F578" s="42">
        <f>IF($D$22,[1]!obget([1]!obcall("",$B$22,"get",[1]!obMake("","int",E578))),"")</f>
        <v>7.8047727496877979</v>
      </c>
      <c r="G578" s="42">
        <f>IF($D$22,[1]!obget([1]!obcall("",$B$23,"get",[1]!obMake("","int",E578)))^2,"")</f>
        <v>7.1636484120409074E-3</v>
      </c>
      <c r="H578" s="42">
        <f>IF($D$22,[1]!obget([1]!obcall("",$B$24,"get",[1]!obMake("","int",E578))),"")</f>
        <v>0.23056190798883375</v>
      </c>
    </row>
    <row r="579" spans="5:8" x14ac:dyDescent="0.3">
      <c r="E579" s="42">
        <f t="shared" si="22"/>
        <v>552</v>
      </c>
      <c r="F579" s="42">
        <f>IF($D$22,[1]!obget([1]!obcall("",$B$22,"get",[1]!obMake("","int",E579))),"")</f>
        <v>10.491712613004671</v>
      </c>
      <c r="G579" s="42">
        <f>IF($D$22,[1]!obget([1]!obcall("",$B$23,"get",[1]!obMake("","int",E579)))^2,"")</f>
        <v>3.3338740539646222E-2</v>
      </c>
      <c r="H579" s="42">
        <f>IF($D$22,[1]!obget([1]!obcall("",$B$24,"get",[1]!obMake("","int",E579))),"")</f>
        <v>0.28430320045900903</v>
      </c>
    </row>
    <row r="580" spans="5:8" x14ac:dyDescent="0.3">
      <c r="E580" s="42">
        <f t="shared" si="22"/>
        <v>553</v>
      </c>
      <c r="F580" s="42">
        <f>IF($D$22,[1]!obget([1]!obcall("",$B$22,"get",[1]!obMake("","int",E580))),"")</f>
        <v>24.449848916842011</v>
      </c>
      <c r="G580" s="42">
        <f>IF($D$22,[1]!obget([1]!obcall("",$B$23,"get",[1]!obMake("","int",E580)))^2,"")</f>
        <v>0.33339173969862235</v>
      </c>
      <c r="H580" s="42">
        <f>IF($D$22,[1]!obget([1]!obcall("",$B$24,"get",[1]!obMake("","int",E580))),"")</f>
        <v>2.1942545124755894</v>
      </c>
    </row>
    <row r="581" spans="5:8" x14ac:dyDescent="0.3">
      <c r="E581" s="42">
        <f t="shared" si="22"/>
        <v>554</v>
      </c>
      <c r="F581" s="42">
        <f>IF($D$22,[1]!obget([1]!obcall("",$B$22,"get",[1]!obMake("","int",E581))),"")</f>
        <v>9.2920439307632847</v>
      </c>
      <c r="G581" s="42">
        <f>IF($D$22,[1]!obget([1]!obcall("",$B$23,"get",[1]!obMake("","int",E581)))^2,"")</f>
        <v>0.10958971324732203</v>
      </c>
      <c r="H581" s="42">
        <f>IF($D$22,[1]!obget([1]!obcall("",$B$24,"get",[1]!obMake("","int",E581))),"")</f>
        <v>0.24778501800239794</v>
      </c>
    </row>
    <row r="582" spans="5:8" x14ac:dyDescent="0.3">
      <c r="E582" s="42">
        <f t="shared" si="22"/>
        <v>555</v>
      </c>
      <c r="F582" s="42">
        <f>IF($D$22,[1]!obget([1]!obcall("",$B$22,"get",[1]!obMake("","int",E582))),"")</f>
        <v>21.392981223586439</v>
      </c>
      <c r="G582" s="42">
        <f>IF($D$22,[1]!obget([1]!obcall("",$B$23,"get",[1]!obMake("","int",E582)))^2,"")</f>
        <v>0.2833204540752664</v>
      </c>
      <c r="H582" s="42">
        <f>IF($D$22,[1]!obget([1]!obcall("",$B$24,"get",[1]!obMake("","int",E582))),"")</f>
        <v>1.5420678736483864</v>
      </c>
    </row>
    <row r="583" spans="5:8" x14ac:dyDescent="0.3">
      <c r="E583" s="42">
        <f t="shared" si="22"/>
        <v>556</v>
      </c>
      <c r="F583" s="42">
        <f>IF($D$22,[1]!obget([1]!obcall("",$B$22,"get",[1]!obMake("","int",E583))),"")</f>
        <v>12.22621593549356</v>
      </c>
      <c r="G583" s="42">
        <f>IF($D$22,[1]!obget([1]!obcall("",$B$23,"get",[1]!obMake("","int",E583)))^2,"")</f>
        <v>0.24184427761361538</v>
      </c>
      <c r="H583" s="42">
        <f>IF($D$22,[1]!obget([1]!obcall("",$B$24,"get",[1]!obMake("","int",E583))),"")</f>
        <v>0.37282435637740696</v>
      </c>
    </row>
    <row r="584" spans="5:8" x14ac:dyDescent="0.3">
      <c r="E584" s="42">
        <f t="shared" si="22"/>
        <v>557</v>
      </c>
      <c r="F584" s="42">
        <f>IF($D$22,[1]!obget([1]!obcall("",$B$22,"get",[1]!obMake("","int",E584))),"")</f>
        <v>6.9871816618897373</v>
      </c>
      <c r="G584" s="42">
        <f>IF($D$22,[1]!obget([1]!obcall("",$B$23,"get",[1]!obMake("","int",E584)))^2,"")</f>
        <v>9.2814117999426307E-6</v>
      </c>
      <c r="H584" s="42">
        <f>IF($D$22,[1]!obget([1]!obcall("",$B$24,"get",[1]!obMake("","int",E584))),"")</f>
        <v>0.2343209462169964</v>
      </c>
    </row>
    <row r="585" spans="5:8" x14ac:dyDescent="0.3">
      <c r="E585" s="42">
        <f t="shared" si="22"/>
        <v>558</v>
      </c>
      <c r="F585" s="42">
        <f>IF($D$22,[1]!obget([1]!obcall("",$B$22,"get",[1]!obMake("","int",E585))),"")</f>
        <v>9.5580334103535396</v>
      </c>
      <c r="G585" s="42">
        <f>IF($D$22,[1]!obget([1]!obcall("",$B$23,"get",[1]!obMake("","int",E585)))^2,"")</f>
        <v>1.0075115144446696</v>
      </c>
      <c r="H585" s="42">
        <f>IF($D$22,[1]!obget([1]!obcall("",$B$24,"get",[1]!obMake("","int",E585))),"")</f>
        <v>0.25413861351888134</v>
      </c>
    </row>
    <row r="586" spans="5:8" x14ac:dyDescent="0.3">
      <c r="E586" s="42">
        <f t="shared" si="22"/>
        <v>559</v>
      </c>
      <c r="F586" s="42">
        <f>IF($D$22,[1]!obget([1]!obcall("",$B$22,"get",[1]!obMake("","int",E586))),"")</f>
        <v>19.497582988224412</v>
      </c>
      <c r="G586" s="42">
        <f>IF($D$22,[1]!obget([1]!obcall("",$B$23,"get",[1]!obMake("","int",E586)))^2,"")</f>
        <v>2.3853263697312936</v>
      </c>
      <c r="H586" s="42">
        <f>IF($D$22,[1]!obget([1]!obcall("",$B$24,"get",[1]!obMake("","int",E586))),"")</f>
        <v>1.2035670601041595</v>
      </c>
    </row>
    <row r="587" spans="5:8" x14ac:dyDescent="0.3">
      <c r="E587" s="42">
        <f t="shared" si="22"/>
        <v>560</v>
      </c>
      <c r="F587" s="42">
        <f>IF($D$22,[1]!obget([1]!obcall("",$B$22,"get",[1]!obMake("","int",E587))),"")</f>
        <v>17.758657955268284</v>
      </c>
      <c r="G587" s="42">
        <f>IF($D$22,[1]!obget([1]!obcall("",$B$23,"get",[1]!obMake("","int",E587)))^2,"")</f>
        <v>5.1825505626272292E-2</v>
      </c>
      <c r="H587" s="42">
        <f>IF($D$22,[1]!obget([1]!obcall("",$B$24,"get",[1]!obMake("","int",E587))),"")</f>
        <v>0.9373703048501012</v>
      </c>
    </row>
    <row r="588" spans="5:8" x14ac:dyDescent="0.3">
      <c r="E588" s="42">
        <f t="shared" si="22"/>
        <v>561</v>
      </c>
      <c r="F588" s="42">
        <f>IF($D$22,[1]!obget([1]!obcall("",$B$22,"get",[1]!obMake("","int",E588))),"")</f>
        <v>8.8420624300071946</v>
      </c>
      <c r="G588" s="42">
        <f>IF($D$22,[1]!obget([1]!obcall("",$B$23,"get",[1]!obMake("","int",E588)))^2,"")</f>
        <v>0.46694365195320037</v>
      </c>
      <c r="H588" s="42">
        <f>IF($D$22,[1]!obget([1]!obcall("",$B$24,"get",[1]!obMake("","int",E588))),"")</f>
        <v>0.23929783801469151</v>
      </c>
    </row>
    <row r="589" spans="5:8" x14ac:dyDescent="0.3">
      <c r="E589" s="42">
        <f t="shared" si="22"/>
        <v>562</v>
      </c>
      <c r="F589" s="42">
        <f>IF($D$22,[1]!obget([1]!obcall("",$B$22,"get",[1]!obMake("","int",E589))),"")</f>
        <v>10.628880339737412</v>
      </c>
      <c r="G589" s="42">
        <f>IF($D$22,[1]!obget([1]!obcall("",$B$23,"get",[1]!obMake("","int",E589)))^2,"")</f>
        <v>2.9536079600774227E-8</v>
      </c>
      <c r="H589" s="42">
        <f>IF($D$22,[1]!obget([1]!obcall("",$B$24,"get",[1]!obMake("","int",E589))),"")</f>
        <v>0.2897657134328907</v>
      </c>
    </row>
    <row r="590" spans="5:8" x14ac:dyDescent="0.3">
      <c r="E590" s="42">
        <f t="shared" si="22"/>
        <v>563</v>
      </c>
      <c r="F590" s="42">
        <f>IF($D$22,[1]!obget([1]!obcall("",$B$22,"get",[1]!obMake("","int",E590))),"")</f>
        <v>6.0142888267200494</v>
      </c>
      <c r="G590" s="42">
        <f>IF($D$22,[1]!obget([1]!obcall("",$B$23,"get",[1]!obMake("","int",E590)))^2,"")</f>
        <v>0.29660468504837728</v>
      </c>
      <c r="H590" s="42">
        <f>IF($D$22,[1]!obget([1]!obcall("",$B$24,"get",[1]!obMake("","int",E590))),"")</f>
        <v>0.25102091691681183</v>
      </c>
    </row>
    <row r="591" spans="5:8" x14ac:dyDescent="0.3">
      <c r="E591" s="42">
        <f t="shared" si="22"/>
        <v>564</v>
      </c>
      <c r="F591" s="42">
        <f>IF($D$22,[1]!obget([1]!obcall("",$B$22,"get",[1]!obMake("","int",E591))),"")</f>
        <v>13.340891145700981</v>
      </c>
      <c r="G591" s="42">
        <f>IF($D$22,[1]!obget([1]!obcall("",$B$23,"get",[1]!obMake("","int",E591)))^2,"")</f>
        <v>1.8753288273199734E-2</v>
      </c>
      <c r="H591" s="42">
        <f>IF($D$22,[1]!obget([1]!obcall("",$B$24,"get",[1]!obMake("","int",E591))),"")</f>
        <v>0.45200430426966909</v>
      </c>
    </row>
    <row r="592" spans="5:8" x14ac:dyDescent="0.3">
      <c r="E592" s="42">
        <f t="shared" si="22"/>
        <v>565</v>
      </c>
      <c r="F592" s="42">
        <f>IF($D$22,[1]!obget([1]!obcall("",$B$22,"get",[1]!obMake("","int",E592))),"")</f>
        <v>14.047714162776293</v>
      </c>
      <c r="G592" s="42">
        <f>IF($D$22,[1]!obget([1]!obcall("",$B$23,"get",[1]!obMake("","int",E592)))^2,"")</f>
        <v>0.83025878769800643</v>
      </c>
      <c r="H592" s="42">
        <f>IF($D$22,[1]!obget([1]!obcall("",$B$24,"get",[1]!obMake("","int",E592))),"")</f>
        <v>0.51124975934143069</v>
      </c>
    </row>
    <row r="593" spans="5:8" x14ac:dyDescent="0.3">
      <c r="E593" s="42">
        <f t="shared" si="22"/>
        <v>566</v>
      </c>
      <c r="F593" s="42">
        <f>IF($D$22,[1]!obget([1]!obcall("",$B$22,"get",[1]!obMake("","int",E593))),"")</f>
        <v>12.702946040371856</v>
      </c>
      <c r="G593" s="42">
        <f>IF($D$22,[1]!obget([1]!obcall("",$B$23,"get",[1]!obMake("","int",E593)))^2,"")</f>
        <v>0.28525167663652068</v>
      </c>
      <c r="H593" s="42">
        <f>IF($D$22,[1]!obget([1]!obcall("",$B$24,"get",[1]!obMake("","int",E593))),"")</f>
        <v>0.4045537491374982</v>
      </c>
    </row>
    <row r="594" spans="5:8" x14ac:dyDescent="0.3">
      <c r="E594" s="42">
        <f t="shared" si="22"/>
        <v>567</v>
      </c>
      <c r="F594" s="42">
        <f>IF($D$22,[1]!obget([1]!obcall("",$B$22,"get",[1]!obMake("","int",E594))),"")</f>
        <v>15.513201469512746</v>
      </c>
      <c r="G594" s="42">
        <f>IF($D$22,[1]!obget([1]!obcall("",$B$23,"get",[1]!obMake("","int",E594)))^2,"")</f>
        <v>0.41120856899215857</v>
      </c>
      <c r="H594" s="42">
        <f>IF($D$22,[1]!obget([1]!obcall("",$B$24,"get",[1]!obMake("","int",E594))),"")</f>
        <v>0.65643120643409225</v>
      </c>
    </row>
    <row r="595" spans="5:8" x14ac:dyDescent="0.3">
      <c r="E595" s="42">
        <f t="shared" si="22"/>
        <v>568</v>
      </c>
      <c r="F595" s="42">
        <f>IF($D$22,[1]!obget([1]!obcall("",$B$22,"get",[1]!obMake("","int",E595))),"")</f>
        <v>18.329874419664105</v>
      </c>
      <c r="G595" s="42">
        <f>IF($D$22,[1]!obget([1]!obcall("",$B$23,"get",[1]!obMake("","int",E595)))^2,"")</f>
        <v>0.78221260976730944</v>
      </c>
      <c r="H595" s="42">
        <f>IF($D$22,[1]!obget([1]!obcall("",$B$24,"get",[1]!obMake("","int",E595))),"")</f>
        <v>1.0201309789807307</v>
      </c>
    </row>
    <row r="596" spans="5:8" x14ac:dyDescent="0.3">
      <c r="E596" s="42">
        <f t="shared" si="22"/>
        <v>569</v>
      </c>
      <c r="F596" s="42">
        <f>IF($D$22,[1]!obget([1]!obcall("",$B$22,"get",[1]!obMake("","int",E596))),"")</f>
        <v>12.200205422271916</v>
      </c>
      <c r="G596" s="42">
        <f>IF($D$22,[1]!obget([1]!obcall("",$B$23,"get",[1]!obMake("","int",E596)))^2,"")</f>
        <v>4.7201805405952826E-2</v>
      </c>
      <c r="H596" s="42">
        <f>IF($D$22,[1]!obget([1]!obcall("",$B$24,"get",[1]!obMake("","int",E596))),"")</f>
        <v>0.37118497826754449</v>
      </c>
    </row>
    <row r="597" spans="5:8" x14ac:dyDescent="0.3">
      <c r="E597" s="42">
        <f t="shared" si="22"/>
        <v>570</v>
      </c>
      <c r="F597" s="42">
        <f>IF($D$22,[1]!obget([1]!obcall("",$B$22,"get",[1]!obMake("","int",E597))),"")</f>
        <v>12.122855221981185</v>
      </c>
      <c r="G597" s="42">
        <f>IF($D$22,[1]!obget([1]!obcall("",$B$23,"get",[1]!obMake("","int",E597)))^2,"")</f>
        <v>3.9287015597368954E-2</v>
      </c>
      <c r="H597" s="42">
        <f>IF($D$22,[1]!obget([1]!obcall("",$B$24,"get",[1]!obMake("","int",E597))),"")</f>
        <v>0.36636590451844508</v>
      </c>
    </row>
    <row r="598" spans="5:8" x14ac:dyDescent="0.3">
      <c r="E598" s="42">
        <f t="shared" si="22"/>
        <v>571</v>
      </c>
      <c r="F598" s="42">
        <f>IF($D$22,[1]!obget([1]!obcall("",$B$22,"get",[1]!obMake("","int",E598))),"")</f>
        <v>13.968120683308824</v>
      </c>
      <c r="G598" s="42">
        <f>IF($D$22,[1]!obget([1]!obcall("",$B$23,"get",[1]!obMake("","int",E598)))^2,"")</f>
        <v>3.6301992875820388</v>
      </c>
      <c r="H598" s="42">
        <f>IF($D$22,[1]!obget([1]!obcall("",$B$24,"get",[1]!obMake("","int",E598))),"")</f>
        <v>0.50422786773999539</v>
      </c>
    </row>
    <row r="599" spans="5:8" x14ac:dyDescent="0.3">
      <c r="E599" s="42">
        <f t="shared" si="22"/>
        <v>572</v>
      </c>
      <c r="F599" s="42">
        <f>IF($D$22,[1]!obget([1]!obcall("",$B$22,"get",[1]!obMake("","int",E599))),"")</f>
        <v>10.687213655293672</v>
      </c>
      <c r="G599" s="42">
        <f>IF($D$22,[1]!obget([1]!obcall("",$B$23,"get",[1]!obMake("","int",E599)))^2,"")</f>
        <v>2.9534998512106223</v>
      </c>
      <c r="H599" s="42">
        <f>IF($D$22,[1]!obget([1]!obcall("",$B$24,"get",[1]!obMake("","int",E599))),"")</f>
        <v>0.29216880348971797</v>
      </c>
    </row>
    <row r="600" spans="5:8" x14ac:dyDescent="0.3">
      <c r="E600" s="42">
        <f t="shared" si="22"/>
        <v>573</v>
      </c>
      <c r="F600" s="42">
        <f>IF($D$22,[1]!obget([1]!obcall("",$B$22,"get",[1]!obMake("","int",E600))),"")</f>
        <v>11.849165112653406</v>
      </c>
      <c r="G600" s="42">
        <f>IF($D$22,[1]!obget([1]!obcall("",$B$23,"get",[1]!obMake("","int",E600)))^2,"")</f>
        <v>5.4145224516036804E-3</v>
      </c>
      <c r="H600" s="42">
        <f>IF($D$22,[1]!obget([1]!obcall("",$B$24,"get",[1]!obMake("","int",E600))),"")</f>
        <v>0.34998882596762404</v>
      </c>
    </row>
    <row r="601" spans="5:8" x14ac:dyDescent="0.3">
      <c r="E601" s="42">
        <f t="shared" si="22"/>
        <v>574</v>
      </c>
      <c r="F601" s="42">
        <f>IF($D$22,[1]!obget([1]!obcall("",$B$22,"get",[1]!obMake("","int",E601))),"")</f>
        <v>14.2568463036749</v>
      </c>
      <c r="G601" s="42">
        <f>IF($D$22,[1]!obget([1]!obcall("",$B$23,"get",[1]!obMake("","int",E601)))^2,"")</f>
        <v>0.39335105490649003</v>
      </c>
      <c r="H601" s="42">
        <f>IF($D$22,[1]!obget([1]!obcall("",$B$24,"get",[1]!obMake("","int",E601))),"")</f>
        <v>0.53012362917410738</v>
      </c>
    </row>
    <row r="602" spans="5:8" x14ac:dyDescent="0.3">
      <c r="E602" s="42">
        <f t="shared" si="22"/>
        <v>575</v>
      </c>
      <c r="F602" s="42">
        <f>IF($D$22,[1]!obget([1]!obcall("",$B$22,"get",[1]!obMake("","int",E602))),"")</f>
        <v>8.1341725698813416</v>
      </c>
      <c r="G602" s="42">
        <f>IF($D$22,[1]!obget([1]!obcall("",$B$23,"get",[1]!obMake("","int",E602)))^2,"")</f>
        <v>0.10570869482958853</v>
      </c>
      <c r="H602" s="42">
        <f>IF($D$22,[1]!obget([1]!obcall("",$B$24,"get",[1]!obMake("","int",E602))),"")</f>
        <v>0.23169937040095401</v>
      </c>
    </row>
    <row r="603" spans="5:8" x14ac:dyDescent="0.3">
      <c r="E603" s="42">
        <f t="shared" si="22"/>
        <v>576</v>
      </c>
      <c r="F603" s="42">
        <f>IF($D$22,[1]!obget([1]!obcall("",$B$22,"get",[1]!obMake("","int",E603))),"")</f>
        <v>20.380391291685868</v>
      </c>
      <c r="G603" s="42">
        <f>IF($D$22,[1]!obget([1]!obcall("",$B$23,"get",[1]!obMake("","int",E603)))^2,"")</f>
        <v>1.8045290164399898E-2</v>
      </c>
      <c r="H603" s="42">
        <f>IF($D$22,[1]!obget([1]!obcall("",$B$24,"get",[1]!obMake("","int",E603))),"")</f>
        <v>1.3549540329636924</v>
      </c>
    </row>
    <row r="604" spans="5:8" x14ac:dyDescent="0.3">
      <c r="E604" s="42">
        <f t="shared" ref="E604:E667" si="23">IF($D$22,E603+1,"")</f>
        <v>577</v>
      </c>
      <c r="F604" s="42">
        <f>IF($D$22,[1]!obget([1]!obcall("",$B$22,"get",[1]!obMake("","int",E604))),"")</f>
        <v>14.626453116394847</v>
      </c>
      <c r="G604" s="42">
        <f>IF($D$22,[1]!obget([1]!obcall("",$B$23,"get",[1]!obMake("","int",E604)))^2,"")</f>
        <v>0.68413605711905723</v>
      </c>
      <c r="H604" s="42">
        <f>IF($D$22,[1]!obget([1]!obcall("",$B$24,"get",[1]!obMake("","int",E604))),"")</f>
        <v>0.56498152852293604</v>
      </c>
    </row>
    <row r="605" spans="5:8" x14ac:dyDescent="0.3">
      <c r="E605" s="42">
        <f t="shared" si="23"/>
        <v>578</v>
      </c>
      <c r="F605" s="42">
        <f>IF($D$22,[1]!obget([1]!obcall("",$B$22,"get",[1]!obMake("","int",E605))),"")</f>
        <v>13.508399926366991</v>
      </c>
      <c r="G605" s="42">
        <f>IF($D$22,[1]!obget([1]!obcall("",$B$23,"get",[1]!obMake("","int",E605)))^2,"")</f>
        <v>0.28190957754485518</v>
      </c>
      <c r="H605" s="42">
        <f>IF($D$22,[1]!obget([1]!obcall("",$B$24,"get",[1]!obMake("","int",E605))),"")</f>
        <v>0.46541067962888127</v>
      </c>
    </row>
    <row r="606" spans="5:8" x14ac:dyDescent="0.3">
      <c r="E606" s="42">
        <f t="shared" si="23"/>
        <v>579</v>
      </c>
      <c r="F606" s="42">
        <f>IF($D$22,[1]!obget([1]!obcall("",$B$22,"get",[1]!obMake("","int",E606))),"")</f>
        <v>7.9065721292818552</v>
      </c>
      <c r="G606" s="42">
        <f>IF($D$22,[1]!obget([1]!obcall("",$B$23,"get",[1]!obMake("","int",E606)))^2,"")</f>
        <v>7.7287156013399444E-2</v>
      </c>
      <c r="H606" s="42">
        <f>IF($D$22,[1]!obget([1]!obcall("",$B$24,"get",[1]!obMake("","int",E606))),"")</f>
        <v>0.23075080564231382</v>
      </c>
    </row>
    <row r="607" spans="5:8" x14ac:dyDescent="0.3">
      <c r="E607" s="42">
        <f t="shared" si="23"/>
        <v>580</v>
      </c>
      <c r="F607" s="42">
        <f>IF($D$22,[1]!obget([1]!obcall("",$B$22,"get",[1]!obMake("","int",E607))),"")</f>
        <v>17.269233265238061</v>
      </c>
      <c r="G607" s="42">
        <f>IF($D$22,[1]!obget([1]!obcall("",$B$23,"get",[1]!obMake("","int",E607)))^2,"")</f>
        <v>1.3100440243246276</v>
      </c>
      <c r="H607" s="42">
        <f>IF($D$22,[1]!obget([1]!obcall("",$B$24,"get",[1]!obMake("","int",E607))),"")</f>
        <v>0.87010366757885005</v>
      </c>
    </row>
    <row r="608" spans="5:8" x14ac:dyDescent="0.3">
      <c r="E608" s="42">
        <f t="shared" si="23"/>
        <v>581</v>
      </c>
      <c r="F608" s="42">
        <f>IF($D$22,[1]!obget([1]!obcall("",$B$22,"get",[1]!obMake("","int",E608))),"")</f>
        <v>20.862182006863325</v>
      </c>
      <c r="G608" s="42">
        <f>IF($D$22,[1]!obget([1]!obcall("",$B$23,"get",[1]!obMake("","int",E608)))^2,"")</f>
        <v>0.39859196218672038</v>
      </c>
      <c r="H608" s="42">
        <f>IF($D$22,[1]!obget([1]!obcall("",$B$24,"get",[1]!obMake("","int",E608))),"")</f>
        <v>1.4421878553617216</v>
      </c>
    </row>
    <row r="609" spans="5:8" x14ac:dyDescent="0.3">
      <c r="E609" s="42">
        <f t="shared" si="23"/>
        <v>582</v>
      </c>
      <c r="F609" s="42">
        <f>IF($D$22,[1]!obget([1]!obcall("",$B$22,"get",[1]!obMake("","int",E609))),"")</f>
        <v>7.6226363145053657</v>
      </c>
      <c r="G609" s="42">
        <f>IF($D$22,[1]!obget([1]!obcall("",$B$23,"get",[1]!obMake("","int",E609)))^2,"")</f>
        <v>0.35736658460223364</v>
      </c>
      <c r="H609" s="42">
        <f>IF($D$22,[1]!obget([1]!obcall("",$B$24,"get",[1]!obMake("","int",E609))),"")</f>
        <v>0.23058693069079506</v>
      </c>
    </row>
    <row r="610" spans="5:8" x14ac:dyDescent="0.3">
      <c r="E610" s="42">
        <f t="shared" si="23"/>
        <v>583</v>
      </c>
      <c r="F610" s="42">
        <f>IF($D$22,[1]!obget([1]!obcall("",$B$22,"get",[1]!obMake("","int",E610))),"")</f>
        <v>4.381637171633157</v>
      </c>
      <c r="G610" s="42">
        <f>IF($D$22,[1]!obget([1]!obcall("",$B$23,"get",[1]!obMake("","int",E610)))^2,"")</f>
        <v>0.22942326171113395</v>
      </c>
      <c r="H610" s="42">
        <f>IF($D$22,[1]!obget([1]!obcall("",$B$24,"get",[1]!obMake("","int",E610))),"")</f>
        <v>0.30890467336401584</v>
      </c>
    </row>
    <row r="611" spans="5:8" x14ac:dyDescent="0.3">
      <c r="E611" s="42">
        <f t="shared" si="23"/>
        <v>584</v>
      </c>
      <c r="F611" s="42">
        <f>IF($D$22,[1]!obget([1]!obcall("",$B$22,"get",[1]!obMake("","int",E611))),"")</f>
        <v>10.914954337940715</v>
      </c>
      <c r="G611" s="42">
        <f>IF($D$22,[1]!obget([1]!obcall("",$B$23,"get",[1]!obMake("","int",E611)))^2,"")</f>
        <v>0.19299775443989528</v>
      </c>
      <c r="H611" s="42">
        <f>IF($D$22,[1]!obget([1]!obcall("",$B$24,"get",[1]!obMake("","int",E611))),"")</f>
        <v>0.30200807141967978</v>
      </c>
    </row>
    <row r="612" spans="5:8" x14ac:dyDescent="0.3">
      <c r="E612" s="42">
        <f t="shared" si="23"/>
        <v>585</v>
      </c>
      <c r="F612" s="42">
        <f>IF($D$22,[1]!obget([1]!obcall("",$B$22,"get",[1]!obMake("","int",E612))),"")</f>
        <v>19.851558584164692</v>
      </c>
      <c r="G612" s="42">
        <f>IF($D$22,[1]!obget([1]!obcall("",$B$23,"get",[1]!obMake("","int",E612)))^2,"")</f>
        <v>1.6413890387884356</v>
      </c>
      <c r="H612" s="42">
        <f>IF($D$22,[1]!obget([1]!obcall("",$B$24,"get",[1]!obMake("","int",E612))),"")</f>
        <v>1.2629540690096706</v>
      </c>
    </row>
    <row r="613" spans="5:8" x14ac:dyDescent="0.3">
      <c r="E613" s="42">
        <f t="shared" si="23"/>
        <v>586</v>
      </c>
      <c r="F613" s="42">
        <f>IF($D$22,[1]!obget([1]!obcall("",$B$22,"get",[1]!obMake("","int",E613))),"")</f>
        <v>5.4639973284238907</v>
      </c>
      <c r="G613" s="42">
        <f>IF($D$22,[1]!obget([1]!obcall("",$B$23,"get",[1]!obMake("","int",E613)))^2,"")</f>
        <v>2.2655200625971915E-4</v>
      </c>
      <c r="H613" s="42">
        <f>IF($D$22,[1]!obget([1]!obcall("",$B$24,"get",[1]!obMake("","int",E613))),"")</f>
        <v>0.26635019176877017</v>
      </c>
    </row>
    <row r="614" spans="5:8" x14ac:dyDescent="0.3">
      <c r="E614" s="42">
        <f t="shared" si="23"/>
        <v>587</v>
      </c>
      <c r="F614" s="42">
        <f>IF($D$22,[1]!obget([1]!obcall("",$B$22,"get",[1]!obMake("","int",E614))),"")</f>
        <v>26.124112313190995</v>
      </c>
      <c r="G614" s="42">
        <f>IF($D$22,[1]!obget([1]!obcall("",$B$23,"get",[1]!obMake("","int",E614)))^2,"")</f>
        <v>1.362932545112972E-2</v>
      </c>
      <c r="H614" s="42">
        <f>IF($D$22,[1]!obget([1]!obcall("",$B$24,"get",[1]!obMake("","int",E614))),"")</f>
        <v>2.6070601081741565</v>
      </c>
    </row>
    <row r="615" spans="5:8" x14ac:dyDescent="0.3">
      <c r="E615" s="42">
        <f t="shared" si="23"/>
        <v>588</v>
      </c>
      <c r="F615" s="42">
        <f>IF($D$22,[1]!obget([1]!obcall("",$B$22,"get",[1]!obMake("","int",E615))),"")</f>
        <v>8.0326472343291169</v>
      </c>
      <c r="G615" s="42">
        <f>IF($D$22,[1]!obget([1]!obcall("",$B$23,"get",[1]!obMake("","int",E615)))^2,"")</f>
        <v>1.877495714365212E-2</v>
      </c>
      <c r="H615" s="42">
        <f>IF($D$22,[1]!obget([1]!obcall("",$B$24,"get",[1]!obMake("","int",E615))),"")</f>
        <v>0.23118640265008655</v>
      </c>
    </row>
    <row r="616" spans="5:8" x14ac:dyDescent="0.3">
      <c r="E616" s="42">
        <f t="shared" si="23"/>
        <v>589</v>
      </c>
      <c r="F616" s="42">
        <f>IF($D$22,[1]!obget([1]!obcall("",$B$22,"get",[1]!obMake("","int",E616))),"")</f>
        <v>16.356268674848277</v>
      </c>
      <c r="G616" s="42">
        <f>IF($D$22,[1]!obget([1]!obcall("",$B$23,"get",[1]!obMake("","int",E616)))^2,"")</f>
        <v>0.18424644923903877</v>
      </c>
      <c r="H616" s="42">
        <f>IF($D$22,[1]!obget([1]!obcall("",$B$24,"get",[1]!obMake("","int",E616))),"")</f>
        <v>0.75361238055851887</v>
      </c>
    </row>
    <row r="617" spans="5:8" x14ac:dyDescent="0.3">
      <c r="E617" s="42">
        <f t="shared" si="23"/>
        <v>590</v>
      </c>
      <c r="F617" s="42">
        <f>IF($D$22,[1]!obget([1]!obcall("",$B$22,"get",[1]!obMake("","int",E617))),"")</f>
        <v>26.915541152573695</v>
      </c>
      <c r="G617" s="42">
        <f>IF($D$22,[1]!obget([1]!obcall("",$B$23,"get",[1]!obMake("","int",E617)))^2,"")</f>
        <v>0.40058636213624066</v>
      </c>
      <c r="H617" s="42">
        <f>IF($D$22,[1]!obget([1]!obcall("",$B$24,"get",[1]!obMake("","int",E617))),"")</f>
        <v>2.815891628493135</v>
      </c>
    </row>
    <row r="618" spans="5:8" x14ac:dyDescent="0.3">
      <c r="E618" s="42">
        <f t="shared" si="23"/>
        <v>591</v>
      </c>
      <c r="F618" s="42">
        <f>IF($D$22,[1]!obget([1]!obcall("",$B$22,"get",[1]!obMake("","int",E618))),"")</f>
        <v>15.700785937919772</v>
      </c>
      <c r="G618" s="42">
        <f>IF($D$22,[1]!obget([1]!obcall("",$B$23,"get",[1]!obMake("","int",E618)))^2,"")</f>
        <v>9.9562453267461309E-3</v>
      </c>
      <c r="H618" s="42">
        <f>IF($D$22,[1]!obget([1]!obcall("",$B$24,"get",[1]!obMake("","int",E618))),"")</f>
        <v>0.67719119367793823</v>
      </c>
    </row>
    <row r="619" spans="5:8" x14ac:dyDescent="0.3">
      <c r="E619" s="42">
        <f t="shared" si="23"/>
        <v>592</v>
      </c>
      <c r="F619" s="42">
        <f>IF($D$22,[1]!obget([1]!obcall("",$B$22,"get",[1]!obMake("","int",E619))),"")</f>
        <v>9.072893688001253</v>
      </c>
      <c r="G619" s="42">
        <f>IF($D$22,[1]!obget([1]!obcall("",$B$23,"get",[1]!obMake("","int",E619)))^2,"")</f>
        <v>2.8115954946990044E-2</v>
      </c>
      <c r="H619" s="42">
        <f>IF($D$22,[1]!obget([1]!obcall("",$B$24,"get",[1]!obMake("","int",E619))),"")</f>
        <v>0.24329651391679874</v>
      </c>
    </row>
    <row r="620" spans="5:8" x14ac:dyDescent="0.3">
      <c r="E620" s="42">
        <f t="shared" si="23"/>
        <v>593</v>
      </c>
      <c r="F620" s="42">
        <f>IF($D$22,[1]!obget([1]!obcall("",$B$22,"get",[1]!obMake("","int",E620))),"")</f>
        <v>12.646069251495566</v>
      </c>
      <c r="G620" s="42">
        <f>IF($D$22,[1]!obget([1]!obcall("",$B$23,"get",[1]!obMake("","int",E620)))^2,"")</f>
        <v>0.47291180049637521</v>
      </c>
      <c r="H620" s="42">
        <f>IF($D$22,[1]!obget([1]!obcall("",$B$24,"get",[1]!obMake("","int",E620))),"")</f>
        <v>0.40060062511375572</v>
      </c>
    </row>
    <row r="621" spans="5:8" x14ac:dyDescent="0.3">
      <c r="E621" s="42">
        <f t="shared" si="23"/>
        <v>594</v>
      </c>
      <c r="F621" s="42">
        <f>IF($D$22,[1]!obget([1]!obcall("",$B$22,"get",[1]!obMake("","int",E621))),"")</f>
        <v>21.566632274579273</v>
      </c>
      <c r="G621" s="42">
        <f>IF($D$22,[1]!obget([1]!obcall("",$B$23,"get",[1]!obMake("","int",E621)))^2,"")</f>
        <v>1.0470107575063371E-4</v>
      </c>
      <c r="H621" s="42">
        <f>IF($D$22,[1]!obget([1]!obcall("",$B$24,"get",[1]!obMake("","int",E621))),"")</f>
        <v>1.5756022733568331</v>
      </c>
    </row>
    <row r="622" spans="5:8" x14ac:dyDescent="0.3">
      <c r="E622" s="42">
        <f t="shared" si="23"/>
        <v>595</v>
      </c>
      <c r="F622" s="42">
        <f>IF($D$22,[1]!obget([1]!obcall("",$B$22,"get",[1]!obMake("","int",E622))),"")</f>
        <v>8.8765633590804569</v>
      </c>
      <c r="G622" s="42">
        <f>IF($D$22,[1]!obget([1]!obcall("",$B$23,"get",[1]!obMake("","int",E622)))^2,"")</f>
        <v>0.4577825435612875</v>
      </c>
      <c r="H622" s="42">
        <f>IF($D$22,[1]!obget([1]!obcall("",$B$24,"get",[1]!obMake("","int",E622))),"")</f>
        <v>0.23984795114109148</v>
      </c>
    </row>
    <row r="623" spans="5:8" x14ac:dyDescent="0.3">
      <c r="E623" s="42">
        <f t="shared" si="23"/>
        <v>596</v>
      </c>
      <c r="F623" s="42">
        <f>IF($D$22,[1]!obget([1]!obcall("",$B$22,"get",[1]!obMake("","int",E623))),"")</f>
        <v>18.041112449302009</v>
      </c>
      <c r="G623" s="42">
        <f>IF($D$22,[1]!obget([1]!obcall("",$B$23,"get",[1]!obMake("","int",E623)))^2,"")</f>
        <v>1.7824687187391233</v>
      </c>
      <c r="H623" s="42">
        <f>IF($D$22,[1]!obget([1]!obcall("",$B$24,"get",[1]!obMake("","int",E623))),"")</f>
        <v>0.97772122062068489</v>
      </c>
    </row>
    <row r="624" spans="5:8" x14ac:dyDescent="0.3">
      <c r="E624" s="42">
        <f t="shared" si="23"/>
        <v>597</v>
      </c>
      <c r="F624" s="42">
        <f>IF($D$22,[1]!obget([1]!obcall("",$B$22,"get",[1]!obMake("","int",E624))),"")</f>
        <v>19.968929872905857</v>
      </c>
      <c r="G624" s="42">
        <f>IF($D$22,[1]!obget([1]!obcall("",$B$23,"get",[1]!obMake("","int",E624)))^2,"")</f>
        <v>1.6249138644792056E-2</v>
      </c>
      <c r="H624" s="42">
        <f>IF($D$22,[1]!obget([1]!obcall("",$B$24,"get",[1]!obMake("","int",E624))),"")</f>
        <v>1.2830339380029208</v>
      </c>
    </row>
    <row r="625" spans="5:8" x14ac:dyDescent="0.3">
      <c r="E625" s="42">
        <f t="shared" si="23"/>
        <v>598</v>
      </c>
      <c r="F625" s="42">
        <f>IF($D$22,[1]!obget([1]!obcall("",$B$22,"get",[1]!obMake("","int",E625))),"")</f>
        <v>23.209332580970255</v>
      </c>
      <c r="G625" s="42">
        <f>IF($D$22,[1]!obget([1]!obcall("",$B$23,"get",[1]!obMake("","int",E625)))^2,"")</f>
        <v>2.6930764757911589</v>
      </c>
      <c r="H625" s="42">
        <f>IF($D$22,[1]!obget([1]!obcall("",$B$24,"get",[1]!obMake("","int",E625))),"")</f>
        <v>1.9137732478085194</v>
      </c>
    </row>
    <row r="626" spans="5:8" x14ac:dyDescent="0.3">
      <c r="E626" s="42">
        <f t="shared" si="23"/>
        <v>599</v>
      </c>
      <c r="F626" s="42">
        <f>IF($D$22,[1]!obget([1]!obcall("",$B$22,"get",[1]!obMake("","int",E626))),"")</f>
        <v>17.951880843925757</v>
      </c>
      <c r="G626" s="42">
        <f>IF($D$22,[1]!obget([1]!obcall("",$B$23,"get",[1]!obMake("","int",E626)))^2,"")</f>
        <v>5.935316984422383</v>
      </c>
      <c r="H626" s="42">
        <f>IF($D$22,[1]!obget([1]!obcall("",$B$24,"get",[1]!obMake("","int",E626))),"")</f>
        <v>0.96485274162589851</v>
      </c>
    </row>
    <row r="627" spans="5:8" x14ac:dyDescent="0.3">
      <c r="E627" s="42">
        <f t="shared" si="23"/>
        <v>600</v>
      </c>
      <c r="F627" s="42">
        <f>IF($D$22,[1]!obget([1]!obcall("",$B$22,"get",[1]!obMake("","int",E627))),"")</f>
        <v>9.4239269620677941</v>
      </c>
      <c r="G627" s="42">
        <f>IF($D$22,[1]!obget([1]!obcall("",$B$23,"get",[1]!obMake("","int",E627)))^2,"")</f>
        <v>0.64426665520165205</v>
      </c>
      <c r="H627" s="42">
        <f>IF($D$22,[1]!obget([1]!obcall("",$B$24,"get",[1]!obMake("","int",E627))),"")</f>
        <v>0.25081111853963622</v>
      </c>
    </row>
    <row r="628" spans="5:8" x14ac:dyDescent="0.3">
      <c r="E628" s="42">
        <f t="shared" si="23"/>
        <v>601</v>
      </c>
      <c r="F628" s="42">
        <f>IF($D$22,[1]!obget([1]!obcall("",$B$22,"get",[1]!obMake("","int",E628))),"")</f>
        <v>23.076369866805898</v>
      </c>
      <c r="G628" s="42">
        <f>IF($D$22,[1]!obget([1]!obcall("",$B$23,"get",[1]!obMake("","int",E628)))^2,"")</f>
        <v>0.85503919897057978</v>
      </c>
      <c r="H628" s="42">
        <f>IF($D$22,[1]!obget([1]!obcall("",$B$24,"get",[1]!obMake("","int",E628))),"")</f>
        <v>1.8849921595671031</v>
      </c>
    </row>
    <row r="629" spans="5:8" x14ac:dyDescent="0.3">
      <c r="E629" s="42">
        <f t="shared" si="23"/>
        <v>602</v>
      </c>
      <c r="F629" s="42">
        <f>IF($D$22,[1]!obget([1]!obcall("",$B$22,"get",[1]!obMake("","int",E629))),"")</f>
        <v>12.298516606439708</v>
      </c>
      <c r="G629" s="42">
        <f>IF($D$22,[1]!obget([1]!obcall("",$B$23,"get",[1]!obMake("","int",E629)))^2,"")</f>
        <v>2.3558224412084281E-4</v>
      </c>
      <c r="H629" s="42">
        <f>IF($D$22,[1]!obget([1]!obcall("",$B$24,"get",[1]!obMake("","int",E629))),"")</f>
        <v>0.37743117973491791</v>
      </c>
    </row>
    <row r="630" spans="5:8" x14ac:dyDescent="0.3">
      <c r="E630" s="42">
        <f t="shared" si="23"/>
        <v>603</v>
      </c>
      <c r="F630" s="42">
        <f>IF($D$22,[1]!obget([1]!obcall("",$B$22,"get",[1]!obMake("","int",E630))),"")</f>
        <v>8.3865981766266628</v>
      </c>
      <c r="G630" s="42">
        <f>IF($D$22,[1]!obget([1]!obcall("",$B$23,"get",[1]!obMake("","int",E630)))^2,"")</f>
        <v>4.1851003850287331E-2</v>
      </c>
      <c r="H630" s="42">
        <f>IF($D$22,[1]!obget([1]!obcall("",$B$24,"get",[1]!obMake("","int",E630))),"")</f>
        <v>0.23360190795885388</v>
      </c>
    </row>
    <row r="631" spans="5:8" x14ac:dyDescent="0.3">
      <c r="E631" s="42">
        <f t="shared" si="23"/>
        <v>604</v>
      </c>
      <c r="F631" s="42">
        <f>IF($D$22,[1]!obget([1]!obcall("",$B$22,"get",[1]!obMake("","int",E631))),"")</f>
        <v>11.179192446635753</v>
      </c>
      <c r="G631" s="42">
        <f>IF($D$22,[1]!obget([1]!obcall("",$B$23,"get",[1]!obMake("","int",E631)))^2,"")</f>
        <v>3.2407458138967352E-2</v>
      </c>
      <c r="H631" s="42">
        <f>IF($D$22,[1]!obget([1]!obcall("",$B$24,"get",[1]!obMake("","int",E631))),"")</f>
        <v>0.3143366465338493</v>
      </c>
    </row>
    <row r="632" spans="5:8" x14ac:dyDescent="0.3">
      <c r="E632" s="42">
        <f t="shared" si="23"/>
        <v>605</v>
      </c>
      <c r="F632" s="42">
        <f>IF($D$22,[1]!obget([1]!obcall("",$B$22,"get",[1]!obMake("","int",E632))),"")</f>
        <v>8.9052567458652927</v>
      </c>
      <c r="G632" s="42">
        <f>IF($D$22,[1]!obget([1]!obcall("",$B$23,"get",[1]!obMake("","int",E632)))^2,"")</f>
        <v>0.40807352024444343</v>
      </c>
      <c r="H632" s="42">
        <f>IF($D$22,[1]!obget([1]!obcall("",$B$24,"get",[1]!obMake("","int",E632))),"")</f>
        <v>0.24031819114358588</v>
      </c>
    </row>
    <row r="633" spans="5:8" x14ac:dyDescent="0.3">
      <c r="E633" s="42">
        <f t="shared" si="23"/>
        <v>606</v>
      </c>
      <c r="F633" s="42">
        <f>IF($D$22,[1]!obget([1]!obcall("",$B$22,"get",[1]!obMake("","int",E633))),"")</f>
        <v>12.823717792797067</v>
      </c>
      <c r="G633" s="42">
        <f>IF($D$22,[1]!obget([1]!obcall("",$B$23,"get",[1]!obMake("","int",E633)))^2,"")</f>
        <v>5.2282760122564914E-2</v>
      </c>
      <c r="H633" s="42">
        <f>IF($D$22,[1]!obget([1]!obcall("",$B$24,"get",[1]!obMake("","int",E633))),"")</f>
        <v>0.41309837753934686</v>
      </c>
    </row>
    <row r="634" spans="5:8" x14ac:dyDescent="0.3">
      <c r="E634" s="42">
        <f t="shared" si="23"/>
        <v>607</v>
      </c>
      <c r="F634" s="42">
        <f>IF($D$22,[1]!obget([1]!obcall("",$B$22,"get",[1]!obMake("","int",E634))),"")</f>
        <v>11.254790665056847</v>
      </c>
      <c r="G634" s="42">
        <f>IF($D$22,[1]!obget([1]!obcall("",$B$23,"get",[1]!obMake("","int",E634)))^2,"")</f>
        <v>2.9380988552687736E-2</v>
      </c>
      <c r="H634" s="42">
        <f>IF($D$22,[1]!obget([1]!obcall("",$B$24,"get",[1]!obMake("","int",E634))),"")</f>
        <v>0.31804416532986113</v>
      </c>
    </row>
    <row r="635" spans="5:8" x14ac:dyDescent="0.3">
      <c r="E635" s="42">
        <f t="shared" si="23"/>
        <v>608</v>
      </c>
      <c r="F635" s="42">
        <f>IF($D$22,[1]!obget([1]!obcall("",$B$22,"get",[1]!obMake("","int",E635))),"")</f>
        <v>17.701140709611323</v>
      </c>
      <c r="G635" s="42">
        <f>IF($D$22,[1]!obget([1]!obcall("",$B$23,"get",[1]!obMake("","int",E635)))^2,"")</f>
        <v>0.69749364850239937</v>
      </c>
      <c r="H635" s="42">
        <f>IF($D$22,[1]!obget([1]!obcall("",$B$24,"get",[1]!obMake("","int",E635))),"")</f>
        <v>0.92929075273585071</v>
      </c>
    </row>
    <row r="636" spans="5:8" x14ac:dyDescent="0.3">
      <c r="E636" s="42">
        <f t="shared" si="23"/>
        <v>609</v>
      </c>
      <c r="F636" s="42">
        <f>IF($D$22,[1]!obget([1]!obcall("",$B$22,"get",[1]!obMake("","int",E636))),"")</f>
        <v>12.228430064571496</v>
      </c>
      <c r="G636" s="42">
        <f>IF($D$22,[1]!obget([1]!obcall("",$B$23,"get",[1]!obMake("","int",E636)))^2,"")</f>
        <v>4.3151548060385942E-3</v>
      </c>
      <c r="H636" s="42">
        <f>IF($D$22,[1]!obget([1]!obcall("",$B$24,"get",[1]!obMake("","int",E636))),"")</f>
        <v>0.37296434608356943</v>
      </c>
    </row>
    <row r="637" spans="5:8" x14ac:dyDescent="0.3">
      <c r="E637" s="42">
        <f t="shared" si="23"/>
        <v>610</v>
      </c>
      <c r="F637" s="42">
        <f>IF($D$22,[1]!obget([1]!obcall("",$B$22,"get",[1]!obMake("","int",E637))),"")</f>
        <v>13.99288433542214</v>
      </c>
      <c r="G637" s="42">
        <f>IF($D$22,[1]!obget([1]!obcall("",$B$23,"get",[1]!obMake("","int",E637)))^2,"")</f>
        <v>0.77750743812343892</v>
      </c>
      <c r="H637" s="42">
        <f>IF($D$22,[1]!obget([1]!obcall("",$B$24,"get",[1]!obMake("","int",E637))),"")</f>
        <v>0.50640303487370431</v>
      </c>
    </row>
    <row r="638" spans="5:8" x14ac:dyDescent="0.3">
      <c r="E638" s="42">
        <f t="shared" si="23"/>
        <v>611</v>
      </c>
      <c r="F638" s="42">
        <f>IF($D$22,[1]!obget([1]!obcall("",$B$22,"get",[1]!obMake("","int",E638))),"")</f>
        <v>20.714053838885167</v>
      </c>
      <c r="G638" s="42">
        <f>IF($D$22,[1]!obget([1]!obcall("",$B$23,"get",[1]!obMake("","int",E638)))^2,"")</f>
        <v>1.0865816027443018</v>
      </c>
      <c r="H638" s="42">
        <f>IF($D$22,[1]!obget([1]!obcall("",$B$24,"get",[1]!obMake("","int",E638))),"")</f>
        <v>1.4150206072708169</v>
      </c>
    </row>
    <row r="639" spans="5:8" x14ac:dyDescent="0.3">
      <c r="E639" s="42">
        <f t="shared" si="23"/>
        <v>612</v>
      </c>
      <c r="F639" s="42">
        <f>IF($D$22,[1]!obget([1]!obcall("",$B$22,"get",[1]!obMake("","int",E639))),"")</f>
        <v>14.797406089826497</v>
      </c>
      <c r="G639" s="42">
        <f>IF($D$22,[1]!obget([1]!obcall("",$B$23,"get",[1]!obMake("","int",E639)))^2,"")</f>
        <v>0.11579477726820953</v>
      </c>
      <c r="H639" s="42">
        <f>IF($D$22,[1]!obget([1]!obcall("",$B$24,"get",[1]!obMake("","int",E639))),"")</f>
        <v>0.5817528698421528</v>
      </c>
    </row>
    <row r="640" spans="5:8" x14ac:dyDescent="0.3">
      <c r="E640" s="42">
        <f t="shared" si="23"/>
        <v>613</v>
      </c>
      <c r="F640" s="42">
        <f>IF($D$22,[1]!obget([1]!obcall("",$B$22,"get",[1]!obMake("","int",E640))),"")</f>
        <v>13.804769212344141</v>
      </c>
      <c r="G640" s="42">
        <f>IF($D$22,[1]!obget([1]!obcall("",$B$23,"get",[1]!obMake("","int",E640)))^2,"")</f>
        <v>6.7739917355640424E-4</v>
      </c>
      <c r="H640" s="42">
        <f>IF($D$22,[1]!obget([1]!obcall("",$B$24,"get",[1]!obMake("","int",E640))),"")</f>
        <v>0.49009523879820516</v>
      </c>
    </row>
    <row r="641" spans="5:8" x14ac:dyDescent="0.3">
      <c r="E641" s="42">
        <f t="shared" si="23"/>
        <v>614</v>
      </c>
      <c r="F641" s="42">
        <f>IF($D$22,[1]!obget([1]!obcall("",$B$22,"get",[1]!obMake("","int",E641))),"")</f>
        <v>10.322388962389855</v>
      </c>
      <c r="G641" s="42">
        <f>IF($D$22,[1]!obget([1]!obcall("",$B$23,"get",[1]!obMake("","int",E641)))^2,"")</f>
        <v>0.76136731816050629</v>
      </c>
      <c r="H641" s="42">
        <f>IF($D$22,[1]!obget([1]!obcall("",$B$24,"get",[1]!obMake("","int",E641))),"")</f>
        <v>0.27792438728750735</v>
      </c>
    </row>
    <row r="642" spans="5:8" x14ac:dyDescent="0.3">
      <c r="E642" s="42">
        <f t="shared" si="23"/>
        <v>615</v>
      </c>
      <c r="F642" s="42">
        <f>IF($D$22,[1]!obget([1]!obcall("",$B$22,"get",[1]!obMake("","int",E642))),"")</f>
        <v>8.7329978723490722</v>
      </c>
      <c r="G642" s="42">
        <f>IF($D$22,[1]!obget([1]!obcall("",$B$23,"get",[1]!obMake("","int",E642)))^2,"")</f>
        <v>0.12683322814731862</v>
      </c>
      <c r="H642" s="42">
        <f>IF($D$22,[1]!obget([1]!obcall("",$B$24,"get",[1]!obMake("","int",E642))),"")</f>
        <v>0.23766872117963134</v>
      </c>
    </row>
    <row r="643" spans="5:8" x14ac:dyDescent="0.3">
      <c r="E643" s="42">
        <f t="shared" si="23"/>
        <v>616</v>
      </c>
      <c r="F643" s="42">
        <f>IF($D$22,[1]!obget([1]!obcall("",$B$22,"get",[1]!obMake("","int",E643))),"")</f>
        <v>11.315686884797127</v>
      </c>
      <c r="G643" s="42">
        <f>IF($D$22,[1]!obget([1]!obcall("",$B$23,"get",[1]!obMake("","int",E643)))^2,"")</f>
        <v>0.18524027968049789</v>
      </c>
      <c r="H643" s="42">
        <f>IF($D$22,[1]!obget([1]!obcall("",$B$24,"get",[1]!obMake("","int",E643))),"")</f>
        <v>0.32108900535105744</v>
      </c>
    </row>
    <row r="644" spans="5:8" x14ac:dyDescent="0.3">
      <c r="E644" s="42">
        <f t="shared" si="23"/>
        <v>617</v>
      </c>
      <c r="F644" s="42">
        <f>IF($D$22,[1]!obget([1]!obcall("",$B$22,"get",[1]!obMake("","int",E644))),"")</f>
        <v>16.529612940787011</v>
      </c>
      <c r="G644" s="42">
        <f>IF($D$22,[1]!obget([1]!obcall("",$B$23,"get",[1]!obMake("","int",E644)))^2,"")</f>
        <v>0.552248293379625</v>
      </c>
      <c r="H644" s="42">
        <f>IF($D$22,[1]!obget([1]!obcall("",$B$24,"get",[1]!obMake("","int",E644))),"")</f>
        <v>0.77483062981337003</v>
      </c>
    </row>
    <row r="645" spans="5:8" x14ac:dyDescent="0.3">
      <c r="E645" s="42">
        <f t="shared" si="23"/>
        <v>618</v>
      </c>
      <c r="F645" s="42">
        <f>IF($D$22,[1]!obget([1]!obcall("",$B$22,"get",[1]!obMake("","int",E645))),"")</f>
        <v>10.827257250302191</v>
      </c>
      <c r="G645" s="42">
        <f>IF($D$22,[1]!obget([1]!obcall("",$B$23,"get",[1]!obMake("","int",E645)))^2,"")</f>
        <v>2.449173507930745E-2</v>
      </c>
      <c r="H645" s="42">
        <f>IF($D$22,[1]!obget([1]!obcall("",$B$24,"get",[1]!obMake("","int",E645))),"")</f>
        <v>0.29813301765416622</v>
      </c>
    </row>
    <row r="646" spans="5:8" x14ac:dyDescent="0.3">
      <c r="E646" s="42">
        <f t="shared" si="23"/>
        <v>619</v>
      </c>
      <c r="F646" s="42">
        <f>IF($D$22,[1]!obget([1]!obcall("",$B$22,"get",[1]!obMake("","int",E646))),"")</f>
        <v>10.770579615320036</v>
      </c>
      <c r="G646" s="42">
        <f>IF($D$22,[1]!obget([1]!obcall("",$B$23,"get",[1]!obMake("","int",E646)))^2,"")</f>
        <v>0.2420163130530342</v>
      </c>
      <c r="H646" s="42">
        <f>IF($D$22,[1]!obget([1]!obcall("",$B$24,"get",[1]!obMake("","int",E646))),"")</f>
        <v>0.29568605023072592</v>
      </c>
    </row>
    <row r="647" spans="5:8" x14ac:dyDescent="0.3">
      <c r="E647" s="42">
        <f t="shared" si="23"/>
        <v>620</v>
      </c>
      <c r="F647" s="42">
        <f>IF($D$22,[1]!obget([1]!obcall("",$B$22,"get",[1]!obMake("","int",E647))),"")</f>
        <v>30.46949817972763</v>
      </c>
      <c r="G647" s="42">
        <f>IF($D$22,[1]!obget([1]!obcall("",$B$23,"get",[1]!obMake("","int",E647)))^2,"")</f>
        <v>0.41412351229483035</v>
      </c>
      <c r="H647" s="42">
        <f>IF($D$22,[1]!obget([1]!obcall("",$B$24,"get",[1]!obMake("","int",E647))),"")</f>
        <v>3.862059721718035</v>
      </c>
    </row>
    <row r="648" spans="5:8" x14ac:dyDescent="0.3">
      <c r="E648" s="42">
        <f t="shared" si="23"/>
        <v>621</v>
      </c>
      <c r="F648" s="42">
        <f>IF($D$22,[1]!obget([1]!obcall("",$B$22,"get",[1]!obMake("","int",E648))),"")</f>
        <v>9.5097898189893151</v>
      </c>
      <c r="G648" s="42">
        <f>IF($D$22,[1]!obget([1]!obcall("",$B$23,"get",[1]!obMake("","int",E648)))^2,"")</f>
        <v>4.6033333197475004E-2</v>
      </c>
      <c r="H648" s="42">
        <f>IF($D$22,[1]!obget([1]!obcall("",$B$24,"get",[1]!obMake("","int",E648))),"")</f>
        <v>0.2529125016422854</v>
      </c>
    </row>
    <row r="649" spans="5:8" x14ac:dyDescent="0.3">
      <c r="E649" s="42">
        <f t="shared" si="23"/>
        <v>622</v>
      </c>
      <c r="F649" s="42">
        <f>IF($D$22,[1]!obget([1]!obcall("",$B$22,"get",[1]!obMake("","int",E649))),"")</f>
        <v>15.116738605642881</v>
      </c>
      <c r="G649" s="42">
        <f>IF($D$22,[1]!obget([1]!obcall("",$B$23,"get",[1]!obMake("","int",E649)))^2,"")</f>
        <v>0.19304860240301827</v>
      </c>
      <c r="H649" s="42">
        <f>IF($D$22,[1]!obget([1]!obcall("",$B$24,"get",[1]!obMake("","int",E649))),"")</f>
        <v>0.61417992399727894</v>
      </c>
    </row>
    <row r="650" spans="5:8" x14ac:dyDescent="0.3">
      <c r="E650" s="42">
        <f t="shared" si="23"/>
        <v>623</v>
      </c>
      <c r="F650" s="42">
        <f>IF($D$22,[1]!obget([1]!obcall("",$B$22,"get",[1]!obMake("","int",E650))),"")</f>
        <v>14.259918439109715</v>
      </c>
      <c r="G650" s="42">
        <f>IF($D$22,[1]!obget([1]!obcall("",$B$23,"get",[1]!obMake("","int",E650)))^2,"")</f>
        <v>2.7835717418548767E-4</v>
      </c>
      <c r="H650" s="42">
        <f>IF($D$22,[1]!obget([1]!obcall("",$B$24,"get",[1]!obMake("","int",E650))),"")</f>
        <v>0.53040546079266893</v>
      </c>
    </row>
    <row r="651" spans="5:8" x14ac:dyDescent="0.3">
      <c r="E651" s="42">
        <f t="shared" si="23"/>
        <v>624</v>
      </c>
      <c r="F651" s="42">
        <f>IF($D$22,[1]!obget([1]!obcall("",$B$22,"get",[1]!obMake("","int",E651))),"")</f>
        <v>24.95322091362512</v>
      </c>
      <c r="G651" s="42">
        <f>IF($D$22,[1]!obget([1]!obcall("",$B$23,"get",[1]!obMake("","int",E651)))^2,"")</f>
        <v>4.2912839299274985</v>
      </c>
      <c r="H651" s="42">
        <f>IF($D$22,[1]!obget([1]!obcall("",$B$24,"get",[1]!obMake("","int",E651))),"")</f>
        <v>2.3142286644750363</v>
      </c>
    </row>
    <row r="652" spans="5:8" x14ac:dyDescent="0.3">
      <c r="E652" s="42">
        <f t="shared" si="23"/>
        <v>625</v>
      </c>
      <c r="F652" s="42">
        <f>IF($D$22,[1]!obget([1]!obcall("",$B$22,"get",[1]!obMake("","int",E652))),"")</f>
        <v>6.2102131992206022</v>
      </c>
      <c r="G652" s="42">
        <f>IF($D$22,[1]!obget([1]!obcall("",$B$23,"get",[1]!obMake("","int",E652)))^2,"")</f>
        <v>1.5990939536179534E-2</v>
      </c>
      <c r="H652" s="42">
        <f>IF($D$22,[1]!obget([1]!obcall("",$B$24,"get",[1]!obMake("","int",E652))),"")</f>
        <v>0.24658932579636678</v>
      </c>
    </row>
    <row r="653" spans="5:8" x14ac:dyDescent="0.3">
      <c r="E653" s="42">
        <f t="shared" si="23"/>
        <v>626</v>
      </c>
      <c r="F653" s="42">
        <f>IF($D$22,[1]!obget([1]!obcall("",$B$22,"get",[1]!obMake("","int",E653))),"")</f>
        <v>6.5707436115379769</v>
      </c>
      <c r="G653" s="42">
        <f>IF($D$22,[1]!obget([1]!obcall("",$B$23,"get",[1]!obMake("","int",E653)))^2,"")</f>
        <v>6.8088908396386663E-2</v>
      </c>
      <c r="H653" s="42">
        <f>IF($D$22,[1]!obget([1]!obcall("",$B$24,"get",[1]!obMake("","int",E653))),"")</f>
        <v>0.23984269186759849</v>
      </c>
    </row>
    <row r="654" spans="5:8" x14ac:dyDescent="0.3">
      <c r="E654" s="42">
        <f t="shared" si="23"/>
        <v>627</v>
      </c>
      <c r="F654" s="42">
        <f>IF($D$22,[1]!obget([1]!obcall("",$B$22,"get",[1]!obMake("","int",E654))),"")</f>
        <v>25.010279641334606</v>
      </c>
      <c r="G654" s="42">
        <f>IF($D$22,[1]!obget([1]!obcall("",$B$23,"get",[1]!obMake("","int",E654)))^2,"")</f>
        <v>4.211394014025778E-2</v>
      </c>
      <c r="H654" s="42">
        <f>IF($D$22,[1]!obget([1]!obcall("",$B$24,"get",[1]!obMake("","int",E654))),"")</f>
        <v>2.3280525477363838</v>
      </c>
    </row>
    <row r="655" spans="5:8" x14ac:dyDescent="0.3">
      <c r="E655" s="42">
        <f t="shared" si="23"/>
        <v>628</v>
      </c>
      <c r="F655" s="42">
        <f>IF($D$22,[1]!obget([1]!obcall("",$B$22,"get",[1]!obMake("","int",E655))),"")</f>
        <v>17.988756379996918</v>
      </c>
      <c r="G655" s="42">
        <f>IF($D$22,[1]!obget([1]!obcall("",$B$23,"get",[1]!obMake("","int",E655)))^2,"")</f>
        <v>8.6933254339463754E-3</v>
      </c>
      <c r="H655" s="42">
        <f>IF($D$22,[1]!obget([1]!obcall("",$B$24,"get",[1]!obMake("","int",E655))),"")</f>
        <v>0.97015717204661711</v>
      </c>
    </row>
    <row r="656" spans="5:8" x14ac:dyDescent="0.3">
      <c r="E656" s="42">
        <f t="shared" si="23"/>
        <v>629</v>
      </c>
      <c r="F656" s="42">
        <f>IF($D$22,[1]!obget([1]!obcall("",$B$22,"get",[1]!obMake("","int",E656))),"")</f>
        <v>17.488881344584396</v>
      </c>
      <c r="G656" s="42">
        <f>IF($D$22,[1]!obget([1]!obcall("",$B$23,"get",[1]!obMake("","int",E656)))^2,"")</f>
        <v>0.50438074763470198</v>
      </c>
      <c r="H656" s="42">
        <f>IF($D$22,[1]!obget([1]!obcall("",$B$24,"get",[1]!obMake("","int",E656))),"")</f>
        <v>0.8998762252496515</v>
      </c>
    </row>
    <row r="657" spans="5:8" x14ac:dyDescent="0.3">
      <c r="E657" s="42">
        <f t="shared" si="23"/>
        <v>630</v>
      </c>
      <c r="F657" s="42">
        <f>IF($D$22,[1]!obget([1]!obcall("",$B$22,"get",[1]!obMake("","int",E657))),"")</f>
        <v>7.6069233045504445</v>
      </c>
      <c r="G657" s="42">
        <f>IF($D$22,[1]!obget([1]!obcall("",$B$23,"get",[1]!obMake("","int",E657)))^2,"")</f>
        <v>2.759741093323605E-2</v>
      </c>
      <c r="H657" s="42">
        <f>IF($D$22,[1]!obget([1]!obcall("",$B$24,"get",[1]!obMake("","int",E657))),"")</f>
        <v>0.2306109104412456</v>
      </c>
    </row>
    <row r="658" spans="5:8" x14ac:dyDescent="0.3">
      <c r="E658" s="42">
        <f t="shared" si="23"/>
        <v>631</v>
      </c>
      <c r="F658" s="42">
        <f>IF($D$22,[1]!obget([1]!obcall("",$B$22,"get",[1]!obMake("","int",E658))),"")</f>
        <v>17.26390500470746</v>
      </c>
      <c r="G658" s="42">
        <f>IF($D$22,[1]!obget([1]!obcall("",$B$23,"get",[1]!obMake("","int",E658)))^2,"")</f>
        <v>0.56408511401527972</v>
      </c>
      <c r="H658" s="42">
        <f>IF($D$22,[1]!obget([1]!obcall("",$B$24,"get",[1]!obMake("","int",E658))),"")</f>
        <v>0.86938985381759459</v>
      </c>
    </row>
    <row r="659" spans="5:8" x14ac:dyDescent="0.3">
      <c r="E659" s="42">
        <f t="shared" si="23"/>
        <v>632</v>
      </c>
      <c r="F659" s="42">
        <f>IF($D$22,[1]!obget([1]!obcall("",$B$22,"get",[1]!obMake("","int",E659))),"")</f>
        <v>11.777627441366134</v>
      </c>
      <c r="G659" s="42">
        <f>IF($D$22,[1]!obget([1]!obcall("",$B$23,"get",[1]!obMake("","int",E659)))^2,"")</f>
        <v>5.3763365538973011E-3</v>
      </c>
      <c r="H659" s="42">
        <f>IF($D$22,[1]!obget([1]!obcall("",$B$24,"get",[1]!obMake("","int",E659))),"")</f>
        <v>0.34588150130785789</v>
      </c>
    </row>
    <row r="660" spans="5:8" x14ac:dyDescent="0.3">
      <c r="E660" s="42">
        <f t="shared" si="23"/>
        <v>633</v>
      </c>
      <c r="F660" s="42">
        <f>IF($D$22,[1]!obget([1]!obcall("",$B$22,"get",[1]!obMake("","int",E660))),"")</f>
        <v>9.0114442200476805</v>
      </c>
      <c r="G660" s="42">
        <f>IF($D$22,[1]!obget([1]!obcall("",$B$23,"get",[1]!obMake("","int",E660)))^2,"")</f>
        <v>3.9174160233209951E-2</v>
      </c>
      <c r="H660" s="42">
        <f>IF($D$22,[1]!obget([1]!obcall("",$B$24,"get",[1]!obMake("","int",E660))),"")</f>
        <v>0.24215897083217275</v>
      </c>
    </row>
    <row r="661" spans="5:8" x14ac:dyDescent="0.3">
      <c r="E661" s="42">
        <f t="shared" si="23"/>
        <v>634</v>
      </c>
      <c r="F661" s="42">
        <f>IF($D$22,[1]!obget([1]!obcall("",$B$22,"get",[1]!obMake("","int",E661))),"")</f>
        <v>9.9648023418855587</v>
      </c>
      <c r="G661" s="42">
        <f>IF($D$22,[1]!obget([1]!obcall("",$B$23,"get",[1]!obMake("","int",E661)))^2,"")</f>
        <v>0.52555556806293213</v>
      </c>
      <c r="H661" s="42">
        <f>IF($D$22,[1]!obget([1]!obcall("",$B$24,"get",[1]!obMake("","int",E661))),"")</f>
        <v>0.26577578287253822</v>
      </c>
    </row>
    <row r="662" spans="5:8" x14ac:dyDescent="0.3">
      <c r="E662" s="42">
        <f t="shared" si="23"/>
        <v>635</v>
      </c>
      <c r="F662" s="42">
        <f>IF($D$22,[1]!obget([1]!obcall("",$B$22,"get",[1]!obMake("","int",E662))),"")</f>
        <v>15.571281812517825</v>
      </c>
      <c r="G662" s="42">
        <f>IF($D$22,[1]!obget([1]!obcall("",$B$23,"get",[1]!obMake("","int",E662)))^2,"")</f>
        <v>0.51443605831750938</v>
      </c>
      <c r="H662" s="42">
        <f>IF($D$22,[1]!obget([1]!obcall("",$B$24,"get",[1]!obMake("","int",E662))),"")</f>
        <v>0.66280616724992303</v>
      </c>
    </row>
    <row r="663" spans="5:8" x14ac:dyDescent="0.3">
      <c r="E663" s="42">
        <f t="shared" si="23"/>
        <v>636</v>
      </c>
      <c r="F663" s="42">
        <f>IF($D$22,[1]!obget([1]!obcall("",$B$22,"get",[1]!obMake("","int",E663))),"")</f>
        <v>7.772075845089689</v>
      </c>
      <c r="G663" s="42">
        <f>IF($D$22,[1]!obget([1]!obcall("",$B$23,"get",[1]!obMake("","int",E663)))^2,"")</f>
        <v>1.4802749152545092E-2</v>
      </c>
      <c r="H663" s="42">
        <f>IF($D$22,[1]!obget([1]!obcall("",$B$24,"get",[1]!obMake("","int",E663))),"")</f>
        <v>0.23053210327057572</v>
      </c>
    </row>
    <row r="664" spans="5:8" x14ac:dyDescent="0.3">
      <c r="E664" s="42">
        <f t="shared" si="23"/>
        <v>637</v>
      </c>
      <c r="F664" s="42">
        <f>IF($D$22,[1]!obget([1]!obcall("",$B$22,"get",[1]!obMake("","int",E664))),"")</f>
        <v>14.785014964608433</v>
      </c>
      <c r="G664" s="42">
        <f>IF($D$22,[1]!obget([1]!obcall("",$B$23,"get",[1]!obMake("","int",E664)))^2,"")</f>
        <v>0.21880818779944594</v>
      </c>
      <c r="H664" s="42">
        <f>IF($D$22,[1]!obget([1]!obcall("",$B$24,"get",[1]!obMake("","int",E664))),"")</f>
        <v>0.58052344768179287</v>
      </c>
    </row>
    <row r="665" spans="5:8" x14ac:dyDescent="0.3">
      <c r="E665" s="42">
        <f t="shared" si="23"/>
        <v>638</v>
      </c>
      <c r="F665" s="42">
        <f>IF($D$22,[1]!obget([1]!obcall("",$B$22,"get",[1]!obMake("","int",E665))),"")</f>
        <v>7.6766213618088717</v>
      </c>
      <c r="G665" s="42">
        <f>IF($D$22,[1]!obget([1]!obcall("",$B$23,"get",[1]!obMake("","int",E665)))^2,"")</f>
        <v>0.50588180480318079</v>
      </c>
      <c r="H665" s="42">
        <f>IF($D$22,[1]!obget([1]!obcall("",$B$24,"get",[1]!obMake("","int",E665))),"")</f>
        <v>0.23053095408766683</v>
      </c>
    </row>
    <row r="666" spans="5:8" x14ac:dyDescent="0.3">
      <c r="E666" s="42">
        <f t="shared" si="23"/>
        <v>639</v>
      </c>
      <c r="F666" s="42">
        <f>IF($D$22,[1]!obget([1]!obcall("",$B$22,"get",[1]!obMake("","int",E666))),"")</f>
        <v>17.528852345565898</v>
      </c>
      <c r="G666" s="42">
        <f>IF($D$22,[1]!obget([1]!obcall("",$B$23,"get",[1]!obMake("","int",E666)))^2,"")</f>
        <v>9.6553518938050531E-2</v>
      </c>
      <c r="H666" s="42">
        <f>IF($D$22,[1]!obget([1]!obcall("",$B$24,"get",[1]!obMake("","int",E666))),"")</f>
        <v>0.90536699863608017</v>
      </c>
    </row>
    <row r="667" spans="5:8" x14ac:dyDescent="0.3">
      <c r="E667" s="42">
        <f t="shared" si="23"/>
        <v>640</v>
      </c>
      <c r="F667" s="42">
        <f>IF($D$22,[1]!obget([1]!obcall("",$B$22,"get",[1]!obMake("","int",E667))),"")</f>
        <v>13.8380989689951</v>
      </c>
      <c r="G667" s="42">
        <f>IF($D$22,[1]!obget([1]!obcall("",$B$23,"get",[1]!obMake("","int",E667)))^2,"")</f>
        <v>0.54224998784125</v>
      </c>
      <c r="H667" s="42">
        <f>IF($D$22,[1]!obget([1]!obcall("",$B$24,"get",[1]!obMake("","int",E667))),"")</f>
        <v>0.49294840121164762</v>
      </c>
    </row>
    <row r="668" spans="5:8" x14ac:dyDescent="0.3">
      <c r="E668" s="42">
        <f t="shared" ref="E668:E731" si="24">IF($D$22,E667+1,"")</f>
        <v>641</v>
      </c>
      <c r="F668" s="42">
        <f>IF($D$22,[1]!obget([1]!obcall("",$B$22,"get",[1]!obMake("","int",E668))),"")</f>
        <v>7.520101689563373</v>
      </c>
      <c r="G668" s="42">
        <f>IF($D$22,[1]!obget([1]!obcall("",$B$23,"get",[1]!obMake("","int",E668)))^2,"")</f>
        <v>3.3096917823899445E-2</v>
      </c>
      <c r="H668" s="42">
        <f>IF($D$22,[1]!obget([1]!obcall("",$B$24,"get",[1]!obMake("","int",E668))),"")</f>
        <v>0.2308058951250338</v>
      </c>
    </row>
    <row r="669" spans="5:8" x14ac:dyDescent="0.3">
      <c r="E669" s="42">
        <f t="shared" si="24"/>
        <v>642</v>
      </c>
      <c r="F669" s="42">
        <f>IF($D$22,[1]!obget([1]!obcall("",$B$22,"get",[1]!obMake("","int",E669))),"")</f>
        <v>15.566141784978406</v>
      </c>
      <c r="G669" s="42">
        <f>IF($D$22,[1]!obget([1]!obcall("",$B$23,"get",[1]!obMake("","int",E669)))^2,"")</f>
        <v>1.8816800685682014</v>
      </c>
      <c r="H669" s="42">
        <f>IF($D$22,[1]!obget([1]!obcall("",$B$24,"get",[1]!obMake("","int",E669))),"")</f>
        <v>0.66224008230954379</v>
      </c>
    </row>
    <row r="670" spans="5:8" x14ac:dyDescent="0.3">
      <c r="E670" s="42">
        <f t="shared" si="24"/>
        <v>643</v>
      </c>
      <c r="F670" s="42">
        <f>IF($D$22,[1]!obget([1]!obcall("",$B$22,"get",[1]!obMake("","int",E670))),"")</f>
        <v>13.500969387924341</v>
      </c>
      <c r="G670" s="42">
        <f>IF($D$22,[1]!obget([1]!obcall("",$B$23,"get",[1]!obMake("","int",E670)))^2,"")</f>
        <v>0.3311169285346609</v>
      </c>
      <c r="H670" s="42">
        <f>IF($D$22,[1]!obget([1]!obcall("",$B$24,"get",[1]!obMake("","int",E670))),"")</f>
        <v>0.46480763592538588</v>
      </c>
    </row>
    <row r="671" spans="5:8" x14ac:dyDescent="0.3">
      <c r="E671" s="42">
        <f t="shared" si="24"/>
        <v>644</v>
      </c>
      <c r="F671" s="42">
        <f>IF($D$22,[1]!obget([1]!obcall("",$B$22,"get",[1]!obMake("","int",E671))),"")</f>
        <v>11.069790711591075</v>
      </c>
      <c r="G671" s="42">
        <f>IF($D$22,[1]!obget([1]!obcall("",$B$23,"get",[1]!obMake("","int",E671)))^2,"")</f>
        <v>0.34169109270250414</v>
      </c>
      <c r="H671" s="42">
        <f>IF($D$22,[1]!obget([1]!obcall("",$B$24,"get",[1]!obMake("","int",E671))),"")</f>
        <v>0.30911338346636641</v>
      </c>
    </row>
    <row r="672" spans="5:8" x14ac:dyDescent="0.3">
      <c r="E672" s="42">
        <f t="shared" si="24"/>
        <v>645</v>
      </c>
      <c r="F672" s="42">
        <f>IF($D$22,[1]!obget([1]!obcall("",$B$22,"get",[1]!obMake("","int",E672))),"")</f>
        <v>11.416731960635145</v>
      </c>
      <c r="G672" s="42">
        <f>IF($D$22,[1]!obget([1]!obcall("",$B$23,"get",[1]!obMake("","int",E672)))^2,"")</f>
        <v>7.8409800265769464E-2</v>
      </c>
      <c r="H672" s="42">
        <f>IF($D$22,[1]!obget([1]!obcall("",$B$24,"get",[1]!obMake("","int",E672))),"")</f>
        <v>0.3262561633367248</v>
      </c>
    </row>
    <row r="673" spans="5:8" x14ac:dyDescent="0.3">
      <c r="E673" s="42">
        <f t="shared" si="24"/>
        <v>646</v>
      </c>
      <c r="F673" s="42">
        <f>IF($D$22,[1]!obget([1]!obcall("",$B$22,"get",[1]!obMake("","int",E673))),"")</f>
        <v>12.584013643213668</v>
      </c>
      <c r="G673" s="42">
        <f>IF($D$22,[1]!obget([1]!obcall("",$B$23,"get",[1]!obMake("","int",E673)))^2,"")</f>
        <v>5.1807362801646328E-2</v>
      </c>
      <c r="H673" s="42">
        <f>IF($D$22,[1]!obget([1]!obcall("",$B$24,"get",[1]!obMake("","int",E673))),"")</f>
        <v>0.39633935996571679</v>
      </c>
    </row>
    <row r="674" spans="5:8" x14ac:dyDescent="0.3">
      <c r="E674" s="42">
        <f t="shared" si="24"/>
        <v>647</v>
      </c>
      <c r="F674" s="42">
        <f>IF($D$22,[1]!obget([1]!obcall("",$B$22,"get",[1]!obMake("","int",E674))),"")</f>
        <v>20.42854585347937</v>
      </c>
      <c r="G674" s="42">
        <f>IF($D$22,[1]!obget([1]!obcall("",$B$23,"get",[1]!obMake("","int",E674)))^2,"")</f>
        <v>1.3258113478411652E-2</v>
      </c>
      <c r="H674" s="42">
        <f>IF($D$22,[1]!obget([1]!obcall("",$B$24,"get",[1]!obMake("","int",E674))),"")</f>
        <v>1.3635264078305993</v>
      </c>
    </row>
    <row r="675" spans="5:8" x14ac:dyDescent="0.3">
      <c r="E675" s="42">
        <f t="shared" si="24"/>
        <v>648</v>
      </c>
      <c r="F675" s="42">
        <f>IF($D$22,[1]!obget([1]!obcall("",$B$22,"get",[1]!obMake("","int",E675))),"")</f>
        <v>10.144124460023509</v>
      </c>
      <c r="G675" s="42">
        <f>IF($D$22,[1]!obget([1]!obcall("",$B$23,"get",[1]!obMake("","int",E675)))^2,"")</f>
        <v>4.7453659734979739E-2</v>
      </c>
      <c r="H675" s="42">
        <f>IF($D$22,[1]!obget([1]!obcall("",$B$24,"get",[1]!obMake("","int",E675))),"")</f>
        <v>0.27164367302009607</v>
      </c>
    </row>
    <row r="676" spans="5:8" x14ac:dyDescent="0.3">
      <c r="E676" s="42">
        <f t="shared" si="24"/>
        <v>649</v>
      </c>
      <c r="F676" s="42">
        <f>IF($D$22,[1]!obget([1]!obcall("",$B$22,"get",[1]!obMake("","int",E676))),"")</f>
        <v>27.525391406299619</v>
      </c>
      <c r="G676" s="42">
        <f>IF($D$22,[1]!obget([1]!obcall("",$B$23,"get",[1]!obMake("","int",E676)))^2,"")</f>
        <v>1.3127545934323308</v>
      </c>
      <c r="H676" s="42">
        <f>IF($D$22,[1]!obget([1]!obcall("",$B$24,"get",[1]!obMake("","int",E676))),"")</f>
        <v>2.9828089606355768</v>
      </c>
    </row>
    <row r="677" spans="5:8" x14ac:dyDescent="0.3">
      <c r="E677" s="42">
        <f t="shared" si="24"/>
        <v>650</v>
      </c>
      <c r="F677" s="42">
        <f>IF($D$22,[1]!obget([1]!obcall("",$B$22,"get",[1]!obMake("","int",E677))),"")</f>
        <v>10.540922483523733</v>
      </c>
      <c r="G677" s="42">
        <f>IF($D$22,[1]!obget([1]!obcall("",$B$23,"get",[1]!obMake("","int",E677)))^2,"")</f>
        <v>0.24364627391452168</v>
      </c>
      <c r="H677" s="42">
        <f>IF($D$22,[1]!obget([1]!obcall("",$B$24,"get",[1]!obMake("","int",E677))),"")</f>
        <v>0.28623253335867527</v>
      </c>
    </row>
    <row r="678" spans="5:8" x14ac:dyDescent="0.3">
      <c r="E678" s="42">
        <f t="shared" si="24"/>
        <v>651</v>
      </c>
      <c r="F678" s="42">
        <f>IF($D$22,[1]!obget([1]!obcall("",$B$22,"get",[1]!obMake("","int",E678))),"")</f>
        <v>10.005855622379972</v>
      </c>
      <c r="G678" s="42">
        <f>IF($D$22,[1]!obget([1]!obcall("",$B$23,"get",[1]!obMake("","int",E678)))^2,"")</f>
        <v>0.13350826339015323</v>
      </c>
      <c r="H678" s="42">
        <f>IF($D$22,[1]!obget([1]!obcall("",$B$24,"get",[1]!obMake("","int",E678))),"")</f>
        <v>0.26707931080716163</v>
      </c>
    </row>
    <row r="679" spans="5:8" x14ac:dyDescent="0.3">
      <c r="E679" s="42">
        <f t="shared" si="24"/>
        <v>652</v>
      </c>
      <c r="F679" s="42">
        <f>IF($D$22,[1]!obget([1]!obcall("",$B$22,"get",[1]!obMake("","int",E679))),"")</f>
        <v>11.90013637261846</v>
      </c>
      <c r="G679" s="42">
        <f>IF($D$22,[1]!obget([1]!obcall("",$B$23,"get",[1]!obMake("","int",E679)))^2,"")</f>
        <v>6.6570984617519563E-2</v>
      </c>
      <c r="H679" s="42">
        <f>IF($D$22,[1]!obget([1]!obcall("",$B$24,"get",[1]!obMake("","int",E679))),"")</f>
        <v>0.35295916347450229</v>
      </c>
    </row>
    <row r="680" spans="5:8" x14ac:dyDescent="0.3">
      <c r="E680" s="42">
        <f t="shared" si="24"/>
        <v>653</v>
      </c>
      <c r="F680" s="42">
        <f>IF($D$22,[1]!obget([1]!obcall("",$B$22,"get",[1]!obMake("","int",E680))),"")</f>
        <v>14.127634968801189</v>
      </c>
      <c r="G680" s="42">
        <f>IF($D$22,[1]!obget([1]!obcall("",$B$23,"get",[1]!obMake("","int",E680)))^2,"")</f>
        <v>4.8232157837123325E-3</v>
      </c>
      <c r="H680" s="42">
        <f>IF($D$22,[1]!obget([1]!obcall("",$B$24,"get",[1]!obMake("","int",E680))),"")</f>
        <v>0.51839001130623963</v>
      </c>
    </row>
    <row r="681" spans="5:8" x14ac:dyDescent="0.3">
      <c r="E681" s="42">
        <f t="shared" si="24"/>
        <v>654</v>
      </c>
      <c r="F681" s="42">
        <f>IF($D$22,[1]!obget([1]!obcall("",$B$22,"get",[1]!obMake("","int",E681))),"")</f>
        <v>16.910838071946692</v>
      </c>
      <c r="G681" s="42">
        <f>IF($D$22,[1]!obget([1]!obcall("",$B$23,"get",[1]!obMake("","int",E681)))^2,"")</f>
        <v>0.94072551478600197</v>
      </c>
      <c r="H681" s="42">
        <f>IF($D$22,[1]!obget([1]!obcall("",$B$24,"get",[1]!obMake("","int",E681))),"")</f>
        <v>0.82297853667570986</v>
      </c>
    </row>
    <row r="682" spans="5:8" x14ac:dyDescent="0.3">
      <c r="E682" s="42">
        <f t="shared" si="24"/>
        <v>655</v>
      </c>
      <c r="F682" s="42">
        <f>IF($D$22,[1]!obget([1]!obcall("",$B$22,"get",[1]!obMake("","int",E682))),"")</f>
        <v>6.7672326048438149</v>
      </c>
      <c r="G682" s="42">
        <f>IF($D$22,[1]!obget([1]!obcall("",$B$23,"get",[1]!obMake("","int",E682)))^2,"")</f>
        <v>0.33458202203194365</v>
      </c>
      <c r="H682" s="42">
        <f>IF($D$22,[1]!obget([1]!obcall("",$B$24,"get",[1]!obMake("","int",E682))),"")</f>
        <v>0.23693400485689758</v>
      </c>
    </row>
    <row r="683" spans="5:8" x14ac:dyDescent="0.3">
      <c r="E683" s="42">
        <f t="shared" si="24"/>
        <v>656</v>
      </c>
      <c r="F683" s="42">
        <f>IF($D$22,[1]!obget([1]!obcall("",$B$22,"get",[1]!obMake("","int",E683))),"")</f>
        <v>10.046752449849729</v>
      </c>
      <c r="G683" s="42">
        <f>IF($D$22,[1]!obget([1]!obcall("",$B$23,"get",[1]!obMake("","int",E683)))^2,"")</f>
        <v>4.0268501942036156E-2</v>
      </c>
      <c r="H683" s="42">
        <f>IF($D$22,[1]!obget([1]!obcall("",$B$24,"get",[1]!obMake("","int",E683))),"")</f>
        <v>0.26840139551521502</v>
      </c>
    </row>
    <row r="684" spans="5:8" x14ac:dyDescent="0.3">
      <c r="E684" s="42">
        <f t="shared" si="24"/>
        <v>657</v>
      </c>
      <c r="F684" s="42">
        <f>IF($D$22,[1]!obget([1]!obcall("",$B$22,"get",[1]!obMake("","int",E684))),"")</f>
        <v>20.636787548158878</v>
      </c>
      <c r="G684" s="42">
        <f>IF($D$22,[1]!obget([1]!obcall("",$B$23,"get",[1]!obMake("","int",E684)))^2,"")</f>
        <v>0.53557887565088325</v>
      </c>
      <c r="H684" s="42">
        <f>IF($D$22,[1]!obget([1]!obcall("",$B$24,"get",[1]!obMake("","int",E684))),"")</f>
        <v>1.4009719270575807</v>
      </c>
    </row>
    <row r="685" spans="5:8" x14ac:dyDescent="0.3">
      <c r="E685" s="42">
        <f t="shared" si="24"/>
        <v>658</v>
      </c>
      <c r="F685" s="42">
        <f>IF($D$22,[1]!obget([1]!obcall("",$B$22,"get",[1]!obMake("","int",E685))),"")</f>
        <v>8.5783111186715377</v>
      </c>
      <c r="G685" s="42">
        <f>IF($D$22,[1]!obget([1]!obcall("",$B$23,"get",[1]!obMake("","int",E685)))^2,"")</f>
        <v>0.54225608970883954</v>
      </c>
      <c r="H685" s="42">
        <f>IF($D$22,[1]!obget([1]!obcall("",$B$24,"get",[1]!obMake("","int",E685))),"")</f>
        <v>0.23564450823631833</v>
      </c>
    </row>
    <row r="686" spans="5:8" x14ac:dyDescent="0.3">
      <c r="E686" s="42">
        <f t="shared" si="24"/>
        <v>659</v>
      </c>
      <c r="F686" s="42">
        <f>IF($D$22,[1]!obget([1]!obcall("",$B$22,"get",[1]!obMake("","int",E686))),"")</f>
        <v>9.6124802940468541</v>
      </c>
      <c r="G686" s="42">
        <f>IF($D$22,[1]!obget([1]!obcall("",$B$23,"get",[1]!obMake("","int",E686)))^2,"")</f>
        <v>0.11046279722505087</v>
      </c>
      <c r="H686" s="42">
        <f>IF($D$22,[1]!obget([1]!obcall("",$B$24,"get",[1]!obMake("","int",E686))),"")</f>
        <v>0.25556162718500552</v>
      </c>
    </row>
    <row r="687" spans="5:8" x14ac:dyDescent="0.3">
      <c r="E687" s="42">
        <f t="shared" si="24"/>
        <v>660</v>
      </c>
      <c r="F687" s="42">
        <f>IF($D$22,[1]!obget([1]!obcall("",$B$22,"get",[1]!obMake("","int",E687))),"")</f>
        <v>16.427274153425294</v>
      </c>
      <c r="G687" s="42">
        <f>IF($D$22,[1]!obget([1]!obcall("",$B$23,"get",[1]!obMake("","int",E687)))^2,"")</f>
        <v>8.4729756949108212E-2</v>
      </c>
      <c r="H687" s="42">
        <f>IF($D$22,[1]!obget([1]!obcall("",$B$24,"get",[1]!obMake("","int",E687))),"")</f>
        <v>0.76225281930116684</v>
      </c>
    </row>
    <row r="688" spans="5:8" x14ac:dyDescent="0.3">
      <c r="E688" s="42">
        <f t="shared" si="24"/>
        <v>661</v>
      </c>
      <c r="F688" s="42">
        <f>IF($D$22,[1]!obget([1]!obcall("",$B$22,"get",[1]!obMake("","int",E688))),"")</f>
        <v>11.556161428728112</v>
      </c>
      <c r="G688" s="42">
        <f>IF($D$22,[1]!obget([1]!obcall("",$B$23,"get",[1]!obMake("","int",E688)))^2,"")</f>
        <v>0.19228121480070964</v>
      </c>
      <c r="H688" s="42">
        <f>IF($D$22,[1]!obget([1]!obcall("",$B$24,"get",[1]!obMake("","int",E688))),"")</f>
        <v>0.33362153487932933</v>
      </c>
    </row>
    <row r="689" spans="5:8" x14ac:dyDescent="0.3">
      <c r="E689" s="42">
        <f t="shared" si="24"/>
        <v>662</v>
      </c>
      <c r="F689" s="42">
        <f>IF($D$22,[1]!obget([1]!obcall("",$B$22,"get",[1]!obMake("","int",E689))),"")</f>
        <v>23.329375545990793</v>
      </c>
      <c r="G689" s="42">
        <f>IF($D$22,[1]!obget([1]!obcall("",$B$23,"get",[1]!obMake("","int",E689)))^2,"")</f>
        <v>2.8287269450251582</v>
      </c>
      <c r="H689" s="42">
        <f>IF($D$22,[1]!obget([1]!obcall("",$B$24,"get",[1]!obMake("","int",E689))),"")</f>
        <v>1.9399709099215756</v>
      </c>
    </row>
    <row r="690" spans="5:8" x14ac:dyDescent="0.3">
      <c r="E690" s="42">
        <f t="shared" si="24"/>
        <v>663</v>
      </c>
      <c r="F690" s="42">
        <f>IF($D$22,[1]!obget([1]!obcall("",$B$22,"get",[1]!obMake("","int",E690))),"")</f>
        <v>14.616144683595822</v>
      </c>
      <c r="G690" s="42">
        <f>IF($D$22,[1]!obget([1]!obcall("",$B$23,"get",[1]!obMake("","int",E690)))^2,"")</f>
        <v>0.30926527464329157</v>
      </c>
      <c r="H690" s="42">
        <f>IF($D$22,[1]!obget([1]!obcall("",$B$24,"get",[1]!obMake("","int",E690))),"")</f>
        <v>0.56398333505421561</v>
      </c>
    </row>
    <row r="691" spans="5:8" x14ac:dyDescent="0.3">
      <c r="E691" s="42">
        <f t="shared" si="24"/>
        <v>664</v>
      </c>
      <c r="F691" s="42">
        <f>IF($D$22,[1]!obget([1]!obcall("",$B$22,"get",[1]!obMake("","int",E691))),"")</f>
        <v>13.407414799616058</v>
      </c>
      <c r="G691" s="42">
        <f>IF($D$22,[1]!obget([1]!obcall("",$B$23,"get",[1]!obMake("","int",E691)))^2,"")</f>
        <v>0.41870014423162305</v>
      </c>
      <c r="H691" s="42">
        <f>IF($D$22,[1]!obget([1]!obcall("",$B$24,"get",[1]!obMake("","int",E691))),"")</f>
        <v>0.45728129593278677</v>
      </c>
    </row>
    <row r="692" spans="5:8" x14ac:dyDescent="0.3">
      <c r="E692" s="42">
        <f t="shared" si="24"/>
        <v>665</v>
      </c>
      <c r="F692" s="42">
        <f>IF($D$22,[1]!obget([1]!obcall("",$B$22,"get",[1]!obMake("","int",E692))),"")</f>
        <v>8.6544391830202763</v>
      </c>
      <c r="G692" s="42">
        <f>IF($D$22,[1]!obget([1]!obcall("",$B$23,"get",[1]!obMake("","int",E692)))^2,"")</f>
        <v>0.38562036618660073</v>
      </c>
      <c r="H692" s="42">
        <f>IF($D$22,[1]!obget([1]!obcall("",$B$24,"get",[1]!obMake("","int",E692))),"")</f>
        <v>0.23659873343740656</v>
      </c>
    </row>
    <row r="693" spans="5:8" x14ac:dyDescent="0.3">
      <c r="E693" s="42">
        <f t="shared" si="24"/>
        <v>666</v>
      </c>
      <c r="F693" s="42">
        <f>IF($D$22,[1]!obget([1]!obcall("",$B$22,"get",[1]!obMake("","int",E693))),"")</f>
        <v>14.454936218668223</v>
      </c>
      <c r="G693" s="42">
        <f>IF($D$22,[1]!obget([1]!obcall("",$B$23,"get",[1]!obMake("","int",E693)))^2,"")</f>
        <v>1.3086765323681684</v>
      </c>
      <c r="H693" s="42">
        <f>IF($D$22,[1]!obget([1]!obcall("",$B$24,"get",[1]!obMake("","int",E693))),"")</f>
        <v>0.54856716050415644</v>
      </c>
    </row>
    <row r="694" spans="5:8" x14ac:dyDescent="0.3">
      <c r="E694" s="42">
        <f t="shared" si="24"/>
        <v>667</v>
      </c>
      <c r="F694" s="42">
        <f>IF($D$22,[1]!obget([1]!obcall("",$B$22,"get",[1]!obMake("","int",E694))),"")</f>
        <v>13.151987980567574</v>
      </c>
      <c r="G694" s="42">
        <f>IF($D$22,[1]!obget([1]!obcall("",$B$23,"get",[1]!obMake("","int",E694)))^2,"")</f>
        <v>0.36082899025051685</v>
      </c>
      <c r="H694" s="42">
        <f>IF($D$22,[1]!obget([1]!obcall("",$B$24,"get",[1]!obMake("","int",E694))),"")</f>
        <v>0.43735823048963574</v>
      </c>
    </row>
    <row r="695" spans="5:8" x14ac:dyDescent="0.3">
      <c r="E695" s="42">
        <f t="shared" si="24"/>
        <v>668</v>
      </c>
      <c r="F695" s="42">
        <f>IF($D$22,[1]!obget([1]!obcall("",$B$22,"get",[1]!obMake("","int",E695))),"")</f>
        <v>11.23689982590925</v>
      </c>
      <c r="G695" s="42">
        <f>IF($D$22,[1]!obget([1]!obcall("",$B$23,"get",[1]!obMake("","int",E695)))^2,"")</f>
        <v>0.21009043621528586</v>
      </c>
      <c r="H695" s="42">
        <f>IF($D$22,[1]!obget([1]!obcall("",$B$24,"get",[1]!obMake("","int",E695))),"")</f>
        <v>0.31715950872133414</v>
      </c>
    </row>
    <row r="696" spans="5:8" x14ac:dyDescent="0.3">
      <c r="E696" s="42">
        <f t="shared" si="24"/>
        <v>669</v>
      </c>
      <c r="F696" s="42">
        <f>IF($D$22,[1]!obget([1]!obcall("",$B$22,"get",[1]!obMake("","int",E696))),"")</f>
        <v>10.654327127408898</v>
      </c>
      <c r="G696" s="42">
        <f>IF($D$22,[1]!obget([1]!obcall("",$B$23,"get",[1]!obMake("","int",E696)))^2,"")</f>
        <v>6.0456268415247968E-2</v>
      </c>
      <c r="H696" s="42">
        <f>IF($D$22,[1]!obget([1]!obcall("",$B$24,"get",[1]!obMake("","int",E696))),"")</f>
        <v>0.2908081413063095</v>
      </c>
    </row>
    <row r="697" spans="5:8" x14ac:dyDescent="0.3">
      <c r="E697" s="42">
        <f t="shared" si="24"/>
        <v>670</v>
      </c>
      <c r="F697" s="42">
        <f>IF($D$22,[1]!obget([1]!obcall("",$B$22,"get",[1]!obMake("","int",E697))),"")</f>
        <v>8.1166294558345538</v>
      </c>
      <c r="G697" s="42">
        <f>IF($D$22,[1]!obget([1]!obcall("",$B$23,"get",[1]!obMake("","int",E697)))^2,"")</f>
        <v>5.1684609189370082E-2</v>
      </c>
      <c r="H697" s="42">
        <f>IF($D$22,[1]!obget([1]!obcall("",$B$24,"get",[1]!obMake("","int",E697))),"")</f>
        <v>0.23160039062013732</v>
      </c>
    </row>
    <row r="698" spans="5:8" x14ac:dyDescent="0.3">
      <c r="E698" s="42">
        <f t="shared" si="24"/>
        <v>671</v>
      </c>
      <c r="F698" s="42">
        <f>IF($D$22,[1]!obget([1]!obcall("",$B$22,"get",[1]!obMake("","int",E698))),"")</f>
        <v>19.792881083054496</v>
      </c>
      <c r="G698" s="42">
        <f>IF($D$22,[1]!obget([1]!obcall("",$B$23,"get",[1]!obMake("","int",E698)))^2,"")</f>
        <v>0.12432098278045205</v>
      </c>
      <c r="H698" s="42">
        <f>IF($D$22,[1]!obget([1]!obcall("",$B$24,"get",[1]!obMake("","int",E698))),"")</f>
        <v>1.252988035614139</v>
      </c>
    </row>
    <row r="699" spans="5:8" x14ac:dyDescent="0.3">
      <c r="E699" s="42">
        <f t="shared" si="24"/>
        <v>672</v>
      </c>
      <c r="F699" s="42">
        <f>IF($D$22,[1]!obget([1]!obcall("",$B$22,"get",[1]!obMake("","int",E699))),"")</f>
        <v>8.9091401036969966</v>
      </c>
      <c r="G699" s="42">
        <f>IF($D$22,[1]!obget([1]!obcall("",$B$23,"get",[1]!obMake("","int",E699)))^2,"")</f>
        <v>0.42632957467742777</v>
      </c>
      <c r="H699" s="42">
        <f>IF($D$22,[1]!obget([1]!obcall("",$B$24,"get",[1]!obMake("","int",E699))),"")</f>
        <v>0.24038272130683713</v>
      </c>
    </row>
    <row r="700" spans="5:8" x14ac:dyDescent="0.3">
      <c r="E700" s="42">
        <f t="shared" si="24"/>
        <v>673</v>
      </c>
      <c r="F700" s="42">
        <f>IF($D$22,[1]!obget([1]!obcall("",$B$22,"get",[1]!obMake("","int",E700))),"")</f>
        <v>12.493249933681767</v>
      </c>
      <c r="G700" s="42">
        <f>IF($D$22,[1]!obget([1]!obcall("",$B$23,"get",[1]!obMake("","int",E700)))^2,"")</f>
        <v>1.2482834346606325E-2</v>
      </c>
      <c r="H700" s="42">
        <f>IF($D$22,[1]!obget([1]!obcall("",$B$24,"get",[1]!obMake("","int",E700))),"")</f>
        <v>0.39020411071111871</v>
      </c>
    </row>
    <row r="701" spans="5:8" x14ac:dyDescent="0.3">
      <c r="E701" s="42">
        <f t="shared" si="24"/>
        <v>674</v>
      </c>
      <c r="F701" s="42">
        <f>IF($D$22,[1]!obget([1]!obcall("",$B$22,"get",[1]!obMake("","int",E701))),"")</f>
        <v>6.3272376926132825</v>
      </c>
      <c r="G701" s="42">
        <f>IF($D$22,[1]!obget([1]!obcall("",$B$23,"get",[1]!obMake("","int",E701)))^2,"")</f>
        <v>0.1602122345531217</v>
      </c>
      <c r="H701" s="42">
        <f>IF($D$22,[1]!obget([1]!obcall("",$B$24,"get",[1]!obMake("","int",E701))),"")</f>
        <v>0.24419942008675949</v>
      </c>
    </row>
    <row r="702" spans="5:8" x14ac:dyDescent="0.3">
      <c r="E702" s="42">
        <f t="shared" si="24"/>
        <v>675</v>
      </c>
      <c r="F702" s="42">
        <f>IF($D$22,[1]!obget([1]!obcall("",$B$22,"get",[1]!obMake("","int",E702))),"")</f>
        <v>12.951131122860886</v>
      </c>
      <c r="G702" s="42">
        <f>IF($D$22,[1]!obget([1]!obcall("",$B$23,"get",[1]!obMake("","int",E702)))^2,"")</f>
        <v>0.16965782576600966</v>
      </c>
      <c r="H702" s="42">
        <f>IF($D$22,[1]!obget([1]!obcall("",$B$24,"get",[1]!obMake("","int",E702))),"")</f>
        <v>0.42233485741103571</v>
      </c>
    </row>
    <row r="703" spans="5:8" x14ac:dyDescent="0.3">
      <c r="E703" s="42">
        <f t="shared" si="24"/>
        <v>676</v>
      </c>
      <c r="F703" s="42">
        <f>IF($D$22,[1]!obget([1]!obcall("",$B$22,"get",[1]!obMake("","int",E703))),"")</f>
        <v>8.7011338127691857</v>
      </c>
      <c r="G703" s="42">
        <f>IF($D$22,[1]!obget([1]!obcall("",$B$23,"get",[1]!obMake("","int",E703)))^2,"")</f>
        <v>0.14727105485052769</v>
      </c>
      <c r="H703" s="42">
        <f>IF($D$22,[1]!obget([1]!obcall("",$B$24,"get",[1]!obMake("","int",E703))),"")</f>
        <v>0.23722428165639198</v>
      </c>
    </row>
    <row r="704" spans="5:8" x14ac:dyDescent="0.3">
      <c r="E704" s="42">
        <f t="shared" si="24"/>
        <v>677</v>
      </c>
      <c r="F704" s="42">
        <f>IF($D$22,[1]!obget([1]!obcall("",$B$22,"get",[1]!obMake("","int",E704))),"")</f>
        <v>15.077173476427058</v>
      </c>
      <c r="G704" s="42">
        <f>IF($D$22,[1]!obget([1]!obcall("",$B$23,"get",[1]!obMake("","int",E704)))^2,"")</f>
        <v>7.267343047691753E-2</v>
      </c>
      <c r="H704" s="42">
        <f>IF($D$22,[1]!obget([1]!obcall("",$B$24,"get",[1]!obMake("","int",E704))),"")</f>
        <v>0.61008453462959067</v>
      </c>
    </row>
    <row r="705" spans="5:8" x14ac:dyDescent="0.3">
      <c r="E705" s="42">
        <f t="shared" si="24"/>
        <v>678</v>
      </c>
      <c r="F705" s="42">
        <f>IF($D$22,[1]!obget([1]!obcall("",$B$22,"get",[1]!obMake("","int",E705))),"")</f>
        <v>7.7064995761907138</v>
      </c>
      <c r="G705" s="42">
        <f>IF($D$22,[1]!obget([1]!obcall("",$B$23,"get",[1]!obMake("","int",E705)))^2,"")</f>
        <v>2.0403666221498668E-3</v>
      </c>
      <c r="H705" s="42">
        <f>IF($D$22,[1]!obget([1]!obcall("",$B$24,"get",[1]!obMake("","int",E705))),"")</f>
        <v>0.23051756127202561</v>
      </c>
    </row>
    <row r="706" spans="5:8" x14ac:dyDescent="0.3">
      <c r="E706" s="42">
        <f t="shared" si="24"/>
        <v>679</v>
      </c>
      <c r="F706" s="42">
        <f>IF($D$22,[1]!obget([1]!obcall("",$B$22,"get",[1]!obMake("","int",E706))),"")</f>
        <v>10.387649084284639</v>
      </c>
      <c r="G706" s="42">
        <f>IF($D$22,[1]!obget([1]!obcall("",$B$23,"get",[1]!obMake("","int",E706)))^2,"")</f>
        <v>2.1237409893268965E-2</v>
      </c>
      <c r="H706" s="42">
        <f>IF($D$22,[1]!obget([1]!obcall("",$B$24,"get",[1]!obMake("","int",E706))),"")</f>
        <v>0.28033521882103041</v>
      </c>
    </row>
    <row r="707" spans="5:8" x14ac:dyDescent="0.3">
      <c r="E707" s="42">
        <f t="shared" si="24"/>
        <v>680</v>
      </c>
      <c r="F707" s="42">
        <f>IF($D$22,[1]!obget([1]!obcall("",$B$22,"get",[1]!obMake("","int",E707))),"")</f>
        <v>5.4832513039717998</v>
      </c>
      <c r="G707" s="42">
        <f>IF($D$22,[1]!obget([1]!obcall("",$B$23,"get",[1]!obMake("","int",E707)))^2,"")</f>
        <v>1.5363494193750962E-2</v>
      </c>
      <c r="H707" s="42">
        <f>IF($D$22,[1]!obget([1]!obcall("",$B$24,"get",[1]!obMake("","int",E707))),"")</f>
        <v>0.26574207330816851</v>
      </c>
    </row>
    <row r="708" spans="5:8" x14ac:dyDescent="0.3">
      <c r="E708" s="42">
        <f t="shared" si="24"/>
        <v>681</v>
      </c>
      <c r="F708" s="42">
        <f>IF($D$22,[1]!obget([1]!obcall("",$B$22,"get",[1]!obMake("","int",E708))),"")</f>
        <v>21.588491245939977</v>
      </c>
      <c r="G708" s="42">
        <f>IF($D$22,[1]!obget([1]!obcall("",$B$23,"get",[1]!obMake("","int",E708)))^2,"")</f>
        <v>1.1095225893359233</v>
      </c>
      <c r="H708" s="42">
        <f>IF($D$22,[1]!obget([1]!obcall("",$B$24,"get",[1]!obMake("","int",E708))),"")</f>
        <v>1.5798535376718066</v>
      </c>
    </row>
    <row r="709" spans="5:8" x14ac:dyDescent="0.3">
      <c r="E709" s="42">
        <f t="shared" si="24"/>
        <v>682</v>
      </c>
      <c r="F709" s="42">
        <f>IF($D$22,[1]!obget([1]!obcall("",$B$22,"get",[1]!obMake("","int",E709))),"")</f>
        <v>14.537691174826969</v>
      </c>
      <c r="G709" s="42">
        <f>IF($D$22,[1]!obget([1]!obcall("",$B$23,"get",[1]!obMake("","int",E709)))^2,"")</f>
        <v>3.5345831639518252E-2</v>
      </c>
      <c r="H709" s="42">
        <f>IF($D$22,[1]!obget([1]!obcall("",$B$24,"get",[1]!obMake("","int",E709))),"")</f>
        <v>0.55643534806290962</v>
      </c>
    </row>
    <row r="710" spans="5:8" x14ac:dyDescent="0.3">
      <c r="E710" s="42">
        <f t="shared" si="24"/>
        <v>683</v>
      </c>
      <c r="F710" s="42">
        <f>IF($D$22,[1]!obget([1]!obcall("",$B$22,"get",[1]!obMake("","int",E710))),"")</f>
        <v>17.246753419209398</v>
      </c>
      <c r="G710" s="42">
        <f>IF($D$22,[1]!obget([1]!obcall("",$B$23,"get",[1]!obMake("","int",E710)))^2,"")</f>
        <v>0.42620195930752963</v>
      </c>
      <c r="H710" s="42">
        <f>IF($D$22,[1]!obget([1]!obcall("",$B$24,"get",[1]!obMake("","int",E710))),"")</f>
        <v>0.86709480504399306</v>
      </c>
    </row>
    <row r="711" spans="5:8" x14ac:dyDescent="0.3">
      <c r="E711" s="42">
        <f t="shared" si="24"/>
        <v>684</v>
      </c>
      <c r="F711" s="42">
        <f>IF($D$22,[1]!obget([1]!obcall("",$B$22,"get",[1]!obMake("","int",E711))),"")</f>
        <v>21.374067969103706</v>
      </c>
      <c r="G711" s="42">
        <f>IF($D$22,[1]!obget([1]!obcall("",$B$23,"get",[1]!obMake("","int",E711)))^2,"")</f>
        <v>0.16728080985176061</v>
      </c>
      <c r="H711" s="42">
        <f>IF($D$22,[1]!obget([1]!obcall("",$B$24,"get",[1]!obMake("","int",E711))),"")</f>
        <v>1.5384410284581143</v>
      </c>
    </row>
    <row r="712" spans="5:8" x14ac:dyDescent="0.3">
      <c r="E712" s="42">
        <f t="shared" si="24"/>
        <v>685</v>
      </c>
      <c r="F712" s="42">
        <f>IF($D$22,[1]!obget([1]!obcall("",$B$22,"get",[1]!obMake("","int",E712))),"")</f>
        <v>8.8951325756318056</v>
      </c>
      <c r="G712" s="42">
        <f>IF($D$22,[1]!obget([1]!obcall("",$B$23,"get",[1]!obMake("","int",E712)))^2,"")</f>
        <v>0.33666762445644616</v>
      </c>
      <c r="H712" s="42">
        <f>IF($D$22,[1]!obget([1]!obcall("",$B$24,"get",[1]!obMake("","int",E712))),"")</f>
        <v>0.24015095215776583</v>
      </c>
    </row>
    <row r="713" spans="5:8" x14ac:dyDescent="0.3">
      <c r="E713" s="42">
        <f t="shared" si="24"/>
        <v>686</v>
      </c>
      <c r="F713" s="42">
        <f>IF($D$22,[1]!obget([1]!obcall("",$B$22,"get",[1]!obMake("","int",E713))),"")</f>
        <v>9.4031763789503149</v>
      </c>
      <c r="G713" s="42">
        <f>IF($D$22,[1]!obget([1]!obcall("",$B$23,"get",[1]!obMake("","int",E713)))^2,"")</f>
        <v>0.16633300885621521</v>
      </c>
      <c r="H713" s="42">
        <f>IF($D$22,[1]!obget([1]!obcall("",$B$24,"get",[1]!obMake("","int",E713))),"")</f>
        <v>0.25031880295548437</v>
      </c>
    </row>
    <row r="714" spans="5:8" x14ac:dyDescent="0.3">
      <c r="E714" s="42">
        <f t="shared" si="24"/>
        <v>687</v>
      </c>
      <c r="F714" s="42">
        <f>IF($D$22,[1]!obget([1]!obcall("",$B$22,"get",[1]!obMake("","int",E714))),"")</f>
        <v>9.7896137072046603</v>
      </c>
      <c r="G714" s="42">
        <f>IF($D$22,[1]!obget([1]!obcall("",$B$23,"get",[1]!obMake("","int",E714)))^2,"")</f>
        <v>0.41610736741158932</v>
      </c>
      <c r="H714" s="42">
        <f>IF($D$22,[1]!obget([1]!obcall("",$B$24,"get",[1]!obMake("","int",E714))),"")</f>
        <v>0.26047908071844417</v>
      </c>
    </row>
    <row r="715" spans="5:8" x14ac:dyDescent="0.3">
      <c r="E715" s="42">
        <f t="shared" si="24"/>
        <v>688</v>
      </c>
      <c r="F715" s="42">
        <f>IF($D$22,[1]!obget([1]!obcall("",$B$22,"get",[1]!obMake("","int",E715))),"")</f>
        <v>7.7254295186145461</v>
      </c>
      <c r="G715" s="42">
        <f>IF($D$22,[1]!obget([1]!obcall("",$B$23,"get",[1]!obMake("","int",E715)))^2,"")</f>
        <v>6.4612745679993533E-2</v>
      </c>
      <c r="H715" s="42">
        <f>IF($D$22,[1]!obget([1]!obcall("",$B$24,"get",[1]!obMake("","int",E715))),"")</f>
        <v>0.23051556117464206</v>
      </c>
    </row>
    <row r="716" spans="5:8" x14ac:dyDescent="0.3">
      <c r="E716" s="42">
        <f t="shared" si="24"/>
        <v>689</v>
      </c>
      <c r="F716" s="42">
        <f>IF($D$22,[1]!obget([1]!obcall("",$B$22,"get",[1]!obMake("","int",E716))),"")</f>
        <v>13.525169251776438</v>
      </c>
      <c r="G716" s="42">
        <f>IF($D$22,[1]!obget([1]!obcall("",$B$23,"get",[1]!obMake("","int",E716)))^2,"")</f>
        <v>0.1035008456538373</v>
      </c>
      <c r="H716" s="42">
        <f>IF($D$22,[1]!obget([1]!obcall("",$B$24,"get",[1]!obMake("","int",E716))),"")</f>
        <v>0.46677448411485756</v>
      </c>
    </row>
    <row r="717" spans="5:8" x14ac:dyDescent="0.3">
      <c r="E717" s="42">
        <f t="shared" si="24"/>
        <v>690</v>
      </c>
      <c r="F717" s="42">
        <f>IF($D$22,[1]!obget([1]!obcall("",$B$22,"get",[1]!obMake("","int",E717))),"")</f>
        <v>13.444151769902483</v>
      </c>
      <c r="G717" s="42">
        <f>IF($D$22,[1]!obget([1]!obcall("",$B$23,"get",[1]!obMake("","int",E717)))^2,"")</f>
        <v>0.57720820724030986</v>
      </c>
      <c r="H717" s="42">
        <f>IF($D$22,[1]!obget([1]!obcall("",$B$24,"get",[1]!obMake("","int",E717))),"")</f>
        <v>0.46022208446192692</v>
      </c>
    </row>
    <row r="718" spans="5:8" x14ac:dyDescent="0.3">
      <c r="E718" s="42">
        <f t="shared" si="24"/>
        <v>691</v>
      </c>
      <c r="F718" s="42">
        <f>IF($D$22,[1]!obget([1]!obcall("",$B$22,"get",[1]!obMake("","int",E718))),"")</f>
        <v>7.7184424883169287</v>
      </c>
      <c r="G718" s="42">
        <f>IF($D$22,[1]!obget([1]!obcall("",$B$23,"get",[1]!obMake("","int",E718)))^2,"")</f>
        <v>1.1689418384266514E-4</v>
      </c>
      <c r="H718" s="42">
        <f>IF($D$22,[1]!obget([1]!obcall("",$B$24,"get",[1]!obMake("","int",E718))),"")</f>
        <v>0.23051571369773943</v>
      </c>
    </row>
    <row r="719" spans="5:8" x14ac:dyDescent="0.3">
      <c r="E719" s="42">
        <f t="shared" si="24"/>
        <v>692</v>
      </c>
      <c r="F719" s="42">
        <f>IF($D$22,[1]!obget([1]!obcall("",$B$22,"get",[1]!obMake("","int",E719))),"")</f>
        <v>18.236783017438199</v>
      </c>
      <c r="G719" s="42">
        <f>IF($D$22,[1]!obget([1]!obcall("",$B$23,"get",[1]!obMake("","int",E719)))^2,"")</f>
        <v>3.6600755472133626</v>
      </c>
      <c r="H719" s="42">
        <f>IF($D$22,[1]!obget([1]!obcall("",$B$24,"get",[1]!obMake("","int",E719))),"")</f>
        <v>1.0063310198298361</v>
      </c>
    </row>
    <row r="720" spans="5:8" x14ac:dyDescent="0.3">
      <c r="E720" s="42">
        <f t="shared" si="24"/>
        <v>693</v>
      </c>
      <c r="F720" s="42">
        <f>IF($D$22,[1]!obget([1]!obcall("",$B$22,"get",[1]!obMake("","int",E720))),"")</f>
        <v>10.940460677925854</v>
      </c>
      <c r="G720" s="42">
        <f>IF($D$22,[1]!obget([1]!obcall("",$B$23,"get",[1]!obMake("","int",E720)))^2,"")</f>
        <v>7.6321300751749449E-2</v>
      </c>
      <c r="H720" s="42">
        <f>IF($D$22,[1]!obget([1]!obcall("",$B$24,"get",[1]!obMake("","int",E720))),"")</f>
        <v>0.30315538195518699</v>
      </c>
    </row>
    <row r="721" spans="5:8" x14ac:dyDescent="0.3">
      <c r="E721" s="42">
        <f t="shared" si="24"/>
        <v>694</v>
      </c>
      <c r="F721" s="42">
        <f>IF($D$22,[1]!obget([1]!obcall("",$B$22,"get",[1]!obMake("","int",E721))),"")</f>
        <v>6.9710626279278065</v>
      </c>
      <c r="G721" s="42">
        <f>IF($D$22,[1]!obget([1]!obcall("",$B$23,"get",[1]!obMake("","int",E721)))^2,"")</f>
        <v>4.8557108180091686E-2</v>
      </c>
      <c r="H721" s="42">
        <f>IF($D$22,[1]!obget([1]!obcall("",$B$24,"get",[1]!obMake("","int",E721))),"")</f>
        <v>0.23448938348722009</v>
      </c>
    </row>
    <row r="722" spans="5:8" x14ac:dyDescent="0.3">
      <c r="E722" s="42">
        <f t="shared" si="24"/>
        <v>695</v>
      </c>
      <c r="F722" s="42">
        <f>IF($D$22,[1]!obget([1]!obcall("",$B$22,"get",[1]!obMake("","int",E722))),"")</f>
        <v>18.270666300414018</v>
      </c>
      <c r="G722" s="42">
        <f>IF($D$22,[1]!obget([1]!obcall("",$B$23,"get",[1]!obMake("","int",E722)))^2,"")</f>
        <v>0.12030727105649169</v>
      </c>
      <c r="H722" s="42">
        <f>IF($D$22,[1]!obget([1]!obcall("",$B$24,"get",[1]!obMake("","int",E722))),"")</f>
        <v>1.0113398288798761</v>
      </c>
    </row>
    <row r="723" spans="5:8" x14ac:dyDescent="0.3">
      <c r="E723" s="42">
        <f t="shared" si="24"/>
        <v>696</v>
      </c>
      <c r="F723" s="42">
        <f>IF($D$22,[1]!obget([1]!obcall("",$B$22,"get",[1]!obMake("","int",E723))),"")</f>
        <v>23.559502536810029</v>
      </c>
      <c r="G723" s="42">
        <f>IF($D$22,[1]!obget([1]!obcall("",$B$23,"get",[1]!obMake("","int",E723)))^2,"")</f>
        <v>0.23655310792941919</v>
      </c>
      <c r="H723" s="42">
        <f>IF($D$22,[1]!obget([1]!obcall("",$B$24,"get",[1]!obMake("","int",E723))),"")</f>
        <v>1.9907584614215197</v>
      </c>
    </row>
    <row r="724" spans="5:8" x14ac:dyDescent="0.3">
      <c r="E724" s="42">
        <f t="shared" si="24"/>
        <v>697</v>
      </c>
      <c r="F724" s="42">
        <f>IF($D$22,[1]!obget([1]!obcall("",$B$22,"get",[1]!obMake("","int",E724))),"")</f>
        <v>19.420059807442243</v>
      </c>
      <c r="G724" s="42">
        <f>IF($D$22,[1]!obget([1]!obcall("",$B$23,"get",[1]!obMake("","int",E724)))^2,"")</f>
        <v>7.6882266254221787E-2</v>
      </c>
      <c r="H724" s="42">
        <f>IF($D$22,[1]!obget([1]!obcall("",$B$24,"get",[1]!obMake("","int",E724))),"")</f>
        <v>1.1907956782681048</v>
      </c>
    </row>
    <row r="725" spans="5:8" x14ac:dyDescent="0.3">
      <c r="E725" s="42">
        <f t="shared" si="24"/>
        <v>698</v>
      </c>
      <c r="F725" s="42">
        <f>IF($D$22,[1]!obget([1]!obcall("",$B$22,"get",[1]!obMake("","int",E725))),"")</f>
        <v>18.648663928918396</v>
      </c>
      <c r="G725" s="42">
        <f>IF($D$22,[1]!obget([1]!obcall("",$B$23,"get",[1]!obMake("","int",E725)))^2,"")</f>
        <v>0.36508923341492916</v>
      </c>
      <c r="H725" s="42">
        <f>IF($D$22,[1]!obget([1]!obcall("",$B$24,"get",[1]!obMake("","int",E725))),"")</f>
        <v>1.0683102731108991</v>
      </c>
    </row>
    <row r="726" spans="5:8" x14ac:dyDescent="0.3">
      <c r="E726" s="42">
        <f t="shared" si="24"/>
        <v>699</v>
      </c>
      <c r="F726" s="42">
        <f>IF($D$22,[1]!obget([1]!obcall("",$B$22,"get",[1]!obMake("","int",E726))),"")</f>
        <v>14.766744638436322</v>
      </c>
      <c r="G726" s="42">
        <f>IF($D$22,[1]!obget([1]!obcall("",$B$23,"get",[1]!obMake("","int",E726)))^2,"")</f>
        <v>0.83322204830355673</v>
      </c>
      <c r="H726" s="42">
        <f>IF($D$22,[1]!obget([1]!obcall("",$B$24,"get",[1]!obMake("","int",E726))),"")</f>
        <v>0.57871463525788913</v>
      </c>
    </row>
    <row r="727" spans="5:8" x14ac:dyDescent="0.3">
      <c r="E727" s="42">
        <f t="shared" si="24"/>
        <v>700</v>
      </c>
      <c r="F727" s="42">
        <f>IF($D$22,[1]!obget([1]!obcall("",$B$22,"get",[1]!obMake("","int",E727))),"")</f>
        <v>18.90199330132987</v>
      </c>
      <c r="G727" s="42">
        <f>IF($D$22,[1]!obget([1]!obcall("",$B$23,"get",[1]!obMake("","int",E727)))^2,"")</f>
        <v>1.5907263772055718</v>
      </c>
      <c r="H727" s="42">
        <f>IF($D$22,[1]!obget([1]!obcall("",$B$24,"get",[1]!obMake("","int",E727))),"")</f>
        <v>1.1076137550851519</v>
      </c>
    </row>
    <row r="728" spans="5:8" x14ac:dyDescent="0.3">
      <c r="E728" s="42">
        <f t="shared" si="24"/>
        <v>701</v>
      </c>
      <c r="F728" s="42">
        <f>IF($D$22,[1]!obget([1]!obcall("",$B$22,"get",[1]!obMake("","int",E728))),"")</f>
        <v>7.1723898094436791</v>
      </c>
      <c r="G728" s="42">
        <f>IF($D$22,[1]!obget([1]!obcall("",$B$23,"get",[1]!obMake("","int",E728)))^2,"")</f>
        <v>0.51281144017116276</v>
      </c>
      <c r="H728" s="42">
        <f>IF($D$22,[1]!obget([1]!obcall("",$B$24,"get",[1]!obMake("","int",E728))),"")</f>
        <v>0.23264732127267757</v>
      </c>
    </row>
    <row r="729" spans="5:8" x14ac:dyDescent="0.3">
      <c r="E729" s="42">
        <f t="shared" si="24"/>
        <v>702</v>
      </c>
      <c r="F729" s="42">
        <f>IF($D$22,[1]!obget([1]!obcall("",$B$22,"get",[1]!obMake("","int",E729))),"")</f>
        <v>10.363947660177097</v>
      </c>
      <c r="G729" s="42">
        <f>IF($D$22,[1]!obget([1]!obcall("",$B$23,"get",[1]!obMake("","int",E729)))^2,"")</f>
        <v>0.39754342979168017</v>
      </c>
      <c r="H729" s="42">
        <f>IF($D$22,[1]!obget([1]!obcall("",$B$24,"get",[1]!obMake("","int",E729))),"")</f>
        <v>0.27945272986824743</v>
      </c>
    </row>
    <row r="730" spans="5:8" x14ac:dyDescent="0.3">
      <c r="E730" s="42">
        <f t="shared" si="24"/>
        <v>703</v>
      </c>
      <c r="F730" s="42">
        <f>IF($D$22,[1]!obget([1]!obcall("",$B$22,"get",[1]!obMake("","int",E730))),"")</f>
        <v>7.146219863654049</v>
      </c>
      <c r="G730" s="42">
        <f>IF($D$22,[1]!obget([1]!obcall("",$B$23,"get",[1]!obMake("","int",E730)))^2,"")</f>
        <v>0.48074107296347734</v>
      </c>
      <c r="H730" s="42">
        <f>IF($D$22,[1]!obget([1]!obcall("",$B$24,"get",[1]!obMake("","int",E730))),"")</f>
        <v>0.23285459117662138</v>
      </c>
    </row>
    <row r="731" spans="5:8" x14ac:dyDescent="0.3">
      <c r="E731" s="42">
        <f t="shared" si="24"/>
        <v>704</v>
      </c>
      <c r="F731" s="42">
        <f>IF($D$22,[1]!obget([1]!obcall("",$B$22,"get",[1]!obMake("","int",E731))),"")</f>
        <v>10.211786136262353</v>
      </c>
      <c r="G731" s="42">
        <f>IF($D$22,[1]!obget([1]!obcall("",$B$23,"get",[1]!obMake("","int",E731)))^2,"")</f>
        <v>8.1904699111227889E-3</v>
      </c>
      <c r="H731" s="42">
        <f>IF($D$22,[1]!obget([1]!obcall("",$B$24,"get",[1]!obMake("","int",E731))),"")</f>
        <v>0.27397503900377673</v>
      </c>
    </row>
    <row r="732" spans="5:8" x14ac:dyDescent="0.3">
      <c r="E732" s="42">
        <f t="shared" ref="E732:E795" si="25">IF($D$22,E731+1,"")</f>
        <v>705</v>
      </c>
      <c r="F732" s="42">
        <f>IF($D$22,[1]!obget([1]!obcall("",$B$22,"get",[1]!obMake("","int",E732))),"")</f>
        <v>11.765661192856815</v>
      </c>
      <c r="G732" s="42">
        <f>IF($D$22,[1]!obget([1]!obcall("",$B$23,"get",[1]!obMake("","int",E732)))^2,"")</f>
        <v>2.308165666006827E-2</v>
      </c>
      <c r="H732" s="42">
        <f>IF($D$22,[1]!obget([1]!obcall("",$B$24,"get",[1]!obMake("","int",E732))),"")</f>
        <v>0.34520147462447259</v>
      </c>
    </row>
    <row r="733" spans="5:8" x14ac:dyDescent="0.3">
      <c r="E733" s="42">
        <f t="shared" si="25"/>
        <v>706</v>
      </c>
      <c r="F733" s="42">
        <f>IF($D$22,[1]!obget([1]!obcall("",$B$22,"get",[1]!obMake("","int",E733))),"")</f>
        <v>8.633877112260171</v>
      </c>
      <c r="G733" s="42">
        <f>IF($D$22,[1]!obget([1]!obcall("",$B$23,"get",[1]!obMake("","int",E733)))^2,"")</f>
        <v>5.5976263464953879E-2</v>
      </c>
      <c r="H733" s="42">
        <f>IF($D$22,[1]!obget([1]!obcall("",$B$24,"get",[1]!obMake("","int",E733))),"")</f>
        <v>0.23633297902961259</v>
      </c>
    </row>
    <row r="734" spans="5:8" x14ac:dyDescent="0.3">
      <c r="E734" s="42">
        <f t="shared" si="25"/>
        <v>707</v>
      </c>
      <c r="F734" s="42">
        <f>IF($D$22,[1]!obget([1]!obcall("",$B$22,"get",[1]!obMake("","int",E734))),"")</f>
        <v>13.560862332425302</v>
      </c>
      <c r="G734" s="42">
        <f>IF($D$22,[1]!obget([1]!obcall("",$B$23,"get",[1]!obMake("","int",E734)))^2,"")</f>
        <v>1.4131249608635286</v>
      </c>
      <c r="H734" s="42">
        <f>IF($D$22,[1]!obget([1]!obcall("",$B$24,"get",[1]!obMake("","int",E734))),"")</f>
        <v>0.46969045068221793</v>
      </c>
    </row>
    <row r="735" spans="5:8" x14ac:dyDescent="0.3">
      <c r="E735" s="42">
        <f t="shared" si="25"/>
        <v>708</v>
      </c>
      <c r="F735" s="42">
        <f>IF($D$22,[1]!obget([1]!obcall("",$B$22,"get",[1]!obMake("","int",E735))),"")</f>
        <v>13.349400253841154</v>
      </c>
      <c r="G735" s="42">
        <f>IF($D$22,[1]!obget([1]!obcall("",$B$23,"get",[1]!obMake("","int",E735)))^2,"")</f>
        <v>5.0841363349563767E-2</v>
      </c>
      <c r="H735" s="42">
        <f>IF($D$22,[1]!obget([1]!obcall("",$B$24,"get",[1]!obMake("","int",E735))),"")</f>
        <v>0.45267582464357803</v>
      </c>
    </row>
    <row r="736" spans="5:8" x14ac:dyDescent="0.3">
      <c r="E736" s="42">
        <f t="shared" si="25"/>
        <v>709</v>
      </c>
      <c r="F736" s="42">
        <f>IF($D$22,[1]!obget([1]!obcall("",$B$22,"get",[1]!obMake("","int",E736))),"")</f>
        <v>20.043923699140837</v>
      </c>
      <c r="G736" s="42">
        <f>IF($D$22,[1]!obget([1]!obcall("",$B$23,"get",[1]!obMake("","int",E736)))^2,"")</f>
        <v>0.13869868428156931</v>
      </c>
      <c r="H736" s="42">
        <f>IF($D$22,[1]!obget([1]!obcall("",$B$24,"get",[1]!obMake("","int",E736))),"")</f>
        <v>1.2959651335224618</v>
      </c>
    </row>
    <row r="737" spans="5:8" x14ac:dyDescent="0.3">
      <c r="E737" s="42">
        <f t="shared" si="25"/>
        <v>710</v>
      </c>
      <c r="F737" s="42">
        <f>IF($D$22,[1]!obget([1]!obcall("",$B$22,"get",[1]!obMake("","int",E737))),"")</f>
        <v>15.280748837823985</v>
      </c>
      <c r="G737" s="42">
        <f>IF($D$22,[1]!obget([1]!obcall("",$B$23,"get",[1]!obMake("","int",E737)))^2,"")</f>
        <v>2.1988285207125233E-2</v>
      </c>
      <c r="H737" s="42">
        <f>IF($D$22,[1]!obget([1]!obcall("",$B$24,"get",[1]!obMake("","int",E737))),"")</f>
        <v>0.63139099149128852</v>
      </c>
    </row>
    <row r="738" spans="5:8" x14ac:dyDescent="0.3">
      <c r="E738" s="42">
        <f t="shared" si="25"/>
        <v>711</v>
      </c>
      <c r="F738" s="42">
        <f>IF($D$22,[1]!obget([1]!obcall("",$B$22,"get",[1]!obMake("","int",E738))),"")</f>
        <v>9.8190621694126321</v>
      </c>
      <c r="G738" s="42">
        <f>IF($D$22,[1]!obget([1]!obcall("",$B$23,"get",[1]!obMake("","int",E738)))^2,"")</f>
        <v>1.9717050661026084E-3</v>
      </c>
      <c r="H738" s="42">
        <f>IF($D$22,[1]!obget([1]!obcall("",$B$24,"get",[1]!obMake("","int",E738))),"")</f>
        <v>0.26133930904599956</v>
      </c>
    </row>
    <row r="739" spans="5:8" x14ac:dyDescent="0.3">
      <c r="E739" s="42">
        <f t="shared" si="25"/>
        <v>712</v>
      </c>
      <c r="F739" s="42">
        <f>IF($D$22,[1]!obget([1]!obcall("",$B$22,"get",[1]!obMake("","int",E739))),"")</f>
        <v>7.8675161610394149</v>
      </c>
      <c r="G739" s="42">
        <f>IF($D$22,[1]!obget([1]!obcall("",$B$23,"get",[1]!obMake("","int",E739)))^2,"")</f>
        <v>0.26862089919749815</v>
      </c>
      <c r="H739" s="42">
        <f>IF($D$22,[1]!obget([1]!obcall("",$B$24,"get",[1]!obMake("","int",E739))),"")</f>
        <v>0.23066113355695228</v>
      </c>
    </row>
    <row r="740" spans="5:8" x14ac:dyDescent="0.3">
      <c r="E740" s="42">
        <f t="shared" si="25"/>
        <v>713</v>
      </c>
      <c r="F740" s="42">
        <f>IF($D$22,[1]!obget([1]!obcall("",$B$22,"get",[1]!obMake("","int",E740))),"")</f>
        <v>21.669127982408035</v>
      </c>
      <c r="G740" s="42">
        <f>IF($D$22,[1]!obget([1]!obcall("",$B$23,"get",[1]!obMake("","int",E740)))^2,"")</f>
        <v>2.7124893210679715</v>
      </c>
      <c r="H740" s="42">
        <f>IF($D$22,[1]!obget([1]!obcall("",$B$24,"get",[1]!obMake("","int",E740))),"")</f>
        <v>1.5955942677531865</v>
      </c>
    </row>
    <row r="741" spans="5:8" x14ac:dyDescent="0.3">
      <c r="E741" s="42">
        <f t="shared" si="25"/>
        <v>714</v>
      </c>
      <c r="F741" s="42">
        <f>IF($D$22,[1]!obget([1]!obcall("",$B$22,"get",[1]!obMake("","int",E741))),"")</f>
        <v>10.790036593290999</v>
      </c>
      <c r="G741" s="42">
        <f>IF($D$22,[1]!obget([1]!obcall("",$B$23,"get",[1]!obMake("","int",E741)))^2,"")</f>
        <v>0.4765840275572894</v>
      </c>
      <c r="H741" s="42">
        <f>IF($D$22,[1]!obget([1]!obcall("",$B$24,"get",[1]!obMake("","int",E741))),"")</f>
        <v>0.29652099130372866</v>
      </c>
    </row>
    <row r="742" spans="5:8" x14ac:dyDescent="0.3">
      <c r="E742" s="42">
        <f t="shared" si="25"/>
        <v>715</v>
      </c>
      <c r="F742" s="42">
        <f>IF($D$22,[1]!obget([1]!obcall("",$B$22,"get",[1]!obMake("","int",E742))),"")</f>
        <v>12.543288481568295</v>
      </c>
      <c r="G742" s="42">
        <f>IF($D$22,[1]!obget([1]!obcall("",$B$23,"get",[1]!obMake("","int",E742)))^2,"")</f>
        <v>1.1431565663242247E-2</v>
      </c>
      <c r="H742" s="42">
        <f>IF($D$22,[1]!obget([1]!obcall("",$B$24,"get",[1]!obMake("","int",E742))),"")</f>
        <v>0.39357220472130949</v>
      </c>
    </row>
    <row r="743" spans="5:8" x14ac:dyDescent="0.3">
      <c r="E743" s="42">
        <f t="shared" si="25"/>
        <v>716</v>
      </c>
      <c r="F743" s="42">
        <f>IF($D$22,[1]!obget([1]!obcall("",$B$22,"get",[1]!obMake("","int",E743))),"")</f>
        <v>21.764540634514084</v>
      </c>
      <c r="G743" s="42">
        <f>IF($D$22,[1]!obget([1]!obcall("",$B$23,"get",[1]!obMake("","int",E743)))^2,"")</f>
        <v>0.3264638380773463</v>
      </c>
      <c r="H743" s="42">
        <f>IF($D$22,[1]!obget([1]!obcall("",$B$24,"get",[1]!obMake("","int",E743))),"")</f>
        <v>1.6143372391152604</v>
      </c>
    </row>
    <row r="744" spans="5:8" x14ac:dyDescent="0.3">
      <c r="E744" s="42">
        <f t="shared" si="25"/>
        <v>717</v>
      </c>
      <c r="F744" s="42">
        <f>IF($D$22,[1]!obget([1]!obcall("",$B$22,"get",[1]!obMake("","int",E744))),"")</f>
        <v>16.970515324036992</v>
      </c>
      <c r="G744" s="42">
        <f>IF($D$22,[1]!obget([1]!obcall("",$B$23,"get",[1]!obMake("","int",E744)))^2,"")</f>
        <v>3.0274925875499518E-2</v>
      </c>
      <c r="H744" s="42">
        <f>IF($D$22,[1]!obget([1]!obcall("",$B$24,"get",[1]!obMake("","int",E744))),"")</f>
        <v>0.83070032939137306</v>
      </c>
    </row>
    <row r="745" spans="5:8" x14ac:dyDescent="0.3">
      <c r="E745" s="42">
        <f t="shared" si="25"/>
        <v>718</v>
      </c>
      <c r="F745" s="42">
        <f>IF($D$22,[1]!obget([1]!obcall("",$B$22,"get",[1]!obMake("","int",E745))),"")</f>
        <v>12.705289219424531</v>
      </c>
      <c r="G745" s="42">
        <f>IF($D$22,[1]!obget([1]!obcall("",$B$23,"get",[1]!obMake("","int",E745)))^2,"")</f>
        <v>1.1905148361994975</v>
      </c>
      <c r="H745" s="42">
        <f>IF($D$22,[1]!obget([1]!obcall("",$B$24,"get",[1]!obMake("","int",E745))),"")</f>
        <v>0.40471758178399675</v>
      </c>
    </row>
    <row r="746" spans="5:8" x14ac:dyDescent="0.3">
      <c r="E746" s="42">
        <f t="shared" si="25"/>
        <v>719</v>
      </c>
      <c r="F746" s="42">
        <f>IF($D$22,[1]!obget([1]!obcall("",$B$22,"get",[1]!obMake("","int",E746))),"")</f>
        <v>11.073495805232451</v>
      </c>
      <c r="G746" s="42">
        <f>IF($D$22,[1]!obget([1]!obcall("",$B$23,"get",[1]!obMake("","int",E746)))^2,"")</f>
        <v>1.2279528736862646</v>
      </c>
      <c r="H746" s="42">
        <f>IF($D$22,[1]!obget([1]!obcall("",$B$24,"get",[1]!obMake("","int",E746))),"")</f>
        <v>0.3092875302156084</v>
      </c>
    </row>
    <row r="747" spans="5:8" x14ac:dyDescent="0.3">
      <c r="E747" s="42">
        <f t="shared" si="25"/>
        <v>720</v>
      </c>
      <c r="F747" s="42">
        <f>IF($D$22,[1]!obget([1]!obcall("",$B$22,"get",[1]!obMake("","int",E747))),"")</f>
        <v>13.748770862805237</v>
      </c>
      <c r="G747" s="42">
        <f>IF($D$22,[1]!obget([1]!obcall("",$B$23,"get",[1]!obMake("","int",E747)))^2,"")</f>
        <v>2.7243885927040865</v>
      </c>
      <c r="H747" s="42">
        <f>IF($D$22,[1]!obget([1]!obcall("",$B$24,"get",[1]!obMake("","int",E747))),"")</f>
        <v>0.48533666394238795</v>
      </c>
    </row>
    <row r="748" spans="5:8" x14ac:dyDescent="0.3">
      <c r="E748" s="42">
        <f t="shared" si="25"/>
        <v>721</v>
      </c>
      <c r="F748" s="42">
        <f>IF($D$22,[1]!obget([1]!obcall("",$B$22,"get",[1]!obMake("","int",E748))),"")</f>
        <v>12.336664149775425</v>
      </c>
      <c r="G748" s="42">
        <f>IF($D$22,[1]!obget([1]!obcall("",$B$23,"get",[1]!obMake("","int",E748)))^2,"")</f>
        <v>9.906562681944478E-2</v>
      </c>
      <c r="H748" s="42">
        <f>IF($D$22,[1]!obget([1]!obcall("",$B$24,"get",[1]!obMake("","int",E748))),"")</f>
        <v>0.37989142239448803</v>
      </c>
    </row>
    <row r="749" spans="5:8" x14ac:dyDescent="0.3">
      <c r="E749" s="42">
        <f t="shared" si="25"/>
        <v>722</v>
      </c>
      <c r="F749" s="42">
        <f>IF($D$22,[1]!obget([1]!obcall("",$B$22,"get",[1]!obMake("","int",E749))),"")</f>
        <v>7.0873545443426478</v>
      </c>
      <c r="G749" s="42">
        <f>IF($D$22,[1]!obget([1]!obcall("",$B$23,"get",[1]!obMake("","int",E749)))^2,"")</f>
        <v>2.8229187129194342E-2</v>
      </c>
      <c r="H749" s="42">
        <f>IF($D$22,[1]!obget([1]!obcall("",$B$24,"get",[1]!obMake("","int",E749))),"")</f>
        <v>0.23335594832100326</v>
      </c>
    </row>
    <row r="750" spans="5:8" x14ac:dyDescent="0.3">
      <c r="E750" s="42">
        <f t="shared" si="25"/>
        <v>723</v>
      </c>
      <c r="F750" s="42">
        <f>IF($D$22,[1]!obget([1]!obcall("",$B$22,"get",[1]!obMake("","int",E750))),"")</f>
        <v>19.245055144188214</v>
      </c>
      <c r="G750" s="42">
        <f>IF($D$22,[1]!obget([1]!obcall("",$B$23,"get",[1]!obMake("","int",E750)))^2,"")</f>
        <v>2.4582172508903414E-3</v>
      </c>
      <c r="H750" s="42">
        <f>IF($D$22,[1]!obget([1]!obcall("",$B$24,"get",[1]!obMake("","int",E750))),"")</f>
        <v>1.1622751277645542</v>
      </c>
    </row>
    <row r="751" spans="5:8" x14ac:dyDescent="0.3">
      <c r="E751" s="42">
        <f t="shared" si="25"/>
        <v>724</v>
      </c>
      <c r="F751" s="42">
        <f>IF($D$22,[1]!obget([1]!obcall("",$B$22,"get",[1]!obMake("","int",E751))),"")</f>
        <v>9.4748582245664963</v>
      </c>
      <c r="G751" s="42">
        <f>IF($D$22,[1]!obget([1]!obcall("",$B$23,"get",[1]!obMake("","int",E751)))^2,"")</f>
        <v>1.9318639661098441E-3</v>
      </c>
      <c r="H751" s="42">
        <f>IF($D$22,[1]!obget([1]!obcall("",$B$24,"get",[1]!obMake("","int",E751))),"")</f>
        <v>0.25204510801071145</v>
      </c>
    </row>
    <row r="752" spans="5:8" x14ac:dyDescent="0.3">
      <c r="E752" s="42">
        <f t="shared" si="25"/>
        <v>725</v>
      </c>
      <c r="F752" s="42">
        <f>IF($D$22,[1]!obget([1]!obcall("",$B$22,"get",[1]!obMake("","int",E752))),"")</f>
        <v>10.72841202296196</v>
      </c>
      <c r="G752" s="42">
        <f>IF($D$22,[1]!obget([1]!obcall("",$B$23,"get",[1]!obMake("","int",E752)))^2,"")</f>
        <v>0.71739700314509425</v>
      </c>
      <c r="H752" s="42">
        <f>IF($D$22,[1]!obget([1]!obcall("",$B$24,"get",[1]!obMake("","int",E752))),"")</f>
        <v>0.29389478703030369</v>
      </c>
    </row>
    <row r="753" spans="5:8" x14ac:dyDescent="0.3">
      <c r="E753" s="42">
        <f t="shared" si="25"/>
        <v>726</v>
      </c>
      <c r="F753" s="42">
        <f>IF($D$22,[1]!obget([1]!obcall("",$B$22,"get",[1]!obMake("","int",E753))),"")</f>
        <v>8.389633611428021</v>
      </c>
      <c r="G753" s="42">
        <f>IF($D$22,[1]!obget([1]!obcall("",$B$23,"get",[1]!obMake("","int",E753)))^2,"")</f>
        <v>2.5396717216819478E-2</v>
      </c>
      <c r="H753" s="42">
        <f>IF($D$22,[1]!obget([1]!obcall("",$B$24,"get",[1]!obMake("","int",E753))),"")</f>
        <v>0.23363022895286134</v>
      </c>
    </row>
    <row r="754" spans="5:8" x14ac:dyDescent="0.3">
      <c r="E754" s="42">
        <f t="shared" si="25"/>
        <v>727</v>
      </c>
      <c r="F754" s="42">
        <f>IF($D$22,[1]!obget([1]!obcall("",$B$22,"get",[1]!obMake("","int",E754))),"")</f>
        <v>7.827808246756903</v>
      </c>
      <c r="G754" s="42">
        <f>IF($D$22,[1]!obget([1]!obcall("",$B$23,"get",[1]!obMake("","int",E754)))^2,"")</f>
        <v>1.5592539114503758E-2</v>
      </c>
      <c r="H754" s="42">
        <f>IF($D$22,[1]!obget([1]!obcall("",$B$24,"get",[1]!obMake("","int",E754))),"")</f>
        <v>0.23059191717086103</v>
      </c>
    </row>
    <row r="755" spans="5:8" x14ac:dyDescent="0.3">
      <c r="E755" s="42">
        <f t="shared" si="25"/>
        <v>728</v>
      </c>
      <c r="F755" s="42">
        <f>IF($D$22,[1]!obget([1]!obcall("",$B$22,"get",[1]!obMake("","int",E755))),"")</f>
        <v>22.327708159249585</v>
      </c>
      <c r="G755" s="42">
        <f>IF($D$22,[1]!obget([1]!obcall("",$B$23,"get",[1]!obMake("","int",E755)))^2,"")</f>
        <v>1.0765066112237895</v>
      </c>
      <c r="H755" s="42">
        <f>IF($D$22,[1]!obget([1]!obcall("",$B$24,"get",[1]!obMake("","int",E755))),"")</f>
        <v>1.7275698349924928</v>
      </c>
    </row>
    <row r="756" spans="5:8" x14ac:dyDescent="0.3">
      <c r="E756" s="42">
        <f t="shared" si="25"/>
        <v>729</v>
      </c>
      <c r="F756" s="42">
        <f>IF($D$22,[1]!obget([1]!obcall("",$B$22,"get",[1]!obMake("","int",E756))),"")</f>
        <v>12.606139443168198</v>
      </c>
      <c r="G756" s="42">
        <f>IF($D$22,[1]!obget([1]!obcall("",$B$23,"get",[1]!obMake("","int",E756)))^2,"")</f>
        <v>0.5479651402108483</v>
      </c>
      <c r="H756" s="42">
        <f>IF($D$22,[1]!obget([1]!obcall("",$B$24,"get",[1]!obMake("","int",E756))),"")</f>
        <v>0.39785250410028361</v>
      </c>
    </row>
    <row r="757" spans="5:8" x14ac:dyDescent="0.3">
      <c r="E757" s="42">
        <f t="shared" si="25"/>
        <v>730</v>
      </c>
      <c r="F757" s="42">
        <f>IF($D$22,[1]!obget([1]!obcall("",$B$22,"get",[1]!obMake("","int",E757))),"")</f>
        <v>24.04997798369217</v>
      </c>
      <c r="G757" s="42">
        <f>IF($D$22,[1]!obget([1]!obcall("",$B$23,"get",[1]!obMake("","int",E757)))^2,"")</f>
        <v>2.5288120072786775</v>
      </c>
      <c r="H757" s="42">
        <f>IF($D$22,[1]!obget([1]!obcall("",$B$24,"get",[1]!obMake("","int",E757))),"")</f>
        <v>2.1014840608119245</v>
      </c>
    </row>
    <row r="758" spans="5:8" x14ac:dyDescent="0.3">
      <c r="E758" s="42">
        <f t="shared" si="25"/>
        <v>731</v>
      </c>
      <c r="F758" s="42">
        <f>IF($D$22,[1]!obget([1]!obcall("",$B$22,"get",[1]!obMake("","int",E758))),"")</f>
        <v>13.508352622677835</v>
      </c>
      <c r="G758" s="42">
        <f>IF($D$22,[1]!obget([1]!obcall("",$B$23,"get",[1]!obMake("","int",E758)))^2,"")</f>
        <v>7.780572516468269E-2</v>
      </c>
      <c r="H758" s="42">
        <f>IF($D$22,[1]!obget([1]!obcall("",$B$24,"get",[1]!obMake("","int",E758))),"")</f>
        <v>0.46540683812968209</v>
      </c>
    </row>
    <row r="759" spans="5:8" x14ac:dyDescent="0.3">
      <c r="E759" s="42">
        <f t="shared" si="25"/>
        <v>732</v>
      </c>
      <c r="F759" s="42">
        <f>IF($D$22,[1]!obget([1]!obcall("",$B$22,"get",[1]!obMake("","int",E759))),"")</f>
        <v>13.212184494294245</v>
      </c>
      <c r="G759" s="42">
        <f>IF($D$22,[1]!obget([1]!obcall("",$B$23,"get",[1]!obMake("","int",E759)))^2,"")</f>
        <v>6.5317419786127713E-3</v>
      </c>
      <c r="H759" s="42">
        <f>IF($D$22,[1]!obget([1]!obcall("",$B$24,"get",[1]!obMake("","int",E759))),"")</f>
        <v>0.44197101552517415</v>
      </c>
    </row>
    <row r="760" spans="5:8" x14ac:dyDescent="0.3">
      <c r="E760" s="42">
        <f t="shared" si="25"/>
        <v>733</v>
      </c>
      <c r="F760" s="42">
        <f>IF($D$22,[1]!obget([1]!obcall("",$B$22,"get",[1]!obMake("","int",E760))),"")</f>
        <v>16.636115663461023</v>
      </c>
      <c r="G760" s="42">
        <f>IF($D$22,[1]!obget([1]!obcall("",$B$23,"get",[1]!obMake("","int",E760)))^2,"")</f>
        <v>0.6356620126118997</v>
      </c>
      <c r="H760" s="42">
        <f>IF($D$22,[1]!obget([1]!obcall("",$B$24,"get",[1]!obMake("","int",E760))),"")</f>
        <v>0.78807632316766663</v>
      </c>
    </row>
    <row r="761" spans="5:8" x14ac:dyDescent="0.3">
      <c r="E761" s="42">
        <f t="shared" si="25"/>
        <v>734</v>
      </c>
      <c r="F761" s="42">
        <f>IF($D$22,[1]!obget([1]!obcall("",$B$22,"get",[1]!obMake("","int",E761))),"")</f>
        <v>6.7192601763165438</v>
      </c>
      <c r="G761" s="42">
        <f>IF($D$22,[1]!obget([1]!obcall("",$B$23,"get",[1]!obMake("","int",E761)))^2,"")</f>
        <v>6.7321354440324319E-2</v>
      </c>
      <c r="H761" s="42">
        <f>IF($D$22,[1]!obget([1]!obcall("",$B$24,"get",[1]!obMake("","int",E761))),"")</f>
        <v>0.23759414654029798</v>
      </c>
    </row>
    <row r="762" spans="5:8" x14ac:dyDescent="0.3">
      <c r="E762" s="42">
        <f t="shared" si="25"/>
        <v>735</v>
      </c>
      <c r="F762" s="42">
        <f>IF($D$22,[1]!obget([1]!obcall("",$B$22,"get",[1]!obMake("","int",E762))),"")</f>
        <v>13.746288527944612</v>
      </c>
      <c r="G762" s="42">
        <f>IF($D$22,[1]!obget([1]!obcall("",$B$23,"get",[1]!obMake("","int",E762)))^2,"")</f>
        <v>5.0430914276497506E-2</v>
      </c>
      <c r="H762" s="42">
        <f>IF($D$22,[1]!obget([1]!obcall("",$B$24,"get",[1]!obMake("","int",E762))),"")</f>
        <v>0.48512674138738388</v>
      </c>
    </row>
    <row r="763" spans="5:8" x14ac:dyDescent="0.3">
      <c r="E763" s="42">
        <f t="shared" si="25"/>
        <v>736</v>
      </c>
      <c r="F763" s="42">
        <f>IF($D$22,[1]!obget([1]!obcall("",$B$22,"get",[1]!obMake("","int",E763))),"")</f>
        <v>10.518656133122805</v>
      </c>
      <c r="G763" s="42">
        <f>IF($D$22,[1]!obget([1]!obcall("",$B$23,"get",[1]!obMake("","int",E763)))^2,"")</f>
        <v>3.1887228682067656E-2</v>
      </c>
      <c r="H763" s="42">
        <f>IF($D$22,[1]!obget([1]!obcall("",$B$24,"get",[1]!obMake("","int",E763))),"")</f>
        <v>0.28535534298457954</v>
      </c>
    </row>
    <row r="764" spans="5:8" x14ac:dyDescent="0.3">
      <c r="E764" s="42">
        <f t="shared" si="25"/>
        <v>737</v>
      </c>
      <c r="F764" s="42">
        <f>IF($D$22,[1]!obget([1]!obcall("",$B$22,"get",[1]!obMake("","int",E764))),"")</f>
        <v>12.286359243921893</v>
      </c>
      <c r="G764" s="42">
        <f>IF($D$22,[1]!obget([1]!obcall("",$B$23,"get",[1]!obMake("","int",E764)))^2,"")</f>
        <v>3.1697322252349541E-3</v>
      </c>
      <c r="H764" s="42">
        <f>IF($D$22,[1]!obget([1]!obcall("",$B$24,"get",[1]!obMake("","int",E764))),"")</f>
        <v>0.37665140983955792</v>
      </c>
    </row>
    <row r="765" spans="5:8" x14ac:dyDescent="0.3">
      <c r="E765" s="42">
        <f t="shared" si="25"/>
        <v>738</v>
      </c>
      <c r="F765" s="42">
        <f>IF($D$22,[1]!obget([1]!obcall("",$B$22,"get",[1]!obMake("","int",E765))),"")</f>
        <v>18.611880712265844</v>
      </c>
      <c r="G765" s="42">
        <f>IF($D$22,[1]!obget([1]!obcall("",$B$23,"get",[1]!obMake("","int",E765)))^2,"")</f>
        <v>1.5535292292716206E-2</v>
      </c>
      <c r="H765" s="42">
        <f>IF($D$22,[1]!obget([1]!obcall("",$B$24,"get",[1]!obMake("","int",E765))),"")</f>
        <v>1.0626783424982515</v>
      </c>
    </row>
    <row r="766" spans="5:8" x14ac:dyDescent="0.3">
      <c r="E766" s="42">
        <f t="shared" si="25"/>
        <v>739</v>
      </c>
      <c r="F766" s="42">
        <f>IF($D$22,[1]!obget([1]!obcall("",$B$22,"get",[1]!obMake("","int",E766))),"")</f>
        <v>9.2475666306581239</v>
      </c>
      <c r="G766" s="42">
        <f>IF($D$22,[1]!obget([1]!obcall("",$B$23,"get",[1]!obMake("","int",E766)))^2,"")</f>
        <v>0.20179207763482981</v>
      </c>
      <c r="H766" s="42">
        <f>IF($D$22,[1]!obget([1]!obcall("",$B$24,"get",[1]!obMake("","int",E766))),"")</f>
        <v>0.24681952936795604</v>
      </c>
    </row>
    <row r="767" spans="5:8" x14ac:dyDescent="0.3">
      <c r="E767" s="42">
        <f t="shared" si="25"/>
        <v>740</v>
      </c>
      <c r="F767" s="42">
        <f>IF($D$22,[1]!obget([1]!obcall("",$B$22,"get",[1]!obMake("","int",E767))),"")</f>
        <v>8.0246738790594438</v>
      </c>
      <c r="G767" s="42">
        <f>IF($D$22,[1]!obget([1]!obcall("",$B$23,"get",[1]!obMake("","int",E767)))^2,"")</f>
        <v>7.04913266777273E-3</v>
      </c>
      <c r="H767" s="42">
        <f>IF($D$22,[1]!obget([1]!obcall("",$B$24,"get",[1]!obMake("","int",E767))),"")</f>
        <v>0.23115224458244998</v>
      </c>
    </row>
    <row r="768" spans="5:8" x14ac:dyDescent="0.3">
      <c r="E768" s="42">
        <f t="shared" si="25"/>
        <v>741</v>
      </c>
      <c r="F768" s="42">
        <f>IF($D$22,[1]!obget([1]!obcall("",$B$22,"get",[1]!obMake("","int",E768))),"")</f>
        <v>16.768640674831968</v>
      </c>
      <c r="G768" s="42">
        <f>IF($D$22,[1]!obget([1]!obcall("",$B$23,"get",[1]!obMake("","int",E768)))^2,"")</f>
        <v>0.26462887477276253</v>
      </c>
      <c r="H768" s="42">
        <f>IF($D$22,[1]!obget([1]!obcall("",$B$24,"get",[1]!obMake("","int",E768))),"")</f>
        <v>0.80478074116617093</v>
      </c>
    </row>
    <row r="769" spans="5:8" x14ac:dyDescent="0.3">
      <c r="E769" s="42">
        <f t="shared" si="25"/>
        <v>742</v>
      </c>
      <c r="F769" s="42">
        <f>IF($D$22,[1]!obget([1]!obcall("",$B$22,"get",[1]!obMake("","int",E769))),"")</f>
        <v>16.82028516666556</v>
      </c>
      <c r="G769" s="42">
        <f>IF($D$22,[1]!obget([1]!obcall("",$B$23,"get",[1]!obMake("","int",E769)))^2,"")</f>
        <v>0.30185637391513337</v>
      </c>
      <c r="H769" s="42">
        <f>IF($D$22,[1]!obget([1]!obcall("",$B$24,"get",[1]!obMake("","int",E769))),"")</f>
        <v>0.8113571501757304</v>
      </c>
    </row>
    <row r="770" spans="5:8" x14ac:dyDescent="0.3">
      <c r="E770" s="42">
        <f t="shared" si="25"/>
        <v>743</v>
      </c>
      <c r="F770" s="42">
        <f>IF($D$22,[1]!obget([1]!obcall("",$B$22,"get",[1]!obMake("","int",E770))),"")</f>
        <v>10.35768080623882</v>
      </c>
      <c r="G770" s="42">
        <f>IF($D$22,[1]!obget([1]!obcall("",$B$23,"get",[1]!obMake("","int",E770)))^2,"")</f>
        <v>0.23131996735493249</v>
      </c>
      <c r="H770" s="42">
        <f>IF($D$22,[1]!obget([1]!obcall("",$B$24,"get",[1]!obMake("","int",E770))),"")</f>
        <v>0.27922071067258691</v>
      </c>
    </row>
    <row r="771" spans="5:8" x14ac:dyDescent="0.3">
      <c r="E771" s="42">
        <f t="shared" si="25"/>
        <v>744</v>
      </c>
      <c r="F771" s="42">
        <f>IF($D$22,[1]!obget([1]!obcall("",$B$22,"get",[1]!obMake("","int",E771))),"")</f>
        <v>13.474881889621404</v>
      </c>
      <c r="G771" s="42">
        <f>IF($D$22,[1]!obget([1]!obcall("",$B$23,"get",[1]!obMake("","int",E771)))^2,"")</f>
        <v>0.36541183232751812</v>
      </c>
      <c r="H771" s="42">
        <f>IF($D$22,[1]!obget([1]!obcall("",$B$24,"get",[1]!obMake("","int",E771))),"")</f>
        <v>0.46269657806176423</v>
      </c>
    </row>
    <row r="772" spans="5:8" x14ac:dyDescent="0.3">
      <c r="E772" s="42">
        <f t="shared" si="25"/>
        <v>745</v>
      </c>
      <c r="F772" s="42">
        <f>IF($D$22,[1]!obget([1]!obcall("",$B$22,"get",[1]!obMake("","int",E772))),"")</f>
        <v>19.956985272000281</v>
      </c>
      <c r="G772" s="42">
        <f>IF($D$22,[1]!obget([1]!obcall("",$B$23,"get",[1]!obMake("","int",E772)))^2,"")</f>
        <v>4.0555713186176439</v>
      </c>
      <c r="H772" s="42">
        <f>IF($D$22,[1]!obget([1]!obcall("",$B$24,"get",[1]!obMake("","int",E772))),"")</f>
        <v>1.2809816178067912</v>
      </c>
    </row>
    <row r="773" spans="5:8" x14ac:dyDescent="0.3">
      <c r="E773" s="42">
        <f t="shared" si="25"/>
        <v>746</v>
      </c>
      <c r="F773" s="42">
        <f>IF($D$22,[1]!obget([1]!obcall("",$B$22,"get",[1]!obMake("","int",E773))),"")</f>
        <v>19.177312648752135</v>
      </c>
      <c r="G773" s="42">
        <f>IF($D$22,[1]!obget([1]!obcall("",$B$23,"get",[1]!obMake("","int",E773)))^2,"")</f>
        <v>1.5590981173245262</v>
      </c>
      <c r="H773" s="42">
        <f>IF($D$22,[1]!obget([1]!obcall("",$B$24,"get",[1]!obMake("","int",E773))),"")</f>
        <v>1.151350541650495</v>
      </c>
    </row>
    <row r="774" spans="5:8" x14ac:dyDescent="0.3">
      <c r="E774" s="42">
        <f t="shared" si="25"/>
        <v>747</v>
      </c>
      <c r="F774" s="42">
        <f>IF($D$22,[1]!obget([1]!obcall("",$B$22,"get",[1]!obMake("","int",E774))),"")</f>
        <v>14.753440841727199</v>
      </c>
      <c r="G774" s="42">
        <f>IF($D$22,[1]!obget([1]!obcall("",$B$23,"get",[1]!obMake("","int",E774)))^2,"")</f>
        <v>0.70093192629791623</v>
      </c>
      <c r="H774" s="42">
        <f>IF($D$22,[1]!obget([1]!obcall("",$B$24,"get",[1]!obMake("","int",E774))),"")</f>
        <v>0.57740047128878991</v>
      </c>
    </row>
    <row r="775" spans="5:8" x14ac:dyDescent="0.3">
      <c r="E775" s="42">
        <f t="shared" si="25"/>
        <v>748</v>
      </c>
      <c r="F775" s="42">
        <f>IF($D$22,[1]!obget([1]!obcall("",$B$22,"get",[1]!obMake("","int",E775))),"")</f>
        <v>10.785984552085912</v>
      </c>
      <c r="G775" s="42">
        <f>IF($D$22,[1]!obget([1]!obcall("",$B$23,"get",[1]!obMake("","int",E775)))^2,"")</f>
        <v>1.5302819054488267E-2</v>
      </c>
      <c r="H775" s="42">
        <f>IF($D$22,[1]!obget([1]!obcall("",$B$24,"get",[1]!obMake("","int",E775))),"")</f>
        <v>0.2963466712960946</v>
      </c>
    </row>
    <row r="776" spans="5:8" x14ac:dyDescent="0.3">
      <c r="E776" s="42">
        <f t="shared" si="25"/>
        <v>749</v>
      </c>
      <c r="F776" s="42">
        <f>IF($D$22,[1]!obget([1]!obcall("",$B$22,"get",[1]!obMake("","int",E776))),"")</f>
        <v>8.8654806694904931</v>
      </c>
      <c r="G776" s="42">
        <f>IF($D$22,[1]!obget([1]!obcall("",$B$23,"get",[1]!obMake("","int",E776)))^2,"")</f>
        <v>8.9085661936695202E-4</v>
      </c>
      <c r="H776" s="42">
        <f>IF($D$22,[1]!obget([1]!obcall("",$B$24,"get",[1]!obMake("","int",E776))),"")</f>
        <v>0.23966941728591695</v>
      </c>
    </row>
    <row r="777" spans="5:8" x14ac:dyDescent="0.3">
      <c r="E777" s="42">
        <f t="shared" si="25"/>
        <v>750</v>
      </c>
      <c r="F777" s="42">
        <f>IF($D$22,[1]!obget([1]!obcall("",$B$22,"get",[1]!obMake("","int",E777))),"")</f>
        <v>23.209317558747511</v>
      </c>
      <c r="G777" s="42">
        <f>IF($D$22,[1]!obget([1]!obcall("",$B$23,"get",[1]!obMake("","int",E777)))^2,"")</f>
        <v>1.0840395625063186</v>
      </c>
      <c r="H777" s="42">
        <f>IF($D$22,[1]!obget([1]!obcall("",$B$24,"get",[1]!obMake("","int",E777))),"")</f>
        <v>1.9137699820822212</v>
      </c>
    </row>
    <row r="778" spans="5:8" x14ac:dyDescent="0.3">
      <c r="E778" s="42">
        <f t="shared" si="25"/>
        <v>751</v>
      </c>
      <c r="F778" s="42">
        <f>IF($D$22,[1]!obget([1]!obcall("",$B$22,"get",[1]!obMake("","int",E778))),"")</f>
        <v>15.89263203032646</v>
      </c>
      <c r="G778" s="42">
        <f>IF($D$22,[1]!obget([1]!obcall("",$B$23,"get",[1]!obMake("","int",E778)))^2,"")</f>
        <v>0.62438823452986048</v>
      </c>
      <c r="H778" s="42">
        <f>IF($D$22,[1]!obget([1]!obcall("",$B$24,"get",[1]!obMake("","int",E778))),"")</f>
        <v>0.69893375087800336</v>
      </c>
    </row>
    <row r="779" spans="5:8" x14ac:dyDescent="0.3">
      <c r="E779" s="42">
        <f t="shared" si="25"/>
        <v>752</v>
      </c>
      <c r="F779" s="42">
        <f>IF($D$22,[1]!obget([1]!obcall("",$B$22,"get",[1]!obMake("","int",E779))),"")</f>
        <v>15.977939153794306</v>
      </c>
      <c r="G779" s="42">
        <f>IF($D$22,[1]!obget([1]!obcall("",$B$23,"get",[1]!obMake("","int",E779)))^2,"")</f>
        <v>3.1745273347098095</v>
      </c>
      <c r="H779" s="42">
        <f>IF($D$22,[1]!obget([1]!obcall("",$B$24,"get",[1]!obMake("","int",E779))),"")</f>
        <v>0.70876784498565781</v>
      </c>
    </row>
    <row r="780" spans="5:8" x14ac:dyDescent="0.3">
      <c r="E780" s="42">
        <f t="shared" si="25"/>
        <v>753</v>
      </c>
      <c r="F780" s="42">
        <f>IF($D$22,[1]!obget([1]!obcall("",$B$22,"get",[1]!obMake("","int",E780))),"")</f>
        <v>11.816445003437179</v>
      </c>
      <c r="G780" s="42">
        <f>IF($D$22,[1]!obget([1]!obcall("",$B$23,"get",[1]!obMake("","int",E780)))^2,"")</f>
        <v>0.74572169842416003</v>
      </c>
      <c r="H780" s="42">
        <f>IF($D$22,[1]!obget([1]!obcall("",$B$24,"get",[1]!obMake("","int",E780))),"")</f>
        <v>0.34810129075373608</v>
      </c>
    </row>
    <row r="781" spans="5:8" x14ac:dyDescent="0.3">
      <c r="E781" s="42">
        <f t="shared" si="25"/>
        <v>754</v>
      </c>
      <c r="F781" s="42">
        <f>IF($D$22,[1]!obget([1]!obcall("",$B$22,"get",[1]!obMake("","int",E781))),"")</f>
        <v>6.6222889721491605</v>
      </c>
      <c r="G781" s="42">
        <f>IF($D$22,[1]!obget([1]!obcall("",$B$23,"get",[1]!obMake("","int",E781)))^2,"")</f>
        <v>0.13167877280072074</v>
      </c>
      <c r="H781" s="42">
        <f>IF($D$22,[1]!obget([1]!obcall("",$B$24,"get",[1]!obMake("","int",E781))),"")</f>
        <v>0.23902720918947595</v>
      </c>
    </row>
    <row r="782" spans="5:8" x14ac:dyDescent="0.3">
      <c r="E782" s="42">
        <f t="shared" si="25"/>
        <v>755</v>
      </c>
      <c r="F782" s="42">
        <f>IF($D$22,[1]!obget([1]!obcall("",$B$22,"get",[1]!obMake("","int",E782))),"")</f>
        <v>19.25819630956844</v>
      </c>
      <c r="G782" s="42">
        <f>IF($D$22,[1]!obget([1]!obcall("",$B$23,"get",[1]!obMake("","int",E782)))^2,"")</f>
        <v>2.9495638824372694</v>
      </c>
      <c r="H782" s="42">
        <f>IF($D$22,[1]!obget([1]!obcall("",$B$24,"get",[1]!obMake("","int",E782))),"")</f>
        <v>1.1644018163932568</v>
      </c>
    </row>
    <row r="783" spans="5:8" x14ac:dyDescent="0.3">
      <c r="E783" s="42">
        <f t="shared" si="25"/>
        <v>756</v>
      </c>
      <c r="F783" s="42">
        <f>IF($D$22,[1]!obget([1]!obcall("",$B$22,"get",[1]!obMake("","int",E783))),"")</f>
        <v>13.14792154232158</v>
      </c>
      <c r="G783" s="42">
        <f>IF($D$22,[1]!obget([1]!obcall("",$B$23,"get",[1]!obMake("","int",E783)))^2,"")</f>
        <v>4.2189639808530334E-2</v>
      </c>
      <c r="H783" s="42">
        <f>IF($D$22,[1]!obget([1]!obcall("",$B$24,"get",[1]!obMake("","int",E783))),"")</f>
        <v>0.43704845855165875</v>
      </c>
    </row>
    <row r="784" spans="5:8" x14ac:dyDescent="0.3">
      <c r="E784" s="42">
        <f t="shared" si="25"/>
        <v>757</v>
      </c>
      <c r="F784" s="42">
        <f>IF($D$22,[1]!obget([1]!obcall("",$B$22,"get",[1]!obMake("","int",E784))),"")</f>
        <v>16.998721054000512</v>
      </c>
      <c r="G784" s="42">
        <f>IF($D$22,[1]!obget([1]!obcall("",$B$23,"get",[1]!obMake("","int",E784)))^2,"")</f>
        <v>1.947075687902788</v>
      </c>
      <c r="H784" s="42">
        <f>IF($D$22,[1]!obget([1]!obcall("",$B$24,"get",[1]!obMake("","int",E784))),"")</f>
        <v>0.83436734009007374</v>
      </c>
    </row>
    <row r="785" spans="5:8" x14ac:dyDescent="0.3">
      <c r="E785" s="42">
        <f t="shared" si="25"/>
        <v>758</v>
      </c>
      <c r="F785" s="42">
        <f>IF($D$22,[1]!obget([1]!obcall("",$B$22,"get",[1]!obMake("","int",E785))),"")</f>
        <v>13.898968272997733</v>
      </c>
      <c r="G785" s="42">
        <f>IF($D$22,[1]!obget([1]!obcall("",$B$23,"get",[1]!obMake("","int",E785)))^2,"")</f>
        <v>4.2795950792985302E-2</v>
      </c>
      <c r="H785" s="42">
        <f>IF($D$22,[1]!obget([1]!obcall("",$B$24,"get",[1]!obMake("","int",E785))),"")</f>
        <v>0.49819930692142278</v>
      </c>
    </row>
    <row r="786" spans="5:8" x14ac:dyDescent="0.3">
      <c r="E786" s="42">
        <f t="shared" si="25"/>
        <v>759</v>
      </c>
      <c r="F786" s="42">
        <f>IF($D$22,[1]!obget([1]!obcall("",$B$22,"get",[1]!obMake("","int",E786))),"")</f>
        <v>7.9293679288158723</v>
      </c>
      <c r="G786" s="42">
        <f>IF($D$22,[1]!obget([1]!obcall("",$B$23,"get",[1]!obMake("","int",E786)))^2,"")</f>
        <v>5.1465782638396358E-2</v>
      </c>
      <c r="H786" s="42">
        <f>IF($D$22,[1]!obget([1]!obcall("",$B$24,"get",[1]!obMake("","int",E786))),"")</f>
        <v>0.23081304119793467</v>
      </c>
    </row>
    <row r="787" spans="5:8" x14ac:dyDescent="0.3">
      <c r="E787" s="42">
        <f t="shared" si="25"/>
        <v>760</v>
      </c>
      <c r="F787" s="42">
        <f>IF($D$22,[1]!obget([1]!obcall("",$B$22,"get",[1]!obMake("","int",E787))),"")</f>
        <v>13.669296670003138</v>
      </c>
      <c r="G787" s="42">
        <f>IF($D$22,[1]!obget([1]!obcall("",$B$23,"get",[1]!obMake("","int",E787)))^2,"")</f>
        <v>0.47458201866022393</v>
      </c>
      <c r="H787" s="42">
        <f>IF($D$22,[1]!obget([1]!obcall("",$B$24,"get",[1]!obMake("","int",E787))),"")</f>
        <v>0.47865875261256252</v>
      </c>
    </row>
    <row r="788" spans="5:8" x14ac:dyDescent="0.3">
      <c r="E788" s="42">
        <f t="shared" si="25"/>
        <v>761</v>
      </c>
      <c r="F788" s="42">
        <f>IF($D$22,[1]!obget([1]!obcall("",$B$22,"get",[1]!obMake("","int",E788))),"")</f>
        <v>9.4919369190761085</v>
      </c>
      <c r="G788" s="42">
        <f>IF($D$22,[1]!obget([1]!obcall("",$B$23,"get",[1]!obMake("","int",E788)))^2,"")</f>
        <v>3.4501747641927219E-2</v>
      </c>
      <c r="H788" s="42">
        <f>IF($D$22,[1]!obget([1]!obcall("",$B$24,"get",[1]!obMake("","int",E788))),"")</f>
        <v>0.25246705244833922</v>
      </c>
    </row>
    <row r="789" spans="5:8" x14ac:dyDescent="0.3">
      <c r="E789" s="42">
        <f t="shared" si="25"/>
        <v>762</v>
      </c>
      <c r="F789" s="42">
        <f>IF($D$22,[1]!obget([1]!obcall("",$B$22,"get",[1]!obMake("","int",E789))),"")</f>
        <v>19.052439894358127</v>
      </c>
      <c r="G789" s="42">
        <f>IF($D$22,[1]!obget([1]!obcall("",$B$23,"get",[1]!obMake("","int",E789)))^2,"")</f>
        <v>3.1189559241348594</v>
      </c>
      <c r="H789" s="42">
        <f>IF($D$22,[1]!obget([1]!obcall("",$B$24,"get",[1]!obMake("","int",E789))),"")</f>
        <v>1.131381592249451</v>
      </c>
    </row>
    <row r="790" spans="5:8" x14ac:dyDescent="0.3">
      <c r="E790" s="42">
        <f t="shared" si="25"/>
        <v>763</v>
      </c>
      <c r="F790" s="42">
        <f>IF($D$22,[1]!obget([1]!obcall("",$B$22,"get",[1]!obMake("","int",E790))),"")</f>
        <v>18.88240655891153</v>
      </c>
      <c r="G790" s="42">
        <f>IF($D$22,[1]!obget([1]!obcall("",$B$23,"get",[1]!obMake("","int",E790)))^2,"")</f>
        <v>0.31078034835851592</v>
      </c>
      <c r="H790" s="42">
        <f>IF($D$22,[1]!obget([1]!obcall("",$B$24,"get",[1]!obMake("","int",E790))),"")</f>
        <v>1.1045427808729031</v>
      </c>
    </row>
    <row r="791" spans="5:8" x14ac:dyDescent="0.3">
      <c r="E791" s="42">
        <f t="shared" si="25"/>
        <v>764</v>
      </c>
      <c r="F791" s="42">
        <f>IF($D$22,[1]!obget([1]!obcall("",$B$22,"get",[1]!obMake("","int",E791))),"")</f>
        <v>14.099441250234854</v>
      </c>
      <c r="G791" s="42">
        <f>IF($D$22,[1]!obget([1]!obcall("",$B$23,"get",[1]!obMake("","int",E791)))^2,"")</f>
        <v>0.75496981903703686</v>
      </c>
      <c r="H791" s="42">
        <f>IF($D$22,[1]!obget([1]!obcall("",$B$24,"get",[1]!obMake("","int",E791))),"")</f>
        <v>0.51586090313584565</v>
      </c>
    </row>
    <row r="792" spans="5:8" x14ac:dyDescent="0.3">
      <c r="E792" s="42">
        <f t="shared" si="25"/>
        <v>765</v>
      </c>
      <c r="F792" s="42">
        <f>IF($D$22,[1]!obget([1]!obcall("",$B$22,"get",[1]!obMake("","int",E792))),"")</f>
        <v>12.49880381700228</v>
      </c>
      <c r="G792" s="42">
        <f>IF($D$22,[1]!obget([1]!obcall("",$B$23,"get",[1]!obMake("","int",E792)))^2,"")</f>
        <v>3.5175916719693831E-4</v>
      </c>
      <c r="H792" s="42">
        <f>IF($D$22,[1]!obget([1]!obcall("",$B$24,"get",[1]!obMake("","int",E792))),"")</f>
        <v>0.39057620836990004</v>
      </c>
    </row>
    <row r="793" spans="5:8" x14ac:dyDescent="0.3">
      <c r="E793" s="42">
        <f t="shared" si="25"/>
        <v>766</v>
      </c>
      <c r="F793" s="42">
        <f>IF($D$22,[1]!obget([1]!obcall("",$B$22,"get",[1]!obMake("","int",E793))),"")</f>
        <v>7.3611757529169344</v>
      </c>
      <c r="G793" s="42">
        <f>IF($D$22,[1]!obget([1]!obcall("",$B$23,"get",[1]!obMake("","int",E793)))^2,"")</f>
        <v>0.32651318415467262</v>
      </c>
      <c r="H793" s="42">
        <f>IF($D$22,[1]!obget([1]!obcall("",$B$24,"get",[1]!obMake("","int",E793))),"")</f>
        <v>0.23143694758032152</v>
      </c>
    </row>
    <row r="794" spans="5:8" x14ac:dyDescent="0.3">
      <c r="E794" s="42">
        <f t="shared" si="25"/>
        <v>767</v>
      </c>
      <c r="F794" s="42">
        <f>IF($D$22,[1]!obget([1]!obcall("",$B$22,"get",[1]!obMake("","int",E794))),"")</f>
        <v>7.0059305801179557</v>
      </c>
      <c r="G794" s="42">
        <f>IF($D$22,[1]!obget([1]!obcall("",$B$23,"get",[1]!obMake("","int",E794)))^2,"")</f>
        <v>0.12112731355417815</v>
      </c>
      <c r="H794" s="42">
        <f>IF($D$22,[1]!obget([1]!obcall("",$B$24,"get",[1]!obMake("","int",E794))),"")</f>
        <v>0.23412961637506657</v>
      </c>
    </row>
    <row r="795" spans="5:8" x14ac:dyDescent="0.3">
      <c r="E795" s="42">
        <f t="shared" si="25"/>
        <v>768</v>
      </c>
      <c r="F795" s="42">
        <f>IF($D$22,[1]!obget([1]!obcall("",$B$22,"get",[1]!obMake("","int",E795))),"")</f>
        <v>21.139749659868802</v>
      </c>
      <c r="G795" s="42">
        <f>IF($D$22,[1]!obget([1]!obcall("",$B$23,"get",[1]!obMake("","int",E795)))^2,"")</f>
        <v>8.6562235080591785E-2</v>
      </c>
      <c r="H795" s="42">
        <f>IF($D$22,[1]!obget([1]!obcall("",$B$24,"get",[1]!obMake("","int",E795))),"")</f>
        <v>1.4939241504308125</v>
      </c>
    </row>
    <row r="796" spans="5:8" x14ac:dyDescent="0.3">
      <c r="E796" s="42">
        <f t="shared" ref="E796:E859" si="26">IF($D$22,E795+1,"")</f>
        <v>769</v>
      </c>
      <c r="F796" s="42">
        <f>IF($D$22,[1]!obget([1]!obcall("",$B$22,"get",[1]!obMake("","int",E796))),"")</f>
        <v>18.83550233965466</v>
      </c>
      <c r="G796" s="42">
        <f>IF($D$22,[1]!obget([1]!obcall("",$B$23,"get",[1]!obMake("","int",E796)))^2,"")</f>
        <v>0.6473108899887059</v>
      </c>
      <c r="H796" s="42">
        <f>IF($D$22,[1]!obget([1]!obcall("",$B$24,"get",[1]!obMake("","int",E796))),"")</f>
        <v>1.0972106333776468</v>
      </c>
    </row>
    <row r="797" spans="5:8" x14ac:dyDescent="0.3">
      <c r="E797" s="42">
        <f t="shared" si="26"/>
        <v>770</v>
      </c>
      <c r="F797" s="42">
        <f>IF($D$22,[1]!obget([1]!obcall("",$B$22,"get",[1]!obMake("","int",E797))),"")</f>
        <v>19.952427590364682</v>
      </c>
      <c r="G797" s="42">
        <f>IF($D$22,[1]!obget([1]!obcall("",$B$23,"get",[1]!obMake("","int",E797)))^2,"")</f>
        <v>0.84938125325318437</v>
      </c>
      <c r="H797" s="42">
        <f>IF($D$22,[1]!obget([1]!obcall("",$B$24,"get",[1]!obMake("","int",E797))),"")</f>
        <v>1.2801990453009613</v>
      </c>
    </row>
    <row r="798" spans="5:8" x14ac:dyDescent="0.3">
      <c r="E798" s="42">
        <f t="shared" si="26"/>
        <v>771</v>
      </c>
      <c r="F798" s="42">
        <f>IF($D$22,[1]!obget([1]!obcall("",$B$22,"get",[1]!obMake("","int",E798))),"")</f>
        <v>30.338528875664004</v>
      </c>
      <c r="G798" s="42">
        <f>IF($D$22,[1]!obget([1]!obcall("",$B$23,"get",[1]!obMake("","int",E798)))^2,"")</f>
        <v>1.5612417451902525</v>
      </c>
      <c r="H798" s="42">
        <f>IF($D$22,[1]!obget([1]!obcall("",$B$24,"get",[1]!obMake("","int",E798))),"")</f>
        <v>3.8203599612271275</v>
      </c>
    </row>
    <row r="799" spans="5:8" x14ac:dyDescent="0.3">
      <c r="E799" s="42">
        <f t="shared" si="26"/>
        <v>772</v>
      </c>
      <c r="F799" s="42">
        <f>IF($D$22,[1]!obget([1]!obcall("",$B$22,"get",[1]!obMake("","int",E799))),"")</f>
        <v>8.0842441813538635</v>
      </c>
      <c r="G799" s="42">
        <f>IF($D$22,[1]!obget([1]!obcall("",$B$23,"get",[1]!obMake("","int",E799)))^2,"")</f>
        <v>0.14460404166312166</v>
      </c>
      <c r="H799" s="42">
        <f>IF($D$22,[1]!obget([1]!obcall("",$B$24,"get",[1]!obMake("","int",E799))),"")</f>
        <v>0.23142901955865836</v>
      </c>
    </row>
    <row r="800" spans="5:8" x14ac:dyDescent="0.3">
      <c r="E800" s="42">
        <f t="shared" si="26"/>
        <v>773</v>
      </c>
      <c r="F800" s="42">
        <f>IF($D$22,[1]!obget([1]!obcall("",$B$22,"get",[1]!obMake("","int",E800))),"")</f>
        <v>10.810869043108433</v>
      </c>
      <c r="G800" s="42">
        <f>IF($D$22,[1]!obget([1]!obcall("",$B$23,"get",[1]!obMake("","int",E800)))^2,"")</f>
        <v>4.6191916176616145E-2</v>
      </c>
      <c r="H800" s="42">
        <f>IF($D$22,[1]!obget([1]!obcall("",$B$24,"get",[1]!obMake("","int",E800))),"")</f>
        <v>0.29742084817080927</v>
      </c>
    </row>
    <row r="801" spans="5:8" x14ac:dyDescent="0.3">
      <c r="E801" s="42">
        <f t="shared" si="26"/>
        <v>774</v>
      </c>
      <c r="F801" s="42">
        <f>IF($D$22,[1]!obget([1]!obcall("",$B$22,"get",[1]!obMake("","int",E801))),"")</f>
        <v>13.797128839527581</v>
      </c>
      <c r="G801" s="42">
        <f>IF($D$22,[1]!obget([1]!obcall("",$B$23,"get",[1]!obMake("","int",E801)))^2,"")</f>
        <v>0.6807213021525893</v>
      </c>
      <c r="H801" s="42">
        <f>IF($D$22,[1]!obget([1]!obcall("",$B$24,"get",[1]!obMake("","int",E801))),"")</f>
        <v>0.48944338904834916</v>
      </c>
    </row>
    <row r="802" spans="5:8" x14ac:dyDescent="0.3">
      <c r="E802" s="42">
        <f t="shared" si="26"/>
        <v>775</v>
      </c>
      <c r="F802" s="42">
        <f>IF($D$22,[1]!obget([1]!obcall("",$B$22,"get",[1]!obMake("","int",E802))),"")</f>
        <v>7.4327874131005185</v>
      </c>
      <c r="G802" s="42">
        <f>IF($D$22,[1]!obget([1]!obcall("",$B$23,"get",[1]!obMake("","int",E802)))^2,"")</f>
        <v>8.6882136220766043E-2</v>
      </c>
      <c r="H802" s="42">
        <f>IF($D$22,[1]!obget([1]!obcall("",$B$24,"get",[1]!obMake("","int",E802))),"")</f>
        <v>0.23110870837618969</v>
      </c>
    </row>
    <row r="803" spans="5:8" x14ac:dyDescent="0.3">
      <c r="E803" s="42">
        <f t="shared" si="26"/>
        <v>776</v>
      </c>
      <c r="F803" s="42">
        <f>IF($D$22,[1]!obget([1]!obcall("",$B$22,"get",[1]!obMake("","int",E803))),"")</f>
        <v>13.193452108198027</v>
      </c>
      <c r="G803" s="42">
        <f>IF($D$22,[1]!obget([1]!obcall("",$B$23,"get",[1]!obMake("","int",E803)))^2,"")</f>
        <v>0.25044362594206671</v>
      </c>
      <c r="H803" s="42">
        <f>IF($D$22,[1]!obget([1]!obcall("",$B$24,"get",[1]!obMake("","int",E803))),"")</f>
        <v>0.44053012386356771</v>
      </c>
    </row>
    <row r="804" spans="5:8" x14ac:dyDescent="0.3">
      <c r="E804" s="42">
        <f t="shared" si="26"/>
        <v>777</v>
      </c>
      <c r="F804" s="42">
        <f>IF($D$22,[1]!obget([1]!obcall("",$B$22,"get",[1]!obMake("","int",E804))),"")</f>
        <v>13.148883741116974</v>
      </c>
      <c r="G804" s="42">
        <f>IF($D$22,[1]!obget([1]!obcall("",$B$23,"get",[1]!obMake("","int",E804)))^2,"")</f>
        <v>0.43039306013257939</v>
      </c>
      <c r="H804" s="42">
        <f>IF($D$22,[1]!obget([1]!obcall("",$B$24,"get",[1]!obMake("","int",E804))),"")</f>
        <v>0.43712173568350199</v>
      </c>
    </row>
    <row r="805" spans="5:8" x14ac:dyDescent="0.3">
      <c r="E805" s="42">
        <f t="shared" si="26"/>
        <v>778</v>
      </c>
      <c r="F805" s="42">
        <f>IF($D$22,[1]!obget([1]!obcall("",$B$22,"get",[1]!obMake("","int",E805))),"")</f>
        <v>11.097417564368774</v>
      </c>
      <c r="G805" s="42">
        <f>IF($D$22,[1]!obget([1]!obcall("",$B$23,"get",[1]!obMake("","int",E805)))^2,"")</f>
        <v>0.81750879607252691</v>
      </c>
      <c r="H805" s="42">
        <f>IF($D$22,[1]!obget([1]!obcall("",$B$24,"get",[1]!obMake("","int",E805))),"")</f>
        <v>0.31041653913623868</v>
      </c>
    </row>
    <row r="806" spans="5:8" x14ac:dyDescent="0.3">
      <c r="E806" s="42">
        <f t="shared" si="26"/>
        <v>779</v>
      </c>
      <c r="F806" s="42">
        <f>IF($D$22,[1]!obget([1]!obcall("",$B$22,"get",[1]!obMake("","int",E806))),"")</f>
        <v>6.8033951980161467</v>
      </c>
      <c r="G806" s="42">
        <f>IF($D$22,[1]!obget([1]!obcall("",$B$23,"get",[1]!obMake("","int",E806)))^2,"")</f>
        <v>2.6570746509872682E-2</v>
      </c>
      <c r="H806" s="42">
        <f>IF($D$22,[1]!obget([1]!obcall("",$B$24,"get",[1]!obMake("","int",E806))),"")</f>
        <v>0.2364577324926051</v>
      </c>
    </row>
    <row r="807" spans="5:8" x14ac:dyDescent="0.3">
      <c r="E807" s="42">
        <f t="shared" si="26"/>
        <v>780</v>
      </c>
      <c r="F807" s="42">
        <f>IF($D$22,[1]!obget([1]!obcall("",$B$22,"get",[1]!obMake("","int",E807))),"")</f>
        <v>10.004728515376463</v>
      </c>
      <c r="G807" s="42">
        <f>IF($D$22,[1]!obget([1]!obcall("",$B$23,"get",[1]!obMake("","int",E807)))^2,"")</f>
        <v>0.6275146968871107</v>
      </c>
      <c r="H807" s="42">
        <f>IF($D$22,[1]!obget([1]!obcall("",$B$24,"get",[1]!obMake("","int",E807))),"")</f>
        <v>0.26704320692434647</v>
      </c>
    </row>
    <row r="808" spans="5:8" x14ac:dyDescent="0.3">
      <c r="E808" s="42">
        <f t="shared" si="26"/>
        <v>781</v>
      </c>
      <c r="F808" s="42">
        <f>IF($D$22,[1]!obget([1]!obcall("",$B$22,"get",[1]!obMake("","int",E808))),"")</f>
        <v>9.8257818544361442</v>
      </c>
      <c r="G808" s="42">
        <f>IF($D$22,[1]!obget([1]!obcall("",$B$23,"get",[1]!obMake("","int",E808)))^2,"")</f>
        <v>5.6028731951669172E-2</v>
      </c>
      <c r="H808" s="42">
        <f>IF($D$22,[1]!obget([1]!obcall("",$B$24,"get",[1]!obMake("","int",E808))),"")</f>
        <v>0.26153730579708867</v>
      </c>
    </row>
    <row r="809" spans="5:8" x14ac:dyDescent="0.3">
      <c r="E809" s="42">
        <f t="shared" si="26"/>
        <v>782</v>
      </c>
      <c r="F809" s="42">
        <f>IF($D$22,[1]!obget([1]!obcall("",$B$22,"get",[1]!obMake("","int",E809))),"")</f>
        <v>7.2116403614600237</v>
      </c>
      <c r="G809" s="42">
        <f>IF($D$22,[1]!obget([1]!obcall("",$B$23,"get",[1]!obMake("","int",E809)))^2,"")</f>
        <v>0.63611732312649427</v>
      </c>
      <c r="H809" s="42">
        <f>IF($D$22,[1]!obget([1]!obcall("",$B$24,"get",[1]!obMake("","int",E809))),"")</f>
        <v>0.23235447456251856</v>
      </c>
    </row>
    <row r="810" spans="5:8" x14ac:dyDescent="0.3">
      <c r="E810" s="42">
        <f t="shared" si="26"/>
        <v>783</v>
      </c>
      <c r="F810" s="42">
        <f>IF($D$22,[1]!obget([1]!obcall("",$B$22,"get",[1]!obMake("","int",E810))),"")</f>
        <v>12.729964167356437</v>
      </c>
      <c r="G810" s="42">
        <f>IF($D$22,[1]!obget([1]!obcall("",$B$23,"get",[1]!obMake("","int",E810)))^2,"")</f>
        <v>0.9539093815208568</v>
      </c>
      <c r="H810" s="42">
        <f>IF($D$22,[1]!obget([1]!obcall("",$B$24,"get",[1]!obMake("","int",E810))),"")</f>
        <v>0.40644750794881546</v>
      </c>
    </row>
    <row r="811" spans="5:8" x14ac:dyDescent="0.3">
      <c r="E811" s="42">
        <f t="shared" si="26"/>
        <v>784</v>
      </c>
      <c r="F811" s="42">
        <f>IF($D$22,[1]!obget([1]!obcall("",$B$22,"get",[1]!obMake("","int",E811))),"")</f>
        <v>8.6502804595955975</v>
      </c>
      <c r="G811" s="42">
        <f>IF($D$22,[1]!obget([1]!obcall("",$B$23,"get",[1]!obMake("","int",E811)))^2,"")</f>
        <v>0.16436671078229492</v>
      </c>
      <c r="H811" s="42">
        <f>IF($D$22,[1]!obget([1]!obcall("",$B$24,"get",[1]!obMake("","int",E811))),"")</f>
        <v>0.23654450521047132</v>
      </c>
    </row>
    <row r="812" spans="5:8" x14ac:dyDescent="0.3">
      <c r="E812" s="42">
        <f t="shared" si="26"/>
        <v>785</v>
      </c>
      <c r="F812" s="42">
        <f>IF($D$22,[1]!obget([1]!obcall("",$B$22,"get",[1]!obMake("","int",E812))),"")</f>
        <v>9.1171107293104967</v>
      </c>
      <c r="G812" s="42">
        <f>IF($D$22,[1]!obget([1]!obcall("",$B$23,"get",[1]!obMake("","int",E812)))^2,"")</f>
        <v>5.456609708561668E-3</v>
      </c>
      <c r="H812" s="42">
        <f>IF($D$22,[1]!obget([1]!obcall("",$B$24,"get",[1]!obMake("","int",E812))),"")</f>
        <v>0.244147848003749</v>
      </c>
    </row>
    <row r="813" spans="5:8" x14ac:dyDescent="0.3">
      <c r="E813" s="42">
        <f t="shared" si="26"/>
        <v>786</v>
      </c>
      <c r="F813" s="42">
        <f>IF($D$22,[1]!obget([1]!obcall("",$B$22,"get",[1]!obMake("","int",E813))),"")</f>
        <v>11.792663304294191</v>
      </c>
      <c r="G813" s="42">
        <f>IF($D$22,[1]!obget([1]!obcall("",$B$23,"get",[1]!obMake("","int",E813)))^2,"")</f>
        <v>8.4906290774851997E-2</v>
      </c>
      <c r="H813" s="42">
        <f>IF($D$22,[1]!obget([1]!obcall("",$B$24,"get",[1]!obMake("","int",E813))),"")</f>
        <v>0.3467388200265743</v>
      </c>
    </row>
    <row r="814" spans="5:8" x14ac:dyDescent="0.3">
      <c r="E814" s="42">
        <f t="shared" si="26"/>
        <v>787</v>
      </c>
      <c r="F814" s="42">
        <f>IF($D$22,[1]!obget([1]!obcall("",$B$22,"get",[1]!obMake("","int",E814))),"")</f>
        <v>9.8302223973124381</v>
      </c>
      <c r="G814" s="42">
        <f>IF($D$22,[1]!obget([1]!obcall("",$B$23,"get",[1]!obMake("","int",E814)))^2,"")</f>
        <v>6.0655604390291058E-2</v>
      </c>
      <c r="H814" s="42">
        <f>IF($D$22,[1]!obget([1]!obcall("",$B$24,"get",[1]!obMake("","int",E814))),"")</f>
        <v>0.26166849505547984</v>
      </c>
    </row>
    <row r="815" spans="5:8" x14ac:dyDescent="0.3">
      <c r="E815" s="42">
        <f t="shared" si="26"/>
        <v>788</v>
      </c>
      <c r="F815" s="42">
        <f>IF($D$22,[1]!obget([1]!obcall("",$B$22,"get",[1]!obMake("","int",E815))),"")</f>
        <v>9.7855039354925459</v>
      </c>
      <c r="G815" s="42">
        <f>IF($D$22,[1]!obget([1]!obcall("",$B$23,"get",[1]!obMake("","int",E815)))^2,"")</f>
        <v>0.1158183971300645</v>
      </c>
      <c r="H815" s="42">
        <f>IF($D$22,[1]!obget([1]!obcall("",$B$24,"get",[1]!obMake("","int",E815))),"")</f>
        <v>0.26035999692934086</v>
      </c>
    </row>
    <row r="816" spans="5:8" x14ac:dyDescent="0.3">
      <c r="E816" s="42">
        <f t="shared" si="26"/>
        <v>789</v>
      </c>
      <c r="F816" s="42">
        <f>IF($D$22,[1]!obget([1]!obcall("",$B$22,"get",[1]!obMake("","int",E816))),"")</f>
        <v>8.1898289986459094</v>
      </c>
      <c r="G816" s="42">
        <f>IF($D$22,[1]!obget([1]!obcall("",$B$23,"get",[1]!obMake("","int",E816)))^2,"")</f>
        <v>0.47274463991421034</v>
      </c>
      <c r="H816" s="42">
        <f>IF($D$22,[1]!obget([1]!obcall("",$B$24,"get",[1]!obMake("","int",E816))),"")</f>
        <v>0.23204198479123966</v>
      </c>
    </row>
    <row r="817" spans="5:8" x14ac:dyDescent="0.3">
      <c r="E817" s="42">
        <f t="shared" si="26"/>
        <v>790</v>
      </c>
      <c r="F817" s="42">
        <f>IF($D$22,[1]!obget([1]!obcall("",$B$22,"get",[1]!obMake("","int",E817))),"")</f>
        <v>8.7733095345980878</v>
      </c>
      <c r="G817" s="42">
        <f>IF($D$22,[1]!obget([1]!obcall("",$B$23,"get",[1]!obMake("","int",E817)))^2,"")</f>
        <v>0.8344661986573102</v>
      </c>
      <c r="H817" s="42">
        <f>IF($D$22,[1]!obget([1]!obcall("",$B$24,"get",[1]!obMake("","int",E817))),"")</f>
        <v>0.23825140997864735</v>
      </c>
    </row>
    <row r="818" spans="5:8" x14ac:dyDescent="0.3">
      <c r="E818" s="42">
        <f t="shared" si="26"/>
        <v>791</v>
      </c>
      <c r="F818" s="42">
        <f>IF($D$22,[1]!obget([1]!obcall("",$B$22,"get",[1]!obMake("","int",E818))),"")</f>
        <v>6.7369702509177749</v>
      </c>
      <c r="G818" s="42">
        <f>IF($D$22,[1]!obget([1]!obcall("",$B$23,"get",[1]!obMake("","int",E818)))^2,"")</f>
        <v>0.43524809453569591</v>
      </c>
      <c r="H818" s="42">
        <f>IF($D$22,[1]!obget([1]!obcall("",$B$24,"get",[1]!obMake("","int",E818))),"")</f>
        <v>0.2373466788804286</v>
      </c>
    </row>
    <row r="819" spans="5:8" x14ac:dyDescent="0.3">
      <c r="E819" s="42">
        <f t="shared" si="26"/>
        <v>792</v>
      </c>
      <c r="F819" s="42">
        <f>IF($D$22,[1]!obget([1]!obcall("",$B$22,"get",[1]!obMake("","int",E819))),"")</f>
        <v>12.420993956694751</v>
      </c>
      <c r="G819" s="42">
        <f>IF($D$22,[1]!obget([1]!obcall("",$B$23,"get",[1]!obMake("","int",E819)))^2,"")</f>
        <v>0.24448607167691877</v>
      </c>
      <c r="H819" s="42">
        <f>IF($D$22,[1]!obget([1]!obcall("",$B$24,"get",[1]!obMake("","int",E819))),"")</f>
        <v>0.38540258612298972</v>
      </c>
    </row>
    <row r="820" spans="5:8" x14ac:dyDescent="0.3">
      <c r="E820" s="42">
        <f t="shared" si="26"/>
        <v>793</v>
      </c>
      <c r="F820" s="42">
        <f>IF($D$22,[1]!obget([1]!obcall("",$B$22,"get",[1]!obMake("","int",E820))),"")</f>
        <v>12.853471195749314</v>
      </c>
      <c r="G820" s="42">
        <f>IF($D$22,[1]!obget([1]!obcall("",$B$23,"get",[1]!obMake("","int",E820)))^2,"")</f>
        <v>0.15715583348073936</v>
      </c>
      <c r="H820" s="42">
        <f>IF($D$22,[1]!obget([1]!obcall("",$B$24,"get",[1]!obMake("","int",E820))),"")</f>
        <v>0.41523487338897458</v>
      </c>
    </row>
    <row r="821" spans="5:8" x14ac:dyDescent="0.3">
      <c r="E821" s="42">
        <f t="shared" si="26"/>
        <v>794</v>
      </c>
      <c r="F821" s="42">
        <f>IF($D$22,[1]!obget([1]!obcall("",$B$22,"get",[1]!obMake("","int",E821))),"")</f>
        <v>5.4639981107327475</v>
      </c>
      <c r="G821" s="42">
        <f>IF($D$22,[1]!obget([1]!obcall("",$B$23,"get",[1]!obMake("","int",E821)))^2,"")</f>
        <v>6.7290017344688105E-3</v>
      </c>
      <c r="H821" s="42">
        <f>IF($D$22,[1]!obget([1]!obcall("",$B$24,"get",[1]!obMake("","int",E821))),"")</f>
        <v>0.26635016695456948</v>
      </c>
    </row>
    <row r="822" spans="5:8" x14ac:dyDescent="0.3">
      <c r="E822" s="42">
        <f t="shared" si="26"/>
        <v>795</v>
      </c>
      <c r="F822" s="42">
        <f>IF($D$22,[1]!obget([1]!obcall("",$B$22,"get",[1]!obMake("","int",E822))),"")</f>
        <v>10.800198135071703</v>
      </c>
      <c r="G822" s="42">
        <f>IF($D$22,[1]!obget([1]!obcall("",$B$23,"get",[1]!obMake("","int",E822)))^2,"")</f>
        <v>0.33993589414769448</v>
      </c>
      <c r="H822" s="42">
        <f>IF($D$22,[1]!obget([1]!obcall("",$B$24,"get",[1]!obMake("","int",E822))),"")</f>
        <v>0.29695915760892755</v>
      </c>
    </row>
    <row r="823" spans="5:8" x14ac:dyDescent="0.3">
      <c r="E823" s="42">
        <f t="shared" si="26"/>
        <v>796</v>
      </c>
      <c r="F823" s="42">
        <f>IF($D$22,[1]!obget([1]!obcall("",$B$22,"get",[1]!obMake("","int",E823))),"")</f>
        <v>8.7314833984560547</v>
      </c>
      <c r="G823" s="42">
        <f>IF($D$22,[1]!obget([1]!obcall("",$B$23,"get",[1]!obMake("","int",E823)))^2,"")</f>
        <v>0.26074201523263019</v>
      </c>
      <c r="H823" s="42">
        <f>IF($D$22,[1]!obget([1]!obcall("",$B$24,"get",[1]!obMake("","int",E823))),"")</f>
        <v>0.23764727469265723</v>
      </c>
    </row>
    <row r="824" spans="5:8" x14ac:dyDescent="0.3">
      <c r="E824" s="42">
        <f t="shared" si="26"/>
        <v>797</v>
      </c>
      <c r="F824" s="42">
        <f>IF($D$22,[1]!obget([1]!obcall("",$B$22,"get",[1]!obMake("","int",E824))),"")</f>
        <v>15.19748787514337</v>
      </c>
      <c r="G824" s="42">
        <f>IF($D$22,[1]!obget([1]!obcall("",$B$23,"get",[1]!obMake("","int",E824)))^2,"")</f>
        <v>0.16484488235161188</v>
      </c>
      <c r="H824" s="42">
        <f>IF($D$22,[1]!obget([1]!obcall("",$B$24,"get",[1]!obMake("","int",E824))),"")</f>
        <v>0.62260647927643187</v>
      </c>
    </row>
    <row r="825" spans="5:8" x14ac:dyDescent="0.3">
      <c r="E825" s="42">
        <f t="shared" si="26"/>
        <v>798</v>
      </c>
      <c r="F825" s="42">
        <f>IF($D$22,[1]!obget([1]!obcall("",$B$22,"get",[1]!obMake("","int",E825))),"")</f>
        <v>12.074246745976255</v>
      </c>
      <c r="G825" s="42">
        <f>IF($D$22,[1]!obget([1]!obcall("",$B$23,"get",[1]!obMake("","int",E825)))^2,"")</f>
        <v>4.1393836031139782E-2</v>
      </c>
      <c r="H825" s="42">
        <f>IF($D$22,[1]!obget([1]!obcall("",$B$24,"get",[1]!obMake("","int",E825))),"")</f>
        <v>0.36338047377367033</v>
      </c>
    </row>
    <row r="826" spans="5:8" x14ac:dyDescent="0.3">
      <c r="E826" s="42">
        <f t="shared" si="26"/>
        <v>799</v>
      </c>
      <c r="F826" s="42">
        <f>IF($D$22,[1]!obget([1]!obcall("",$B$22,"get",[1]!obMake("","int",E826))),"")</f>
        <v>12.204974134243079</v>
      </c>
      <c r="G826" s="42">
        <f>IF($D$22,[1]!obget([1]!obcall("",$B$23,"get",[1]!obMake("","int",E826)))^2,"")</f>
        <v>0.41312892616947711</v>
      </c>
      <c r="H826" s="42">
        <f>IF($D$22,[1]!obget([1]!obcall("",$B$24,"get",[1]!obMake("","int",E826))),"")</f>
        <v>0.37148482734447996</v>
      </c>
    </row>
    <row r="827" spans="5:8" x14ac:dyDescent="0.3">
      <c r="E827" s="42">
        <f t="shared" si="26"/>
        <v>800</v>
      </c>
      <c r="F827" s="42">
        <f>IF($D$22,[1]!obget([1]!obcall("",$B$22,"get",[1]!obMake("","int",E827))),"")</f>
        <v>13.856736318774548</v>
      </c>
      <c r="G827" s="42">
        <f>IF($D$22,[1]!obget([1]!obcall("",$B$23,"get",[1]!obMake("","int",E827)))^2,"")</f>
        <v>2.7581415696087446E-2</v>
      </c>
      <c r="H827" s="42">
        <f>IF($D$22,[1]!obget([1]!obcall("",$B$24,"get",[1]!obMake("","int",E827))),"")</f>
        <v>0.49455063217463202</v>
      </c>
    </row>
    <row r="828" spans="5:8" x14ac:dyDescent="0.3">
      <c r="E828" s="42">
        <f t="shared" si="26"/>
        <v>801</v>
      </c>
      <c r="F828" s="42">
        <f>IF($D$22,[1]!obget([1]!obcall("",$B$22,"get",[1]!obMake("","int",E828))),"")</f>
        <v>12.198267220339943</v>
      </c>
      <c r="G828" s="42">
        <f>IF($D$22,[1]!obget([1]!obcall("",$B$23,"get",[1]!obMake("","int",E828)))^2,"")</f>
        <v>0.77890852390557241</v>
      </c>
      <c r="H828" s="42">
        <f>IF($D$22,[1]!obget([1]!obcall("",$B$24,"get",[1]!obMake("","int",E828))),"")</f>
        <v>0.37106319843497149</v>
      </c>
    </row>
    <row r="829" spans="5:8" x14ac:dyDescent="0.3">
      <c r="E829" s="42">
        <f t="shared" si="26"/>
        <v>802</v>
      </c>
      <c r="F829" s="42">
        <f>IF($D$22,[1]!obget([1]!obcall("",$B$22,"get",[1]!obMake("","int",E829))),"")</f>
        <v>10.511977221948843</v>
      </c>
      <c r="G829" s="42">
        <f>IF($D$22,[1]!obget([1]!obcall("",$B$23,"get",[1]!obMake("","int",E829)))^2,"")</f>
        <v>0.21794954750959947</v>
      </c>
      <c r="H829" s="42">
        <f>IF($D$22,[1]!obget([1]!obcall("",$B$24,"get",[1]!obMake("","int",E829))),"")</f>
        <v>0.2850935819801077</v>
      </c>
    </row>
    <row r="830" spans="5:8" x14ac:dyDescent="0.3">
      <c r="E830" s="42">
        <f t="shared" si="26"/>
        <v>803</v>
      </c>
      <c r="F830" s="42">
        <f>IF($D$22,[1]!obget([1]!obcall("",$B$22,"get",[1]!obMake("","int",E830))),"")</f>
        <v>9.5763819503363372</v>
      </c>
      <c r="G830" s="42">
        <f>IF($D$22,[1]!obget([1]!obcall("",$B$23,"get",[1]!obMake("","int",E830)))^2,"")</f>
        <v>0.11374041170478121</v>
      </c>
      <c r="H830" s="42">
        <f>IF($D$22,[1]!obget([1]!obcall("",$B$24,"get",[1]!obMake("","int",E830))),"")</f>
        <v>0.25461351845134528</v>
      </c>
    </row>
    <row r="831" spans="5:8" x14ac:dyDescent="0.3">
      <c r="E831" s="42">
        <f t="shared" si="26"/>
        <v>804</v>
      </c>
      <c r="F831" s="42">
        <f>IF($D$22,[1]!obget([1]!obcall("",$B$22,"get",[1]!obMake("","int",E831))),"")</f>
        <v>8.8173916171241178</v>
      </c>
      <c r="G831" s="42">
        <f>IF($D$22,[1]!obget([1]!obcall("",$B$23,"get",[1]!obMake("","int",E831)))^2,"")</f>
        <v>1.3954605918943104E-2</v>
      </c>
      <c r="H831" s="42">
        <f>IF($D$22,[1]!obget([1]!obcall("",$B$24,"get",[1]!obMake("","int",E831))),"")</f>
        <v>0.23891471147467058</v>
      </c>
    </row>
    <row r="832" spans="5:8" x14ac:dyDescent="0.3">
      <c r="E832" s="42">
        <f t="shared" si="26"/>
        <v>805</v>
      </c>
      <c r="F832" s="42">
        <f>IF($D$22,[1]!obget([1]!obcall("",$B$22,"get",[1]!obMake("","int",E832))),"")</f>
        <v>12.331058114561111</v>
      </c>
      <c r="G832" s="42">
        <f>IF($D$22,[1]!obget([1]!obcall("",$B$23,"get",[1]!obMake("","int",E832)))^2,"")</f>
        <v>4.464800569984867E-2</v>
      </c>
      <c r="H832" s="42">
        <f>IF($D$22,[1]!obget([1]!obcall("",$B$24,"get",[1]!obMake("","int",E832))),"")</f>
        <v>0.37952859288749763</v>
      </c>
    </row>
    <row r="833" spans="5:8" x14ac:dyDescent="0.3">
      <c r="E833" s="42">
        <f t="shared" si="26"/>
        <v>806</v>
      </c>
      <c r="F833" s="42">
        <f>IF($D$22,[1]!obget([1]!obcall("",$B$22,"get",[1]!obMake("","int",E833))),"")</f>
        <v>10.508238326012556</v>
      </c>
      <c r="G833" s="42">
        <f>IF($D$22,[1]!obget([1]!obcall("",$B$23,"get",[1]!obMake("","int",E833)))^2,"")</f>
        <v>1.4139830917113984E-3</v>
      </c>
      <c r="H833" s="42">
        <f>IF($D$22,[1]!obget([1]!obcall("",$B$24,"get",[1]!obMake("","int",E833))),"")</f>
        <v>0.28494731994621925</v>
      </c>
    </row>
    <row r="834" spans="5:8" x14ac:dyDescent="0.3">
      <c r="E834" s="42">
        <f t="shared" si="26"/>
        <v>807</v>
      </c>
      <c r="F834" s="42">
        <f>IF($D$22,[1]!obget([1]!obcall("",$B$22,"get",[1]!obMake("","int",E834))),"")</f>
        <v>20.079178419294418</v>
      </c>
      <c r="G834" s="42">
        <f>IF($D$22,[1]!obget([1]!obcall("",$B$23,"get",[1]!obMake("","int",E834)))^2,"")</f>
        <v>1.5560588333362768</v>
      </c>
      <c r="H834" s="42">
        <f>IF($D$22,[1]!obget([1]!obcall("",$B$24,"get",[1]!obMake("","int",E834))),"")</f>
        <v>1.3020713913300495</v>
      </c>
    </row>
    <row r="835" spans="5:8" x14ac:dyDescent="0.3">
      <c r="E835" s="42">
        <f t="shared" si="26"/>
        <v>808</v>
      </c>
      <c r="F835" s="42">
        <f>IF($D$22,[1]!obget([1]!obcall("",$B$22,"get",[1]!obMake("","int",E835))),"")</f>
        <v>10.911634572470025</v>
      </c>
      <c r="G835" s="42">
        <f>IF($D$22,[1]!obget([1]!obcall("",$B$23,"get",[1]!obMake("","int",E835)))^2,"")</f>
        <v>0.65782514713730023</v>
      </c>
      <c r="H835" s="42">
        <f>IF($D$22,[1]!obget([1]!obcall("",$B$24,"get",[1]!obMake("","int",E835))),"")</f>
        <v>0.30185941546463446</v>
      </c>
    </row>
    <row r="836" spans="5:8" x14ac:dyDescent="0.3">
      <c r="E836" s="42">
        <f t="shared" si="26"/>
        <v>809</v>
      </c>
      <c r="F836" s="42">
        <f>IF($D$22,[1]!obget([1]!obcall("",$B$22,"get",[1]!obMake("","int",E836))),"")</f>
        <v>20.056402365343349</v>
      </c>
      <c r="G836" s="42">
        <f>IF($D$22,[1]!obget([1]!obcall("",$B$23,"get",[1]!obMake("","int",E836)))^2,"")</f>
        <v>0.35962879984092738</v>
      </c>
      <c r="H836" s="42">
        <f>IF($D$22,[1]!obget([1]!obcall("",$B$24,"get",[1]!obMake("","int",E836))),"")</f>
        <v>1.2981244932309015</v>
      </c>
    </row>
    <row r="837" spans="5:8" x14ac:dyDescent="0.3">
      <c r="E837" s="42">
        <f t="shared" si="26"/>
        <v>810</v>
      </c>
      <c r="F837" s="42">
        <f>IF($D$22,[1]!obget([1]!obcall("",$B$22,"get",[1]!obMake("","int",E837))),"")</f>
        <v>11.762305790807153</v>
      </c>
      <c r="G837" s="42">
        <f>IF($D$22,[1]!obget([1]!obcall("",$B$23,"get",[1]!obMake("","int",E837)))^2,"")</f>
        <v>0.13135713644215874</v>
      </c>
      <c r="H837" s="42">
        <f>IF($D$22,[1]!obget([1]!obcall("",$B$24,"get",[1]!obMake("","int",E837))),"")</f>
        <v>0.34501115224724821</v>
      </c>
    </row>
    <row r="838" spans="5:8" x14ac:dyDescent="0.3">
      <c r="E838" s="42">
        <f t="shared" si="26"/>
        <v>811</v>
      </c>
      <c r="F838" s="42">
        <f>IF($D$22,[1]!obget([1]!obcall("",$B$22,"get",[1]!obMake("","int",E838))),"")</f>
        <v>18.310273634977481</v>
      </c>
      <c r="G838" s="42">
        <f>IF($D$22,[1]!obget([1]!obcall("",$B$23,"get",[1]!obMake("","int",E838)))^2,"")</f>
        <v>0.78687167485048237</v>
      </c>
      <c r="H838" s="42">
        <f>IF($D$22,[1]!obget([1]!obcall("",$B$24,"get",[1]!obMake("","int",E838))),"")</f>
        <v>1.0172152289560563</v>
      </c>
    </row>
    <row r="839" spans="5:8" x14ac:dyDescent="0.3">
      <c r="E839" s="42">
        <f t="shared" si="26"/>
        <v>812</v>
      </c>
      <c r="F839" s="42">
        <f>IF($D$22,[1]!obget([1]!obcall("",$B$22,"get",[1]!obMake("","int",E839))),"")</f>
        <v>20.207716048856248</v>
      </c>
      <c r="G839" s="42">
        <f>IF($D$22,[1]!obget([1]!obcall("",$B$23,"get",[1]!obMake("","int",E839)))^2,"")</f>
        <v>0.73120391322557909</v>
      </c>
      <c r="H839" s="42">
        <f>IF($D$22,[1]!obget([1]!obcall("",$B$24,"get",[1]!obMake("","int",E839))),"")</f>
        <v>1.3244823965499881</v>
      </c>
    </row>
    <row r="840" spans="5:8" x14ac:dyDescent="0.3">
      <c r="E840" s="42">
        <f t="shared" si="26"/>
        <v>813</v>
      </c>
      <c r="F840" s="42">
        <f>IF($D$22,[1]!obget([1]!obcall("",$B$22,"get",[1]!obMake("","int",E840))),"")</f>
        <v>10.349920243221909</v>
      </c>
      <c r="G840" s="42">
        <f>IF($D$22,[1]!obget([1]!obcall("",$B$23,"get",[1]!obMake("","int",E840)))^2,"")</f>
        <v>7.6610457511792549E-4</v>
      </c>
      <c r="H840" s="42">
        <f>IF($D$22,[1]!obget([1]!obcall("",$B$24,"get",[1]!obMake("","int",E840))),"")</f>
        <v>0.27893415364020335</v>
      </c>
    </row>
    <row r="841" spans="5:8" x14ac:dyDescent="0.3">
      <c r="E841" s="42">
        <f t="shared" si="26"/>
        <v>814</v>
      </c>
      <c r="F841" s="42">
        <f>IF($D$22,[1]!obget([1]!obcall("",$B$22,"get",[1]!obMake("","int",E841))),"")</f>
        <v>17.95480635688445</v>
      </c>
      <c r="G841" s="42">
        <f>IF($D$22,[1]!obget([1]!obcall("",$B$23,"get",[1]!obMake("","int",E841)))^2,"")</f>
        <v>0.36777970547365163</v>
      </c>
      <c r="H841" s="42">
        <f>IF($D$22,[1]!obget([1]!obcall("",$B$24,"get",[1]!obMake("","int",E841))),"")</f>
        <v>0.9652728703613942</v>
      </c>
    </row>
    <row r="842" spans="5:8" x14ac:dyDescent="0.3">
      <c r="E842" s="42">
        <f t="shared" si="26"/>
        <v>815</v>
      </c>
      <c r="F842" s="42">
        <f>IF($D$22,[1]!obget([1]!obcall("",$B$22,"get",[1]!obMake("","int",E842))),"")</f>
        <v>12.493095618526988</v>
      </c>
      <c r="G842" s="42">
        <f>IF($D$22,[1]!obget([1]!obcall("",$B$23,"get",[1]!obMake("","int",E842)))^2,"")</f>
        <v>0.19321561153414865</v>
      </c>
      <c r="H842" s="42">
        <f>IF($D$22,[1]!obget([1]!obcall("",$B$24,"get",[1]!obMake("","int",E842))),"")</f>
        <v>0.39019377812656941</v>
      </c>
    </row>
    <row r="843" spans="5:8" x14ac:dyDescent="0.3">
      <c r="E843" s="42">
        <f t="shared" si="26"/>
        <v>816</v>
      </c>
      <c r="F843" s="42">
        <f>IF($D$22,[1]!obget([1]!obcall("",$B$22,"get",[1]!obMake("","int",E843))),"")</f>
        <v>11.205348412808281</v>
      </c>
      <c r="G843" s="42">
        <f>IF($D$22,[1]!obget([1]!obcall("",$B$23,"get",[1]!obMake("","int",E843)))^2,"")</f>
        <v>0.67111930905646155</v>
      </c>
      <c r="H843" s="42">
        <f>IF($D$22,[1]!obget([1]!obcall("",$B$24,"get",[1]!obMake("","int",E843))),"")</f>
        <v>0.31561032098121944</v>
      </c>
    </row>
    <row r="844" spans="5:8" x14ac:dyDescent="0.3">
      <c r="E844" s="42">
        <f t="shared" si="26"/>
        <v>817</v>
      </c>
      <c r="F844" s="42">
        <f>IF($D$22,[1]!obget([1]!obcall("",$B$22,"get",[1]!obMake("","int",E844))),"")</f>
        <v>14.982115776068497</v>
      </c>
      <c r="G844" s="42">
        <f>IF($D$22,[1]!obget([1]!obcall("",$B$23,"get",[1]!obMake("","int",E844)))^2,"")</f>
        <v>0.65609971831087099</v>
      </c>
      <c r="H844" s="42">
        <f>IF($D$22,[1]!obget([1]!obcall("",$B$24,"get",[1]!obMake("","int",E844))),"")</f>
        <v>0.60033492812262179</v>
      </c>
    </row>
    <row r="845" spans="5:8" x14ac:dyDescent="0.3">
      <c r="E845" s="42">
        <f t="shared" si="26"/>
        <v>818</v>
      </c>
      <c r="F845" s="42">
        <f>IF($D$22,[1]!obget([1]!obcall("",$B$22,"get",[1]!obMake("","int",E845))),"")</f>
        <v>8.2833894614399846</v>
      </c>
      <c r="G845" s="42">
        <f>IF($D$22,[1]!obget([1]!obcall("",$B$23,"get",[1]!obMake("","int",E845)))^2,"")</f>
        <v>0.22254118527326244</v>
      </c>
      <c r="H845" s="42">
        <f>IF($D$22,[1]!obget([1]!obcall("",$B$24,"get",[1]!obMake("","int",E845))),"")</f>
        <v>0.23271592409221498</v>
      </c>
    </row>
    <row r="846" spans="5:8" x14ac:dyDescent="0.3">
      <c r="E846" s="42">
        <f t="shared" si="26"/>
        <v>819</v>
      </c>
      <c r="F846" s="42">
        <f>IF($D$22,[1]!obget([1]!obcall("",$B$22,"get",[1]!obMake("","int",E846))),"")</f>
        <v>12.967147704448461</v>
      </c>
      <c r="G846" s="42">
        <f>IF($D$22,[1]!obget([1]!obcall("",$B$23,"get",[1]!obMake("","int",E846)))^2,"")</f>
        <v>1.1513889263032637</v>
      </c>
      <c r="H846" s="42">
        <f>IF($D$22,[1]!obget([1]!obcall("",$B$24,"get",[1]!obMake("","int",E846))),"")</f>
        <v>0.4235120602196103</v>
      </c>
    </row>
    <row r="847" spans="5:8" x14ac:dyDescent="0.3">
      <c r="E847" s="42">
        <f t="shared" si="26"/>
        <v>820</v>
      </c>
      <c r="F847" s="42">
        <f>IF($D$22,[1]!obget([1]!obcall("",$B$22,"get",[1]!obMake("","int",E847))),"")</f>
        <v>17.99534310599806</v>
      </c>
      <c r="G847" s="42">
        <f>IF($D$22,[1]!obget([1]!obcall("",$B$23,"get",[1]!obMake("","int",E847)))^2,"")</f>
        <v>0.62340852083559906</v>
      </c>
      <c r="H847" s="42">
        <f>IF($D$22,[1]!obget([1]!obcall("",$B$24,"get",[1]!obMake("","int",E847))),"")</f>
        <v>0.9711066613452537</v>
      </c>
    </row>
    <row r="848" spans="5:8" x14ac:dyDescent="0.3">
      <c r="E848" s="42">
        <f t="shared" si="26"/>
        <v>821</v>
      </c>
      <c r="F848" s="42">
        <f>IF($D$22,[1]!obget([1]!obcall("",$B$22,"get",[1]!obMake("","int",E848))),"")</f>
        <v>11.16924712292538</v>
      </c>
      <c r="G848" s="42">
        <f>IF($D$22,[1]!obget([1]!obcall("",$B$23,"get",[1]!obMake("","int",E848)))^2,"")</f>
        <v>5.1286082794326981E-3</v>
      </c>
      <c r="H848" s="42">
        <f>IF($D$22,[1]!obget([1]!obcall("",$B$24,"get",[1]!obMake("","int",E848))),"")</f>
        <v>0.31385487544537427</v>
      </c>
    </row>
    <row r="849" spans="5:8" x14ac:dyDescent="0.3">
      <c r="E849" s="42">
        <f t="shared" si="26"/>
        <v>822</v>
      </c>
      <c r="F849" s="42">
        <f>IF($D$22,[1]!obget([1]!obcall("",$B$22,"get",[1]!obMake("","int",E849))),"")</f>
        <v>12.658307534828038</v>
      </c>
      <c r="G849" s="42">
        <f>IF($D$22,[1]!obget([1]!obcall("",$B$23,"get",[1]!obMake("","int",E849)))^2,"")</f>
        <v>0.12802909162942772</v>
      </c>
      <c r="H849" s="42">
        <f>IF($D$22,[1]!obget([1]!obcall("",$B$24,"get",[1]!obMake("","int",E849))),"")</f>
        <v>0.40144739156368603</v>
      </c>
    </row>
    <row r="850" spans="5:8" x14ac:dyDescent="0.3">
      <c r="E850" s="42">
        <f t="shared" si="26"/>
        <v>823</v>
      </c>
      <c r="F850" s="42">
        <f>IF($D$22,[1]!obget([1]!obcall("",$B$22,"get",[1]!obMake("","int",E850))),"")</f>
        <v>40.168838009083963</v>
      </c>
      <c r="G850" s="42">
        <f>IF($D$22,[1]!obget([1]!obcall("",$B$23,"get",[1]!obMake("","int",E850)))^2,"")</f>
        <v>11.083442891788883</v>
      </c>
      <c r="H850" s="42">
        <f>IF($D$22,[1]!obget([1]!obcall("",$B$24,"get",[1]!obMake("","int",E850))),"")</f>
        <v>7.6195184159162155</v>
      </c>
    </row>
    <row r="851" spans="5:8" x14ac:dyDescent="0.3">
      <c r="E851" s="42">
        <f t="shared" si="26"/>
        <v>824</v>
      </c>
      <c r="F851" s="42">
        <f>IF($D$22,[1]!obget([1]!obcall("",$B$22,"get",[1]!obMake("","int",E851))),"")</f>
        <v>14.388425939344673</v>
      </c>
      <c r="G851" s="42">
        <f>IF($D$22,[1]!obget([1]!obcall("",$B$23,"get",[1]!obMake("","int",E851)))^2,"")</f>
        <v>0.29497450651205742</v>
      </c>
      <c r="H851" s="42">
        <f>IF($D$22,[1]!obget([1]!obcall("",$B$24,"get",[1]!obMake("","int",E851))),"")</f>
        <v>0.54231316990856304</v>
      </c>
    </row>
    <row r="852" spans="5:8" x14ac:dyDescent="0.3">
      <c r="E852" s="42">
        <f t="shared" si="26"/>
        <v>825</v>
      </c>
      <c r="F852" s="42">
        <f>IF($D$22,[1]!obget([1]!obcall("",$B$22,"get",[1]!obMake("","int",E852))),"")</f>
        <v>8.9647620710554623</v>
      </c>
      <c r="G852" s="42">
        <f>IF($D$22,[1]!obget([1]!obcall("",$B$23,"get",[1]!obMake("","int",E852)))^2,"")</f>
        <v>0.16700258465973578</v>
      </c>
      <c r="H852" s="42">
        <f>IF($D$22,[1]!obget([1]!obcall("",$B$24,"get",[1]!obMake("","int",E852))),"")</f>
        <v>0.24133022917242486</v>
      </c>
    </row>
    <row r="853" spans="5:8" x14ac:dyDescent="0.3">
      <c r="E853" s="42">
        <f t="shared" si="26"/>
        <v>826</v>
      </c>
      <c r="F853" s="42">
        <f>IF($D$22,[1]!obget([1]!obcall("",$B$22,"get",[1]!obMake("","int",E853))),"")</f>
        <v>8.6753158674263862</v>
      </c>
      <c r="G853" s="42">
        <f>IF($D$22,[1]!obget([1]!obcall("",$B$23,"get",[1]!obMake("","int",E853)))^2,"")</f>
        <v>8.8174055285251351E-2</v>
      </c>
      <c r="H853" s="42">
        <f>IF($D$22,[1]!obget([1]!obcall("",$B$24,"get",[1]!obMake("","int",E853))),"")</f>
        <v>0.23687462631213108</v>
      </c>
    </row>
    <row r="854" spans="5:8" x14ac:dyDescent="0.3">
      <c r="E854" s="42">
        <f t="shared" si="26"/>
        <v>827</v>
      </c>
      <c r="F854" s="42">
        <f>IF($D$22,[1]!obget([1]!obcall("",$B$22,"get",[1]!obMake("","int",E854))),"")</f>
        <v>7.0241101491200055</v>
      </c>
      <c r="G854" s="42">
        <f>IF($D$22,[1]!obget([1]!obcall("",$B$23,"get",[1]!obMake("","int",E854)))^2,"")</f>
        <v>0.6552125663397852</v>
      </c>
      <c r="H854" s="42">
        <f>IF($D$22,[1]!obget([1]!obcall("",$B$24,"get",[1]!obMake("","int",E854))),"")</f>
        <v>0.23394880888064312</v>
      </c>
    </row>
    <row r="855" spans="5:8" x14ac:dyDescent="0.3">
      <c r="E855" s="42">
        <f t="shared" si="26"/>
        <v>828</v>
      </c>
      <c r="F855" s="42">
        <f>IF($D$22,[1]!obget([1]!obcall("",$B$22,"get",[1]!obMake("","int",E855))),"")</f>
        <v>14.563238238749438</v>
      </c>
      <c r="G855" s="42">
        <f>IF($D$22,[1]!obget([1]!obcall("",$B$23,"get",[1]!obMake("","int",E855)))^2,"")</f>
        <v>2.3752162050337904</v>
      </c>
      <c r="H855" s="42">
        <f>IF($D$22,[1]!obget([1]!obcall("",$B$24,"get",[1]!obMake("","int",E855))),"")</f>
        <v>0.55888373587729756</v>
      </c>
    </row>
    <row r="856" spans="5:8" x14ac:dyDescent="0.3">
      <c r="E856" s="42">
        <f t="shared" si="26"/>
        <v>829</v>
      </c>
      <c r="F856" s="42">
        <f>IF($D$22,[1]!obget([1]!obcall("",$B$22,"get",[1]!obMake("","int",E856))),"")</f>
        <v>15.775298632541158</v>
      </c>
      <c r="G856" s="42">
        <f>IF($D$22,[1]!obget([1]!obcall("",$B$23,"get",[1]!obMake("","int",E856)))^2,"")</f>
        <v>0.53597400572286746</v>
      </c>
      <c r="H856" s="42">
        <f>IF($D$22,[1]!obget([1]!obcall("",$B$24,"get",[1]!obMake("","int",E856))),"")</f>
        <v>0.68557459903933582</v>
      </c>
    </row>
    <row r="857" spans="5:8" x14ac:dyDescent="0.3">
      <c r="E857" s="42">
        <f t="shared" si="26"/>
        <v>830</v>
      </c>
      <c r="F857" s="42">
        <f>IF($D$22,[1]!obget([1]!obcall("",$B$22,"get",[1]!obMake("","int",E857))),"")</f>
        <v>14.532377818624809</v>
      </c>
      <c r="G857" s="42">
        <f>IF($D$22,[1]!obget([1]!obcall("",$B$23,"get",[1]!obMake("","int",E857)))^2,"")</f>
        <v>2.415793326250907E-2</v>
      </c>
      <c r="H857" s="42">
        <f>IF($D$22,[1]!obget([1]!obcall("",$B$24,"get",[1]!obMake("","int",E857))),"")</f>
        <v>0.55592727584203128</v>
      </c>
    </row>
    <row r="858" spans="5:8" x14ac:dyDescent="0.3">
      <c r="E858" s="42">
        <f t="shared" si="26"/>
        <v>831</v>
      </c>
      <c r="F858" s="42">
        <f>IF($D$22,[1]!obget([1]!obcall("",$B$22,"get",[1]!obMake("","int",E858))),"")</f>
        <v>9.4537971813749877</v>
      </c>
      <c r="G858" s="42">
        <f>IF($D$22,[1]!obget([1]!obcall("",$B$23,"get",[1]!obMake("","int",E858)))^2,"")</f>
        <v>0.14134056016278451</v>
      </c>
      <c r="H858" s="42">
        <f>IF($D$22,[1]!obget([1]!obcall("",$B$24,"get",[1]!obMake("","int",E858))),"")</f>
        <v>0.25153041425892531</v>
      </c>
    </row>
    <row r="859" spans="5:8" x14ac:dyDescent="0.3">
      <c r="E859" s="42">
        <f t="shared" si="26"/>
        <v>832</v>
      </c>
      <c r="F859" s="42">
        <f>IF($D$22,[1]!obget([1]!obcall("",$B$22,"get",[1]!obMake("","int",E859))),"")</f>
        <v>11.203997329624016</v>
      </c>
      <c r="G859" s="42">
        <f>IF($D$22,[1]!obget([1]!obcall("",$B$23,"get",[1]!obMake("","int",E859)))^2,"")</f>
        <v>3.7819936498327641E-2</v>
      </c>
      <c r="H859" s="42">
        <f>IF($D$22,[1]!obget([1]!obcall("",$B$24,"get",[1]!obMake("","int",E859))),"")</f>
        <v>0.31554429425173081</v>
      </c>
    </row>
    <row r="860" spans="5:8" x14ac:dyDescent="0.3">
      <c r="E860" s="42">
        <f t="shared" ref="E860:E923" si="27">IF($D$22,E859+1,"")</f>
        <v>833</v>
      </c>
      <c r="F860" s="42">
        <f>IF($D$22,[1]!obget([1]!obcall("",$B$22,"get",[1]!obMake("","int",E860))),"")</f>
        <v>14.797382294057412</v>
      </c>
      <c r="G860" s="42">
        <f>IF($D$22,[1]!obget([1]!obcall("",$B$23,"get",[1]!obMake("","int",E860)))^2,"")</f>
        <v>1.9020800307787455</v>
      </c>
      <c r="H860" s="42">
        <f>IF($D$22,[1]!obget([1]!obcall("",$B$24,"get",[1]!obMake("","int",E860))),"")</f>
        <v>0.58175050680884932</v>
      </c>
    </row>
    <row r="861" spans="5:8" x14ac:dyDescent="0.3">
      <c r="E861" s="42">
        <f t="shared" si="27"/>
        <v>834</v>
      </c>
      <c r="F861" s="42">
        <f>IF($D$22,[1]!obget([1]!obcall("",$B$22,"get",[1]!obMake("","int",E861))),"")</f>
        <v>21.839013645890404</v>
      </c>
      <c r="G861" s="42">
        <f>IF($D$22,[1]!obget([1]!obcall("",$B$23,"get",[1]!obMake("","int",E861)))^2,"")</f>
        <v>1.0162029672050825</v>
      </c>
      <c r="H861" s="42">
        <f>IF($D$22,[1]!obget([1]!obcall("",$B$24,"get",[1]!obMake("","int",E861))),"")</f>
        <v>1.6290556081550425</v>
      </c>
    </row>
    <row r="862" spans="5:8" x14ac:dyDescent="0.3">
      <c r="E862" s="42">
        <f t="shared" si="27"/>
        <v>835</v>
      </c>
      <c r="F862" s="42">
        <f>IF($D$22,[1]!obget([1]!obcall("",$B$22,"get",[1]!obMake("","int",E862))),"")</f>
        <v>13.828456843020476</v>
      </c>
      <c r="G862" s="42">
        <f>IF($D$22,[1]!obget([1]!obcall("",$B$23,"get",[1]!obMake("","int",E862)))^2,"")</f>
        <v>1.0374159261138145</v>
      </c>
      <c r="H862" s="42">
        <f>IF($D$22,[1]!obget([1]!obcall("",$B$24,"get",[1]!obMake("","int",E862))),"")</f>
        <v>0.49212139294816537</v>
      </c>
    </row>
    <row r="863" spans="5:8" x14ac:dyDescent="0.3">
      <c r="E863" s="42">
        <f t="shared" si="27"/>
        <v>836</v>
      </c>
      <c r="F863" s="42">
        <f>IF($D$22,[1]!obget([1]!obcall("",$B$22,"get",[1]!obMake("","int",E863))),"")</f>
        <v>8.5766721729689088</v>
      </c>
      <c r="G863" s="42">
        <f>IF($D$22,[1]!obget([1]!obcall("",$B$23,"get",[1]!obMake("","int",E863)))^2,"")</f>
        <v>8.4885531537136349E-3</v>
      </c>
      <c r="H863" s="42">
        <f>IF($D$22,[1]!obget([1]!obcall("",$B$24,"get",[1]!obMake("","int",E863))),"")</f>
        <v>0.23562485953977819</v>
      </c>
    </row>
    <row r="864" spans="5:8" x14ac:dyDescent="0.3">
      <c r="E864" s="42">
        <f t="shared" si="27"/>
        <v>837</v>
      </c>
      <c r="F864" s="42">
        <f>IF($D$22,[1]!obget([1]!obcall("",$B$22,"get",[1]!obMake("","int",E864))),"")</f>
        <v>13.024176972250533</v>
      </c>
      <c r="G864" s="42">
        <f>IF($D$22,[1]!obget([1]!obcall("",$B$23,"get",[1]!obMake("","int",E864)))^2,"")</f>
        <v>0.43672324217028402</v>
      </c>
      <c r="H864" s="42">
        <f>IF($D$22,[1]!obget([1]!obcall("",$B$24,"get",[1]!obMake("","int",E864))),"")</f>
        <v>0.42773289444854257</v>
      </c>
    </row>
    <row r="865" spans="5:8" x14ac:dyDescent="0.3">
      <c r="E865" s="42">
        <f t="shared" si="27"/>
        <v>838</v>
      </c>
      <c r="F865" s="42">
        <f>IF($D$22,[1]!obget([1]!obcall("",$B$22,"get",[1]!obMake("","int",E865))),"")</f>
        <v>17.769630406619981</v>
      </c>
      <c r="G865" s="42">
        <f>IF($D$22,[1]!obget([1]!obcall("",$B$23,"get",[1]!obMake("","int",E865)))^2,"")</f>
        <v>8.0469315367658945E-2</v>
      </c>
      <c r="H865" s="42">
        <f>IF($D$22,[1]!obget([1]!obcall("",$B$24,"get",[1]!obMake("","int",E865))),"")</f>
        <v>0.93891689989639571</v>
      </c>
    </row>
    <row r="866" spans="5:8" x14ac:dyDescent="0.3">
      <c r="E866" s="42">
        <f t="shared" si="27"/>
        <v>839</v>
      </c>
      <c r="F866" s="42">
        <f>IF($D$22,[1]!obget([1]!obcall("",$B$22,"get",[1]!obMake("","int",E866))),"")</f>
        <v>29.616002574015152</v>
      </c>
      <c r="G866" s="42">
        <f>IF($D$22,[1]!obget([1]!obcall("",$B$23,"get",[1]!obMake("","int",E866)))^2,"")</f>
        <v>2.3834777430161616</v>
      </c>
      <c r="H866" s="42">
        <f>IF($D$22,[1]!obget([1]!obcall("",$B$24,"get",[1]!obMake("","int",E866))),"")</f>
        <v>3.5946408491015207</v>
      </c>
    </row>
    <row r="867" spans="5:8" x14ac:dyDescent="0.3">
      <c r="E867" s="42">
        <f t="shared" si="27"/>
        <v>840</v>
      </c>
      <c r="F867" s="42">
        <f>IF($D$22,[1]!obget([1]!obcall("",$B$22,"get",[1]!obMake("","int",E867))),"")</f>
        <v>11.469258363500749</v>
      </c>
      <c r="G867" s="42">
        <f>IF($D$22,[1]!obget([1]!obcall("",$B$23,"get",[1]!obMake("","int",E867)))^2,"")</f>
        <v>1.3283561999295745</v>
      </c>
      <c r="H867" s="42">
        <f>IF($D$22,[1]!obget([1]!obcall("",$B$24,"get",[1]!obMake("","int",E867))),"")</f>
        <v>0.3289988342028386</v>
      </c>
    </row>
    <row r="868" spans="5:8" x14ac:dyDescent="0.3">
      <c r="E868" s="42">
        <f t="shared" si="27"/>
        <v>841</v>
      </c>
      <c r="F868" s="42">
        <f>IF($D$22,[1]!obget([1]!obcall("",$B$22,"get",[1]!obMake("","int",E868))),"")</f>
        <v>21.417984752465625</v>
      </c>
      <c r="G868" s="42">
        <f>IF($D$22,[1]!obget([1]!obcall("",$B$23,"get",[1]!obMake("","int",E868)))^2,"")</f>
        <v>0.60392699039000552</v>
      </c>
      <c r="H868" s="42">
        <f>IF($D$22,[1]!obget([1]!obcall("",$B$24,"get",[1]!obMake("","int",E868))),"")</f>
        <v>1.5468703100671228</v>
      </c>
    </row>
    <row r="869" spans="5:8" x14ac:dyDescent="0.3">
      <c r="E869" s="42">
        <f t="shared" si="27"/>
        <v>842</v>
      </c>
      <c r="F869" s="42">
        <f>IF($D$22,[1]!obget([1]!obcall("",$B$22,"get",[1]!obMake("","int",E869))),"")</f>
        <v>13.803839831913214</v>
      </c>
      <c r="G869" s="42">
        <f>IF($D$22,[1]!obget([1]!obcall("",$B$23,"get",[1]!obMake("","int",E869)))^2,"")</f>
        <v>9.803845886626663E-4</v>
      </c>
      <c r="H869" s="42">
        <f>IF($D$22,[1]!obget([1]!obcall("",$B$24,"get",[1]!obMake("","int",E869))),"")</f>
        <v>0.49001590354842994</v>
      </c>
    </row>
    <row r="870" spans="5:8" x14ac:dyDescent="0.3">
      <c r="E870" s="42">
        <f t="shared" si="27"/>
        <v>843</v>
      </c>
      <c r="F870" s="42">
        <f>IF($D$22,[1]!obget([1]!obcall("",$B$22,"get",[1]!obMake("","int",E870))),"")</f>
        <v>6.8326350312564612</v>
      </c>
      <c r="G870" s="42">
        <f>IF($D$22,[1]!obget([1]!obcall("",$B$23,"get",[1]!obMake("","int",E870)))^2,"")</f>
        <v>7.3889586326804604E-2</v>
      </c>
      <c r="H870" s="42">
        <f>IF($D$22,[1]!obget([1]!obcall("",$B$24,"get",[1]!obMake("","int",E870))),"")</f>
        <v>0.2360860579894139</v>
      </c>
    </row>
    <row r="871" spans="5:8" x14ac:dyDescent="0.3">
      <c r="E871" s="42">
        <f t="shared" si="27"/>
        <v>844</v>
      </c>
      <c r="F871" s="42">
        <f>IF($D$22,[1]!obget([1]!obcall("",$B$22,"get",[1]!obMake("","int",E871))),"")</f>
        <v>19.985337330104656</v>
      </c>
      <c r="G871" s="42">
        <f>IF($D$22,[1]!obget([1]!obcall("",$B$23,"get",[1]!obMake("","int",E871)))^2,"")</f>
        <v>1.6263225546031393E-2</v>
      </c>
      <c r="H871" s="42">
        <f>IF($D$22,[1]!obget([1]!obcall("",$B$24,"get",[1]!obMake("","int",E871))),"")</f>
        <v>1.2858563309225874</v>
      </c>
    </row>
    <row r="872" spans="5:8" x14ac:dyDescent="0.3">
      <c r="E872" s="42">
        <f t="shared" si="27"/>
        <v>845</v>
      </c>
      <c r="F872" s="42">
        <f>IF($D$22,[1]!obget([1]!obcall("",$B$22,"get",[1]!obMake("","int",E872))),"")</f>
        <v>23.029353572141172</v>
      </c>
      <c r="G872" s="42">
        <f>IF($D$22,[1]!obget([1]!obcall("",$B$23,"get",[1]!obMake("","int",E872)))^2,"")</f>
        <v>0.19220263705414328</v>
      </c>
      <c r="H872" s="42">
        <f>IF($D$22,[1]!obget([1]!obcall("",$B$24,"get",[1]!obMake("","int",E872))),"")</f>
        <v>1.8748744149882417</v>
      </c>
    </row>
    <row r="873" spans="5:8" x14ac:dyDescent="0.3">
      <c r="E873" s="42">
        <f t="shared" si="27"/>
        <v>846</v>
      </c>
      <c r="F873" s="42">
        <f>IF($D$22,[1]!obget([1]!obcall("",$B$22,"get",[1]!obMake("","int",E873))),"")</f>
        <v>7.0599211022239521</v>
      </c>
      <c r="G873" s="42">
        <f>IF($D$22,[1]!obget([1]!obcall("",$B$23,"get",[1]!obMake("","int",E873)))^2,"")</f>
        <v>2.659633675653449E-2</v>
      </c>
      <c r="H873" s="42">
        <f>IF($D$22,[1]!obget([1]!obcall("",$B$24,"get",[1]!obMake("","int",E873))),"")</f>
        <v>0.2336062170224058</v>
      </c>
    </row>
    <row r="874" spans="5:8" x14ac:dyDescent="0.3">
      <c r="E874" s="42">
        <f t="shared" si="27"/>
        <v>847</v>
      </c>
      <c r="F874" s="42">
        <f>IF($D$22,[1]!obget([1]!obcall("",$B$22,"get",[1]!obMake("","int",E874))),"")</f>
        <v>20.891632314488081</v>
      </c>
      <c r="G874" s="42">
        <f>IF($D$22,[1]!obget([1]!obcall("",$B$23,"get",[1]!obMake("","int",E874)))^2,"")</f>
        <v>0.5220670825417566</v>
      </c>
      <c r="H874" s="42">
        <f>IF($D$22,[1]!obget([1]!obcall("",$B$24,"get",[1]!obMake("","int",E874))),"")</f>
        <v>1.4476258575911909</v>
      </c>
    </row>
    <row r="875" spans="5:8" x14ac:dyDescent="0.3">
      <c r="E875" s="42">
        <f t="shared" si="27"/>
        <v>848</v>
      </c>
      <c r="F875" s="42">
        <f>IF($D$22,[1]!obget([1]!obcall("",$B$22,"get",[1]!obMake("","int",E875))),"")</f>
        <v>9.4058602137727139</v>
      </c>
      <c r="G875" s="42">
        <f>IF($D$22,[1]!obget([1]!obcall("",$B$23,"get",[1]!obMake("","int",E875)))^2,"")</f>
        <v>2.1835152472286665E-2</v>
      </c>
      <c r="H875" s="42">
        <f>IF($D$22,[1]!obget([1]!obcall("",$B$24,"get",[1]!obMake("","int",E875))),"")</f>
        <v>0.25038213762835171</v>
      </c>
    </row>
    <row r="876" spans="5:8" x14ac:dyDescent="0.3">
      <c r="E876" s="42">
        <f t="shared" si="27"/>
        <v>849</v>
      </c>
      <c r="F876" s="42">
        <f>IF($D$22,[1]!obget([1]!obcall("",$B$22,"get",[1]!obMake("","int",E876))),"")</f>
        <v>14.629645077444302</v>
      </c>
      <c r="G876" s="42">
        <f>IF($D$22,[1]!obget([1]!obcall("",$B$23,"get",[1]!obMake("","int",E876)))^2,"")</f>
        <v>1.4050887912382446</v>
      </c>
      <c r="H876" s="42">
        <f>IF($D$22,[1]!obget([1]!obcall("",$B$24,"get",[1]!obMake("","int",E876))),"")</f>
        <v>0.56529091722878921</v>
      </c>
    </row>
    <row r="877" spans="5:8" x14ac:dyDescent="0.3">
      <c r="E877" s="42">
        <f t="shared" si="27"/>
        <v>850</v>
      </c>
      <c r="F877" s="42">
        <f>IF($D$22,[1]!obget([1]!obcall("",$B$22,"get",[1]!obMake("","int",E877))),"")</f>
        <v>18.714281003122224</v>
      </c>
      <c r="G877" s="42">
        <f>IF($D$22,[1]!obget([1]!obcall("",$B$23,"get",[1]!obMake("","int",E877)))^2,"")</f>
        <v>0.2900563515438071</v>
      </c>
      <c r="H877" s="42">
        <f>IF($D$22,[1]!obget([1]!obcall("",$B$24,"get",[1]!obMake("","int",E877))),"")</f>
        <v>1.0784041594004985</v>
      </c>
    </row>
    <row r="878" spans="5:8" x14ac:dyDescent="0.3">
      <c r="E878" s="42">
        <f t="shared" si="27"/>
        <v>851</v>
      </c>
      <c r="F878" s="42">
        <f>IF($D$22,[1]!obget([1]!obcall("",$B$22,"get",[1]!obMake("","int",E878))),"")</f>
        <v>22.361138483137164</v>
      </c>
      <c r="G878" s="42">
        <f>IF($D$22,[1]!obget([1]!obcall("",$B$23,"get",[1]!obMake("","int",E878)))^2,"")</f>
        <v>0.40569676268523513</v>
      </c>
      <c r="H878" s="42">
        <f>IF($D$22,[1]!obget([1]!obcall("",$B$24,"get",[1]!obMake("","int",E878))),"")</f>
        <v>1.7344314545642527</v>
      </c>
    </row>
    <row r="879" spans="5:8" x14ac:dyDescent="0.3">
      <c r="E879" s="42">
        <f t="shared" si="27"/>
        <v>852</v>
      </c>
      <c r="F879" s="42">
        <f>IF($D$22,[1]!obget([1]!obcall("",$B$22,"get",[1]!obMake("","int",E879))),"")</f>
        <v>12.086101420763224</v>
      </c>
      <c r="G879" s="42">
        <f>IF($D$22,[1]!obget([1]!obcall("",$B$23,"get",[1]!obMake("","int",E879)))^2,"")</f>
        <v>2.1463860316079879E-2</v>
      </c>
      <c r="H879" s="42">
        <f>IF($D$22,[1]!obget([1]!obcall("",$B$24,"get",[1]!obMake("","int",E879))),"")</f>
        <v>0.36410550481009518</v>
      </c>
    </row>
    <row r="880" spans="5:8" x14ac:dyDescent="0.3">
      <c r="E880" s="42">
        <f t="shared" si="27"/>
        <v>853</v>
      </c>
      <c r="F880" s="42">
        <f>IF($D$22,[1]!obget([1]!obcall("",$B$22,"get",[1]!obMake("","int",E880))),"")</f>
        <v>12.121742301688574</v>
      </c>
      <c r="G880" s="42">
        <f>IF($D$22,[1]!obget([1]!obcall("",$B$23,"get",[1]!obMake("","int",E880)))^2,"")</f>
        <v>3.6408636379852131E-3</v>
      </c>
      <c r="H880" s="42">
        <f>IF($D$22,[1]!obget([1]!obcall("",$B$24,"get",[1]!obMake("","int",E880))),"")</f>
        <v>0.36629718026542246</v>
      </c>
    </row>
    <row r="881" spans="5:8" x14ac:dyDescent="0.3">
      <c r="E881" s="42">
        <f t="shared" si="27"/>
        <v>854</v>
      </c>
      <c r="F881" s="42">
        <f>IF($D$22,[1]!obget([1]!obcall("",$B$22,"get",[1]!obMake("","int",E881))),"")</f>
        <v>20.578092329486012</v>
      </c>
      <c r="G881" s="42">
        <f>IF($D$22,[1]!obget([1]!obcall("",$B$23,"get",[1]!obMake("","int",E881)))^2,"")</f>
        <v>1.5749128347084136</v>
      </c>
      <c r="H881" s="42">
        <f>IF($D$22,[1]!obget([1]!obcall("",$B$24,"get",[1]!obMake("","int",E881))),"")</f>
        <v>1.3903558831848559</v>
      </c>
    </row>
    <row r="882" spans="5:8" x14ac:dyDescent="0.3">
      <c r="E882" s="42">
        <f t="shared" si="27"/>
        <v>855</v>
      </c>
      <c r="F882" s="42">
        <f>IF($D$22,[1]!obget([1]!obcall("",$B$22,"get",[1]!obMake("","int",E882))),"")</f>
        <v>23.545722061375599</v>
      </c>
      <c r="G882" s="42">
        <f>IF($D$22,[1]!obget([1]!obcall("",$B$23,"get",[1]!obMake("","int",E882)))^2,"")</f>
        <v>1.0848061351329518E-2</v>
      </c>
      <c r="H882" s="42">
        <f>IF($D$22,[1]!obget([1]!obcall("",$B$24,"get",[1]!obMake("","int",E882))),"")</f>
        <v>1.9876962724139506</v>
      </c>
    </row>
    <row r="883" spans="5:8" x14ac:dyDescent="0.3">
      <c r="E883" s="42">
        <f t="shared" si="27"/>
        <v>856</v>
      </c>
      <c r="F883" s="42">
        <f>IF($D$22,[1]!obget([1]!obcall("",$B$22,"get",[1]!obMake("","int",E883))),"")</f>
        <v>22.617766101802982</v>
      </c>
      <c r="G883" s="42">
        <f>IF($D$22,[1]!obget([1]!obcall("",$B$23,"get",[1]!obMake("","int",E883)))^2,"")</f>
        <v>6.7986899998952591E-2</v>
      </c>
      <c r="H883" s="42">
        <f>IF($D$22,[1]!obget([1]!obcall("",$B$24,"get",[1]!obMake("","int",E883))),"")</f>
        <v>1.7876271026641999</v>
      </c>
    </row>
    <row r="884" spans="5:8" x14ac:dyDescent="0.3">
      <c r="E884" s="42">
        <f t="shared" si="27"/>
        <v>857</v>
      </c>
      <c r="F884" s="42">
        <f>IF($D$22,[1]!obget([1]!obcall("",$B$22,"get",[1]!obMake("","int",E884))),"")</f>
        <v>11.12347056399083</v>
      </c>
      <c r="G884" s="42">
        <f>IF($D$22,[1]!obget([1]!obcall("",$B$23,"get",[1]!obMake("","int",E884)))^2,"")</f>
        <v>0.47341769491140606</v>
      </c>
      <c r="H884" s="42">
        <f>IF($D$22,[1]!obget([1]!obcall("",$B$24,"get",[1]!obMake("","int",E884))),"")</f>
        <v>0.31165527267229709</v>
      </c>
    </row>
    <row r="885" spans="5:8" x14ac:dyDescent="0.3">
      <c r="E885" s="42">
        <f t="shared" si="27"/>
        <v>858</v>
      </c>
      <c r="F885" s="42">
        <f>IF($D$22,[1]!obget([1]!obcall("",$B$22,"get",[1]!obMake("","int",E885))),"")</f>
        <v>18.749716540945073</v>
      </c>
      <c r="G885" s="42">
        <f>IF($D$22,[1]!obget([1]!obcall("",$B$23,"get",[1]!obMake("","int",E885)))^2,"")</f>
        <v>1.0466836723458413</v>
      </c>
      <c r="H885" s="42">
        <f>IF($D$22,[1]!obget([1]!obcall("",$B$24,"get",[1]!obMake("","int",E885))),"")</f>
        <v>1.0838803488816149</v>
      </c>
    </row>
    <row r="886" spans="5:8" x14ac:dyDescent="0.3">
      <c r="E886" s="42">
        <f t="shared" si="27"/>
        <v>859</v>
      </c>
      <c r="F886" s="42">
        <f>IF($D$22,[1]!obget([1]!obcall("",$B$22,"get",[1]!obMake("","int",E886))),"")</f>
        <v>12.283593194001249</v>
      </c>
      <c r="G886" s="42">
        <f>IF($D$22,[1]!obget([1]!obcall("",$B$23,"get",[1]!obMake("","int",E886)))^2,"")</f>
        <v>4.3364684785830145E-2</v>
      </c>
      <c r="H886" s="42">
        <f>IF($D$22,[1]!obget([1]!obcall("",$B$24,"get",[1]!obMake("","int",E886))),"")</f>
        <v>0.37647428589723742</v>
      </c>
    </row>
    <row r="887" spans="5:8" x14ac:dyDescent="0.3">
      <c r="E887" s="42">
        <f t="shared" si="27"/>
        <v>860</v>
      </c>
      <c r="F887" s="42">
        <f>IF($D$22,[1]!obget([1]!obcall("",$B$22,"get",[1]!obMake("","int",E887))),"")</f>
        <v>9.1630055874286818</v>
      </c>
      <c r="G887" s="42">
        <f>IF($D$22,[1]!obget([1]!obcall("",$B$23,"get",[1]!obMake("","int",E887)))^2,"")</f>
        <v>0.90520979522308975</v>
      </c>
      <c r="H887" s="42">
        <f>IF($D$22,[1]!obget([1]!obcall("",$B$24,"get",[1]!obMake("","int",E887))),"")</f>
        <v>0.24506051465706724</v>
      </c>
    </row>
    <row r="888" spans="5:8" x14ac:dyDescent="0.3">
      <c r="E888" s="42">
        <f t="shared" si="27"/>
        <v>861</v>
      </c>
      <c r="F888" s="42">
        <f>IF($D$22,[1]!obget([1]!obcall("",$B$22,"get",[1]!obMake("","int",E888))),"")</f>
        <v>11.465488741430386</v>
      </c>
      <c r="G888" s="42">
        <f>IF($D$22,[1]!obget([1]!obcall("",$B$23,"get",[1]!obMake("","int",E888)))^2,"")</f>
        <v>2.0401610645018022E-2</v>
      </c>
      <c r="H888" s="42">
        <f>IF($D$22,[1]!obget([1]!obcall("",$B$24,"get",[1]!obMake("","int",E888))),"")</f>
        <v>0.32880071297459967</v>
      </c>
    </row>
    <row r="889" spans="5:8" x14ac:dyDescent="0.3">
      <c r="E889" s="42">
        <f t="shared" si="27"/>
        <v>862</v>
      </c>
      <c r="F889" s="42">
        <f>IF($D$22,[1]!obget([1]!obcall("",$B$22,"get",[1]!obMake("","int",E889))),"")</f>
        <v>7.6940902837797793</v>
      </c>
      <c r="G889" s="42">
        <f>IF($D$22,[1]!obget([1]!obcall("",$B$23,"get",[1]!obMake("","int",E889)))^2,"")</f>
        <v>2.572045865791946E-2</v>
      </c>
      <c r="H889" s="42">
        <f>IF($D$22,[1]!obget([1]!obcall("",$B$24,"get",[1]!obMake("","int",E889))),"")</f>
        <v>0.23052160212070344</v>
      </c>
    </row>
    <row r="890" spans="5:8" x14ac:dyDescent="0.3">
      <c r="E890" s="42">
        <f t="shared" si="27"/>
        <v>863</v>
      </c>
      <c r="F890" s="42">
        <f>IF($D$22,[1]!obget([1]!obcall("",$B$22,"get",[1]!obMake("","int",E890))),"")</f>
        <v>10.136978748101637</v>
      </c>
      <c r="G890" s="42">
        <f>IF($D$22,[1]!obget([1]!obcall("",$B$23,"get",[1]!obMake("","int",E890)))^2,"")</f>
        <v>0.55794038134946211</v>
      </c>
      <c r="H890" s="42">
        <f>IF($D$22,[1]!obget([1]!obcall("",$B$24,"get",[1]!obMake("","int",E890))),"")</f>
        <v>0.27140121082821345</v>
      </c>
    </row>
    <row r="891" spans="5:8" x14ac:dyDescent="0.3">
      <c r="E891" s="42">
        <f t="shared" si="27"/>
        <v>864</v>
      </c>
      <c r="F891" s="42">
        <f>IF($D$22,[1]!obget([1]!obcall("",$B$22,"get",[1]!obMake("","int",E891))),"")</f>
        <v>19.610678397953841</v>
      </c>
      <c r="G891" s="42">
        <f>IF($D$22,[1]!obget([1]!obcall("",$B$23,"get",[1]!obMake("","int",E891)))^2,"")</f>
        <v>1.5501373331633874</v>
      </c>
      <c r="H891" s="42">
        <f>IF($D$22,[1]!obget([1]!obcall("",$B$24,"get",[1]!obMake("","int",E891))),"")</f>
        <v>1.2223500269088086</v>
      </c>
    </row>
    <row r="892" spans="5:8" x14ac:dyDescent="0.3">
      <c r="E892" s="42">
        <f t="shared" si="27"/>
        <v>865</v>
      </c>
      <c r="F892" s="42">
        <f>IF($D$22,[1]!obget([1]!obcall("",$B$22,"get",[1]!obMake("","int",E892))),"")</f>
        <v>18.868595322674143</v>
      </c>
      <c r="G892" s="42">
        <f>IF($D$22,[1]!obget([1]!obcall("",$B$23,"get",[1]!obMake("","int",E892)))^2,"")</f>
        <v>0.1807101526999825</v>
      </c>
      <c r="H892" s="42">
        <f>IF($D$22,[1]!obget([1]!obcall("",$B$24,"get",[1]!obMake("","int",E892))),"")</f>
        <v>1.1023805767736068</v>
      </c>
    </row>
    <row r="893" spans="5:8" x14ac:dyDescent="0.3">
      <c r="E893" s="42">
        <f t="shared" si="27"/>
        <v>866</v>
      </c>
      <c r="F893" s="42">
        <f>IF($D$22,[1]!obget([1]!obcall("",$B$22,"get",[1]!obMake("","int",E893))),"")</f>
        <v>18.279065774656125</v>
      </c>
      <c r="G893" s="42">
        <f>IF($D$22,[1]!obget([1]!obcall("",$B$23,"get",[1]!obMake("","int",E893)))^2,"")</f>
        <v>0.40225891433068328</v>
      </c>
      <c r="H893" s="42">
        <f>IF($D$22,[1]!obget([1]!obcall("",$B$24,"get",[1]!obMake("","int",E893))),"")</f>
        <v>1.0125839771703193</v>
      </c>
    </row>
    <row r="894" spans="5:8" x14ac:dyDescent="0.3">
      <c r="E894" s="42">
        <f t="shared" si="27"/>
        <v>867</v>
      </c>
      <c r="F894" s="42">
        <f>IF($D$22,[1]!obget([1]!obcall("",$B$22,"get",[1]!obMake("","int",E894))),"")</f>
        <v>13.058975861911122</v>
      </c>
      <c r="G894" s="42">
        <f>IF($D$22,[1]!obget([1]!obcall("",$B$23,"get",[1]!obMake("","int",E894)))^2,"")</f>
        <v>0.60237227170609398</v>
      </c>
      <c r="H894" s="42">
        <f>IF($D$22,[1]!obget([1]!obcall("",$B$24,"get",[1]!obMake("","int",E894))),"")</f>
        <v>0.43033084978092262</v>
      </c>
    </row>
    <row r="895" spans="5:8" x14ac:dyDescent="0.3">
      <c r="E895" s="42">
        <f t="shared" si="27"/>
        <v>868</v>
      </c>
      <c r="F895" s="42">
        <f>IF($D$22,[1]!obget([1]!obcall("",$B$22,"get",[1]!obMake("","int",E895))),"")</f>
        <v>12.965372307252853</v>
      </c>
      <c r="G895" s="42">
        <f>IF($D$22,[1]!obget([1]!obcall("",$B$23,"get",[1]!obMake("","int",E895)))^2,"")</f>
        <v>0.40199923896773065</v>
      </c>
      <c r="H895" s="42">
        <f>IF($D$22,[1]!obget([1]!obcall("",$B$24,"get",[1]!obMake("","int",E895))),"")</f>
        <v>0.4233813928233805</v>
      </c>
    </row>
    <row r="896" spans="5:8" x14ac:dyDescent="0.3">
      <c r="E896" s="42">
        <f t="shared" si="27"/>
        <v>869</v>
      </c>
      <c r="F896" s="42">
        <f>IF($D$22,[1]!obget([1]!obcall("",$B$22,"get",[1]!obMake("","int",E896))),"")</f>
        <v>5.9198071570865531</v>
      </c>
      <c r="G896" s="42">
        <f>IF($D$22,[1]!obget([1]!obcall("",$B$23,"get",[1]!obMake("","int",E896)))^2,"")</f>
        <v>9.5405134270356538E-3</v>
      </c>
      <c r="H896" s="42">
        <f>IF($D$22,[1]!obget([1]!obcall("",$B$24,"get",[1]!obMake("","int",E896))),"")</f>
        <v>0.25335057727268256</v>
      </c>
    </row>
    <row r="897" spans="5:8" x14ac:dyDescent="0.3">
      <c r="E897" s="42">
        <f t="shared" si="27"/>
        <v>870</v>
      </c>
      <c r="F897" s="42">
        <f>IF($D$22,[1]!obget([1]!obcall("",$B$22,"get",[1]!obMake("","int",E897))),"")</f>
        <v>10.71039552825539</v>
      </c>
      <c r="G897" s="42">
        <f>IF($D$22,[1]!obget([1]!obcall("",$B$23,"get",[1]!obMake("","int",E897)))^2,"")</f>
        <v>1.7263686527885644</v>
      </c>
      <c r="H897" s="42">
        <f>IF($D$22,[1]!obget([1]!obcall("",$B$24,"get",[1]!obMake("","int",E897))),"")</f>
        <v>0.2931370640703822</v>
      </c>
    </row>
    <row r="898" spans="5:8" x14ac:dyDescent="0.3">
      <c r="E898" s="42">
        <f t="shared" si="27"/>
        <v>871</v>
      </c>
      <c r="F898" s="42">
        <f>IF($D$22,[1]!obget([1]!obcall("",$B$22,"get",[1]!obMake("","int",E898))),"")</f>
        <v>5.8059410807850842</v>
      </c>
      <c r="G898" s="42">
        <f>IF($D$22,[1]!obget([1]!obcall("",$B$23,"get",[1]!obMake("","int",E898)))^2,"")</f>
        <v>3.0077985791994288E-2</v>
      </c>
      <c r="H898" s="42">
        <f>IF($D$22,[1]!obget([1]!obcall("",$B$24,"get",[1]!obMake("","int",E898))),"")</f>
        <v>0.25632472337966244</v>
      </c>
    </row>
    <row r="899" spans="5:8" x14ac:dyDescent="0.3">
      <c r="E899" s="42">
        <f t="shared" si="27"/>
        <v>872</v>
      </c>
      <c r="F899" s="42">
        <f>IF($D$22,[1]!obget([1]!obcall("",$B$22,"get",[1]!obMake("","int",E899))),"")</f>
        <v>17.499888840563237</v>
      </c>
      <c r="G899" s="42">
        <f>IF($D$22,[1]!obget([1]!obcall("",$B$23,"get",[1]!obMake("","int",E899)))^2,"")</f>
        <v>0.3009128029076969</v>
      </c>
      <c r="H899" s="42">
        <f>IF($D$22,[1]!obget([1]!obcall("",$B$24,"get",[1]!obMake("","int",E899))),"")</f>
        <v>0.90138607532879056</v>
      </c>
    </row>
    <row r="900" spans="5:8" x14ac:dyDescent="0.3">
      <c r="E900" s="42">
        <f t="shared" si="27"/>
        <v>873</v>
      </c>
      <c r="F900" s="42">
        <f>IF($D$22,[1]!obget([1]!obcall("",$B$22,"get",[1]!obMake("","int",E900))),"")</f>
        <v>22.333503965548722</v>
      </c>
      <c r="G900" s="42">
        <f>IF($D$22,[1]!obget([1]!obcall("",$B$23,"get",[1]!obMake("","int",E900)))^2,"")</f>
        <v>0.30344244735833203</v>
      </c>
      <c r="H900" s="42">
        <f>IF($D$22,[1]!obget([1]!obcall("",$B$24,"get",[1]!obMake("","int",E900))),"")</f>
        <v>1.7287583079318054</v>
      </c>
    </row>
    <row r="901" spans="5:8" x14ac:dyDescent="0.3">
      <c r="E901" s="42">
        <f t="shared" si="27"/>
        <v>874</v>
      </c>
      <c r="F901" s="42">
        <f>IF($D$22,[1]!obget([1]!obcall("",$B$22,"get",[1]!obMake("","int",E901))),"")</f>
        <v>8.1692234377567505</v>
      </c>
      <c r="G901" s="42">
        <f>IF($D$22,[1]!obget([1]!obcall("",$B$23,"get",[1]!obMake("","int",E901)))^2,"")</f>
        <v>0.39317861275500593</v>
      </c>
      <c r="H901" s="42">
        <f>IF($D$22,[1]!obget([1]!obcall("",$B$24,"get",[1]!obMake("","int",E901))),"")</f>
        <v>0.23191006990718432</v>
      </c>
    </row>
    <row r="902" spans="5:8" x14ac:dyDescent="0.3">
      <c r="E902" s="42">
        <f t="shared" si="27"/>
        <v>875</v>
      </c>
      <c r="F902" s="42">
        <f>IF($D$22,[1]!obget([1]!obcall("",$B$22,"get",[1]!obMake("","int",E902))),"")</f>
        <v>16.772725958583294</v>
      </c>
      <c r="G902" s="42">
        <f>IF($D$22,[1]!obget([1]!obcall("",$B$23,"get",[1]!obMake("","int",E902)))^2,"")</f>
        <v>0.11044815581026299</v>
      </c>
      <c r="H902" s="42">
        <f>IF($D$22,[1]!obget([1]!obcall("",$B$24,"get",[1]!obMake("","int",E902))),"")</f>
        <v>0.80529959739351176</v>
      </c>
    </row>
    <row r="903" spans="5:8" x14ac:dyDescent="0.3">
      <c r="E903" s="42">
        <f t="shared" si="27"/>
        <v>876</v>
      </c>
      <c r="F903" s="42">
        <f>IF($D$22,[1]!obget([1]!obcall("",$B$22,"get",[1]!obMake("","int",E903))),"")</f>
        <v>14.159065806621921</v>
      </c>
      <c r="G903" s="42">
        <f>IF($D$22,[1]!obget([1]!obcall("",$B$23,"get",[1]!obMake("","int",E903)))^2,"")</f>
        <v>0.57028629991667612</v>
      </c>
      <c r="H903" s="42">
        <f>IF($D$22,[1]!obget([1]!obcall("",$B$24,"get",[1]!obMake("","int",E903))),"")</f>
        <v>0.52122265831474146</v>
      </c>
    </row>
    <row r="904" spans="5:8" x14ac:dyDescent="0.3">
      <c r="E904" s="42">
        <f t="shared" si="27"/>
        <v>877</v>
      </c>
      <c r="F904" s="42">
        <f>IF($D$22,[1]!obget([1]!obcall("",$B$22,"get",[1]!obMake("","int",E904))),"")</f>
        <v>18.597121653605132</v>
      </c>
      <c r="G904" s="42">
        <f>IF($D$22,[1]!obget([1]!obcall("",$B$23,"get",[1]!obMake("","int",E904)))^2,"")</f>
        <v>4.5517127312677772</v>
      </c>
      <c r="H904" s="42">
        <f>IF($D$22,[1]!obget([1]!obcall("",$B$24,"get",[1]!obMake("","int",E904))),"")</f>
        <v>1.0604239015697305</v>
      </c>
    </row>
    <row r="905" spans="5:8" x14ac:dyDescent="0.3">
      <c r="E905" s="42">
        <f t="shared" si="27"/>
        <v>878</v>
      </c>
      <c r="F905" s="42">
        <f>IF($D$22,[1]!obget([1]!obcall("",$B$22,"get",[1]!obMake("","int",E905))),"")</f>
        <v>31.485166296046273</v>
      </c>
      <c r="G905" s="42">
        <f>IF($D$22,[1]!obget([1]!obcall("",$B$23,"get",[1]!obMake("","int",E905)))^2,"")</f>
        <v>11.999378929854247</v>
      </c>
      <c r="H905" s="42">
        <f>IF($D$22,[1]!obget([1]!obcall("",$B$24,"get",[1]!obMake("","int",E905))),"")</f>
        <v>4.1936161918250381</v>
      </c>
    </row>
    <row r="906" spans="5:8" x14ac:dyDescent="0.3">
      <c r="E906" s="42">
        <f t="shared" si="27"/>
        <v>879</v>
      </c>
      <c r="F906" s="42">
        <f>IF($D$22,[1]!obget([1]!obcall("",$B$22,"get",[1]!obMake("","int",E906))),"")</f>
        <v>14.47574193351319</v>
      </c>
      <c r="G906" s="42">
        <f>IF($D$22,[1]!obget([1]!obcall("",$B$23,"get",[1]!obMake("","int",E906)))^2,"")</f>
        <v>4.2251913568503878E-2</v>
      </c>
      <c r="H906" s="42">
        <f>IF($D$22,[1]!obget([1]!obcall("",$B$24,"get",[1]!obMake("","int",E906))),"")</f>
        <v>0.5505362823396609</v>
      </c>
    </row>
    <row r="907" spans="5:8" x14ac:dyDescent="0.3">
      <c r="E907" s="42">
        <f t="shared" si="27"/>
        <v>880</v>
      </c>
      <c r="F907" s="42">
        <f>IF($D$22,[1]!obget([1]!obcall("",$B$22,"get",[1]!obMake("","int",E907))),"")</f>
        <v>21.990893934080063</v>
      </c>
      <c r="G907" s="42">
        <f>IF($D$22,[1]!obget([1]!obcall("",$B$23,"get",[1]!obMake("","int",E907)))^2,"")</f>
        <v>0.35594229553865925</v>
      </c>
      <c r="H907" s="42">
        <f>IF($D$22,[1]!obget([1]!obcall("",$B$24,"get",[1]!obMake("","int",E907))),"")</f>
        <v>1.6593135622816497</v>
      </c>
    </row>
    <row r="908" spans="5:8" x14ac:dyDescent="0.3">
      <c r="E908" s="42">
        <f t="shared" si="27"/>
        <v>881</v>
      </c>
      <c r="F908" s="42">
        <f>IF($D$22,[1]!obget([1]!obcall("",$B$22,"get",[1]!obMake("","int",E908))),"")</f>
        <v>10.100092300202325</v>
      </c>
      <c r="G908" s="42">
        <f>IF($D$22,[1]!obget([1]!obcall("",$B$23,"get",[1]!obMake("","int",E908)))^2,"")</f>
        <v>0.64979909836131722</v>
      </c>
      <c r="H908" s="42">
        <f>IF($D$22,[1]!obget([1]!obcall("",$B$24,"get",[1]!obMake("","int",E908))),"")</f>
        <v>0.27016101173285678</v>
      </c>
    </row>
    <row r="909" spans="5:8" x14ac:dyDescent="0.3">
      <c r="E909" s="42">
        <f t="shared" si="27"/>
        <v>882</v>
      </c>
      <c r="F909" s="42">
        <f>IF($D$22,[1]!obget([1]!obcall("",$B$22,"get",[1]!obMake("","int",E909))),"")</f>
        <v>13.571596527232051</v>
      </c>
      <c r="G909" s="42">
        <f>IF($D$22,[1]!obget([1]!obcall("",$B$23,"get",[1]!obMake("","int",E909)))^2,"")</f>
        <v>1.0814673370882328</v>
      </c>
      <c r="H909" s="42">
        <f>IF($D$22,[1]!obget([1]!obcall("",$B$24,"get",[1]!obMake("","int",E909))),"")</f>
        <v>0.47057088487610521</v>
      </c>
    </row>
    <row r="910" spans="5:8" x14ac:dyDescent="0.3">
      <c r="E910" s="42">
        <f t="shared" si="27"/>
        <v>883</v>
      </c>
      <c r="F910" s="42">
        <f>IF($D$22,[1]!obget([1]!obcall("",$B$22,"get",[1]!obMake("","int",E910))),"")</f>
        <v>12.868113372180588</v>
      </c>
      <c r="G910" s="42">
        <f>IF($D$22,[1]!obget([1]!obcall("",$B$23,"get",[1]!obMake("","int",E910)))^2,"")</f>
        <v>6.5813504815965158E-3</v>
      </c>
      <c r="H910" s="42">
        <f>IF($D$22,[1]!obget([1]!obcall("",$B$24,"get",[1]!obMake("","int",E910))),"")</f>
        <v>0.41629084357377755</v>
      </c>
    </row>
    <row r="911" spans="5:8" x14ac:dyDescent="0.3">
      <c r="E911" s="42">
        <f t="shared" si="27"/>
        <v>884</v>
      </c>
      <c r="F911" s="42">
        <f>IF($D$22,[1]!obget([1]!obcall("",$B$22,"get",[1]!obMake("","int",E911))),"")</f>
        <v>16.807867261050262</v>
      </c>
      <c r="G911" s="42">
        <f>IF($D$22,[1]!obget([1]!obcall("",$B$23,"get",[1]!obMake("","int",E911)))^2,"")</f>
        <v>4.9139768989091106</v>
      </c>
      <c r="H911" s="42">
        <f>IF($D$22,[1]!obget([1]!obcall("",$B$24,"get",[1]!obMake("","int",E911))),"")</f>
        <v>0.80977243512957719</v>
      </c>
    </row>
    <row r="912" spans="5:8" x14ac:dyDescent="0.3">
      <c r="E912" s="42">
        <f t="shared" si="27"/>
        <v>885</v>
      </c>
      <c r="F912" s="42">
        <f>IF($D$22,[1]!obget([1]!obcall("",$B$22,"get",[1]!obMake("","int",E912))),"")</f>
        <v>13.259882976598032</v>
      </c>
      <c r="G912" s="42">
        <f>IF($D$22,[1]!obget([1]!obcall("",$B$23,"get",[1]!obMake("","int",E912)))^2,"")</f>
        <v>4.5290568268655594E-2</v>
      </c>
      <c r="H912" s="42">
        <f>IF($D$22,[1]!obget([1]!obcall("",$B$24,"get",[1]!obMake("","int",E912))),"")</f>
        <v>0.44566221499057246</v>
      </c>
    </row>
    <row r="913" spans="5:8" x14ac:dyDescent="0.3">
      <c r="E913" s="42">
        <f t="shared" si="27"/>
        <v>886</v>
      </c>
      <c r="F913" s="42">
        <f>IF($D$22,[1]!obget([1]!obcall("",$B$22,"get",[1]!obMake("","int",E913))),"")</f>
        <v>12.174592565199124</v>
      </c>
      <c r="G913" s="42">
        <f>IF($D$22,[1]!obget([1]!obcall("",$B$23,"get",[1]!obMake("","int",E913)))^2,"")</f>
        <v>0.2554112205233906</v>
      </c>
      <c r="H913" s="42">
        <f>IF($D$22,[1]!obget([1]!obcall("",$B$24,"get",[1]!obMake("","int",E913))),"")</f>
        <v>0.36957994423712459</v>
      </c>
    </row>
    <row r="914" spans="5:8" x14ac:dyDescent="0.3">
      <c r="E914" s="42">
        <f t="shared" si="27"/>
        <v>887</v>
      </c>
      <c r="F914" s="42">
        <f>IF($D$22,[1]!obget([1]!obcall("",$B$22,"get",[1]!obMake("","int",E914))),"")</f>
        <v>8.671585467032159</v>
      </c>
      <c r="G914" s="42">
        <f>IF($D$22,[1]!obget([1]!obcall("",$B$23,"get",[1]!obMake("","int",E914)))^2,"")</f>
        <v>0.11219914376169263</v>
      </c>
      <c r="H914" s="42">
        <f>IF($D$22,[1]!obget([1]!obcall("",$B$24,"get",[1]!obMake("","int",E914))),"")</f>
        <v>0.23682487877373848</v>
      </c>
    </row>
    <row r="915" spans="5:8" x14ac:dyDescent="0.3">
      <c r="E915" s="42">
        <f t="shared" si="27"/>
        <v>888</v>
      </c>
      <c r="F915" s="42">
        <f>IF($D$22,[1]!obget([1]!obcall("",$B$22,"get",[1]!obMake("","int",E915))),"")</f>
        <v>8.5625787351276905</v>
      </c>
      <c r="G915" s="42">
        <f>IF($D$22,[1]!obget([1]!obcall("",$B$23,"get",[1]!obMake("","int",E915)))^2,"")</f>
        <v>4.3464961452662921E-3</v>
      </c>
      <c r="H915" s="42">
        <f>IF($D$22,[1]!obget([1]!obcall("",$B$24,"get",[1]!obMake("","int",E915))),"")</f>
        <v>0.23545745497185844</v>
      </c>
    </row>
    <row r="916" spans="5:8" x14ac:dyDescent="0.3">
      <c r="E916" s="42">
        <f t="shared" si="27"/>
        <v>889</v>
      </c>
      <c r="F916" s="42">
        <f>IF($D$22,[1]!obget([1]!obcall("",$B$22,"get",[1]!obMake("","int",E916))),"")</f>
        <v>9.9435167223226717</v>
      </c>
      <c r="G916" s="42">
        <f>IF($D$22,[1]!obget([1]!obcall("",$B$23,"get",[1]!obMake("","int",E916)))^2,"")</f>
        <v>0.80098673650924612</v>
      </c>
      <c r="H916" s="42">
        <f>IF($D$22,[1]!obget([1]!obcall("",$B$24,"get",[1]!obMake("","int",E916))),"")</f>
        <v>0.26510923350639992</v>
      </c>
    </row>
    <row r="917" spans="5:8" x14ac:dyDescent="0.3">
      <c r="E917" s="42">
        <f t="shared" si="27"/>
        <v>890</v>
      </c>
      <c r="F917" s="42">
        <f>IF($D$22,[1]!obget([1]!obcall("",$B$22,"get",[1]!obMake("","int",E917))),"")</f>
        <v>6.3966087468486865</v>
      </c>
      <c r="G917" s="42">
        <f>IF($D$22,[1]!obget([1]!obcall("",$B$23,"get",[1]!obMake("","int",E917)))^2,"")</f>
        <v>4.6375516780416848E-2</v>
      </c>
      <c r="H917" s="42">
        <f>IF($D$22,[1]!obget([1]!obcall("",$B$24,"get",[1]!obMake("","int",E917))),"")</f>
        <v>0.24287346581013936</v>
      </c>
    </row>
    <row r="918" spans="5:8" x14ac:dyDescent="0.3">
      <c r="E918" s="42">
        <f t="shared" si="27"/>
        <v>891</v>
      </c>
      <c r="F918" s="42">
        <f>IF($D$22,[1]!obget([1]!obcall("",$B$22,"get",[1]!obMake("","int",E918))),"")</f>
        <v>8.7155444022258166</v>
      </c>
      <c r="G918" s="42">
        <f>IF($D$22,[1]!obget([1]!obcall("",$B$23,"get",[1]!obMake("","int",E918)))^2,"")</f>
        <v>0.19517209061445456</v>
      </c>
      <c r="H918" s="42">
        <f>IF($D$22,[1]!obget([1]!obcall("",$B$24,"get",[1]!obMake("","int",E918))),"")</f>
        <v>0.23742351498068637</v>
      </c>
    </row>
    <row r="919" spans="5:8" x14ac:dyDescent="0.3">
      <c r="E919" s="42">
        <f t="shared" si="27"/>
        <v>892</v>
      </c>
      <c r="F919" s="42">
        <f>IF($D$22,[1]!obget([1]!obcall("",$B$22,"get",[1]!obMake("","int",E919))),"")</f>
        <v>10.770457519118079</v>
      </c>
      <c r="G919" s="42">
        <f>IF($D$22,[1]!obget([1]!obcall("",$B$23,"get",[1]!obMake("","int",E919)))^2,"")</f>
        <v>0.5518468639809827</v>
      </c>
      <c r="H919" s="42">
        <f>IF($D$22,[1]!obget([1]!obcall("",$B$24,"get",[1]!obMake("","int",E919))),"")</f>
        <v>0.29568082759756797</v>
      </c>
    </row>
    <row r="920" spans="5:8" x14ac:dyDescent="0.3">
      <c r="E920" s="42">
        <f t="shared" si="27"/>
        <v>893</v>
      </c>
      <c r="F920" s="42">
        <f>IF($D$22,[1]!obget([1]!obcall("",$B$22,"get",[1]!obMake("","int",E920))),"")</f>
        <v>15.436474547983225</v>
      </c>
      <c r="G920" s="42">
        <f>IF($D$22,[1]!obget([1]!obcall("",$B$23,"get",[1]!obMake("","int",E920)))^2,"")</f>
        <v>3.4309743038486791</v>
      </c>
      <c r="H920" s="42">
        <f>IF($D$22,[1]!obget([1]!obcall("",$B$24,"get",[1]!obMake("","int",E920))),"")</f>
        <v>0.64808217804557566</v>
      </c>
    </row>
    <row r="921" spans="5:8" x14ac:dyDescent="0.3">
      <c r="E921" s="42">
        <f t="shared" si="27"/>
        <v>894</v>
      </c>
      <c r="F921" s="42">
        <f>IF($D$22,[1]!obget([1]!obcall("",$B$22,"get",[1]!obMake("","int",E921))),"")</f>
        <v>6.8708186940120193</v>
      </c>
      <c r="G921" s="42">
        <f>IF($D$22,[1]!obget([1]!obcall("",$B$23,"get",[1]!obMake("","int",E921)))^2,"")</f>
        <v>0.2293745943156284</v>
      </c>
      <c r="H921" s="42">
        <f>IF($D$22,[1]!obget([1]!obcall("",$B$24,"get",[1]!obMake("","int",E921))),"")</f>
        <v>0.23561876681974325</v>
      </c>
    </row>
    <row r="922" spans="5:8" x14ac:dyDescent="0.3">
      <c r="E922" s="42">
        <f t="shared" si="27"/>
        <v>895</v>
      </c>
      <c r="F922" s="42">
        <f>IF($D$22,[1]!obget([1]!obcall("",$B$22,"get",[1]!obMake("","int",E922))),"")</f>
        <v>8.8335967937016324</v>
      </c>
      <c r="G922" s="42">
        <f>IF($D$22,[1]!obget([1]!obcall("",$B$23,"get",[1]!obMake("","int",E922)))^2,"")</f>
        <v>7.5068390844012858E-2</v>
      </c>
      <c r="H922" s="42">
        <f>IF($D$22,[1]!obget([1]!obcall("",$B$24,"get",[1]!obMake("","int",E922))),"")</f>
        <v>0.2391654075913886</v>
      </c>
    </row>
    <row r="923" spans="5:8" x14ac:dyDescent="0.3">
      <c r="E923" s="42">
        <f t="shared" si="27"/>
        <v>896</v>
      </c>
      <c r="F923" s="42">
        <f>IF($D$22,[1]!obget([1]!obcall("",$B$22,"get",[1]!obMake("","int",E923))),"")</f>
        <v>11.138782769891812</v>
      </c>
      <c r="G923" s="42">
        <f>IF($D$22,[1]!obget([1]!obcall("",$B$23,"get",[1]!obMake("","int",E923)))^2,"")</f>
        <v>7.0369409672233832E-2</v>
      </c>
      <c r="H923" s="42">
        <f>IF($D$22,[1]!obget([1]!obcall("",$B$24,"get",[1]!obMake("","int",E923))),"")</f>
        <v>0.31238776300868287</v>
      </c>
    </row>
    <row r="924" spans="5:8" x14ac:dyDescent="0.3">
      <c r="E924" s="42">
        <f t="shared" ref="E924:E987" si="28">IF($D$22,E923+1,"")</f>
        <v>897</v>
      </c>
      <c r="F924" s="42">
        <f>IF($D$22,[1]!obget([1]!obcall("",$B$22,"get",[1]!obMake("","int",E924))),"")</f>
        <v>8.185439181340854</v>
      </c>
      <c r="G924" s="42">
        <f>IF($D$22,[1]!obget([1]!obcall("",$B$23,"get",[1]!obMake("","int",E924)))^2,"")</f>
        <v>0.14933798698173351</v>
      </c>
      <c r="H924" s="42">
        <f>IF($D$22,[1]!obget([1]!obcall("",$B$24,"get",[1]!obMake("","int",E924))),"")</f>
        <v>0.23201338194102628</v>
      </c>
    </row>
    <row r="925" spans="5:8" x14ac:dyDescent="0.3">
      <c r="E925" s="42">
        <f t="shared" si="28"/>
        <v>898</v>
      </c>
      <c r="F925" s="42">
        <f>IF($D$22,[1]!obget([1]!obcall("",$B$22,"get",[1]!obMake("","int",E925))),"")</f>
        <v>14.325393785174647</v>
      </c>
      <c r="G925" s="42">
        <f>IF($D$22,[1]!obget([1]!obcall("",$B$23,"get",[1]!obMake("","int",E925)))^2,"")</f>
        <v>0.13030249316263157</v>
      </c>
      <c r="H925" s="42">
        <f>IF($D$22,[1]!obget([1]!obcall("",$B$24,"get",[1]!obMake("","int",E925))),"")</f>
        <v>0.53644354220963431</v>
      </c>
    </row>
    <row r="926" spans="5:8" x14ac:dyDescent="0.3">
      <c r="E926" s="42">
        <f t="shared" si="28"/>
        <v>899</v>
      </c>
      <c r="F926" s="42">
        <f>IF($D$22,[1]!obget([1]!obcall("",$B$22,"get",[1]!obMake("","int",E926))),"")</f>
        <v>14.446478638009422</v>
      </c>
      <c r="G926" s="42">
        <f>IF($D$22,[1]!obget([1]!obcall("",$B$23,"get",[1]!obMake("","int",E926)))^2,"")</f>
        <v>6.6690693377455756E-2</v>
      </c>
      <c r="H926" s="42">
        <f>IF($D$22,[1]!obget([1]!obcall("",$B$24,"get",[1]!obMake("","int",E926))),"")</f>
        <v>0.54776844423119853</v>
      </c>
    </row>
    <row r="927" spans="5:8" x14ac:dyDescent="0.3">
      <c r="E927" s="42">
        <f t="shared" si="28"/>
        <v>900</v>
      </c>
      <c r="F927" s="42">
        <f>IF($D$22,[1]!obget([1]!obcall("",$B$22,"get",[1]!obMake("","int",E927))),"")</f>
        <v>15.736179629570001</v>
      </c>
      <c r="G927" s="42">
        <f>IF($D$22,[1]!obget([1]!obcall("",$B$23,"get",[1]!obMake("","int",E927)))^2,"")</f>
        <v>1.7928783453164069E-2</v>
      </c>
      <c r="H927" s="42">
        <f>IF($D$22,[1]!obget([1]!obcall("",$B$24,"get",[1]!obMake("","int",E927))),"")</f>
        <v>0.68116361102114453</v>
      </c>
    </row>
    <row r="928" spans="5:8" x14ac:dyDescent="0.3">
      <c r="E928" s="42">
        <f t="shared" si="28"/>
        <v>901</v>
      </c>
      <c r="F928" s="42">
        <f>IF($D$22,[1]!obget([1]!obcall("",$B$22,"get",[1]!obMake("","int",E928))),"")</f>
        <v>6.5107136040477318</v>
      </c>
      <c r="G928" s="42">
        <f>IF($D$22,[1]!obget([1]!obcall("",$B$23,"get",[1]!obMake("","int",E928)))^2,"")</f>
        <v>1.6469644373174684E-2</v>
      </c>
      <c r="H928" s="42">
        <f>IF($D$22,[1]!obget([1]!obcall("",$B$24,"get",[1]!obMake("","int",E928))),"")</f>
        <v>0.24083942040552303</v>
      </c>
    </row>
    <row r="929" spans="5:8" x14ac:dyDescent="0.3">
      <c r="E929" s="42">
        <f t="shared" si="28"/>
        <v>902</v>
      </c>
      <c r="F929" s="42">
        <f>IF($D$22,[1]!obget([1]!obcall("",$B$22,"get",[1]!obMake("","int",E929))),"")</f>
        <v>24.173222976887971</v>
      </c>
      <c r="G929" s="42">
        <f>IF($D$22,[1]!obget([1]!obcall("",$B$23,"get",[1]!obMake("","int",E929)))^2,"")</f>
        <v>2.7413150946986256</v>
      </c>
      <c r="H929" s="42">
        <f>IF($D$22,[1]!obget([1]!obcall("",$B$24,"get",[1]!obMake("","int",E929))),"")</f>
        <v>2.1298377207666483</v>
      </c>
    </row>
    <row r="930" spans="5:8" x14ac:dyDescent="0.3">
      <c r="E930" s="42">
        <f t="shared" si="28"/>
        <v>903</v>
      </c>
      <c r="F930" s="42">
        <f>IF($D$22,[1]!obget([1]!obcall("",$B$22,"get",[1]!obMake("","int",E930))),"")</f>
        <v>9.8108395239034998</v>
      </c>
      <c r="G930" s="42">
        <f>IF($D$22,[1]!obget([1]!obcall("",$B$23,"get",[1]!obMake("","int",E930)))^2,"")</f>
        <v>1.1113071397045879E-3</v>
      </c>
      <c r="H930" s="42">
        <f>IF($D$22,[1]!obget([1]!obcall("",$B$24,"get",[1]!obMake("","int",E930))),"")</f>
        <v>0.26109788969294034</v>
      </c>
    </row>
    <row r="931" spans="5:8" x14ac:dyDescent="0.3">
      <c r="E931" s="42">
        <f t="shared" si="28"/>
        <v>904</v>
      </c>
      <c r="F931" s="42">
        <f>IF($D$22,[1]!obget([1]!obcall("",$B$22,"get",[1]!obMake("","int",E931))),"")</f>
        <v>24.071484115624877</v>
      </c>
      <c r="G931" s="42">
        <f>IF($D$22,[1]!obget([1]!obcall("",$B$23,"get",[1]!obMake("","int",E931)))^2,"")</f>
        <v>4.8687556093827633E-2</v>
      </c>
      <c r="H931" s="42">
        <f>IF($D$22,[1]!obget([1]!obcall("",$B$24,"get",[1]!obMake("","int",E931))),"")</f>
        <v>2.1064163891685346</v>
      </c>
    </row>
    <row r="932" spans="5:8" x14ac:dyDescent="0.3">
      <c r="E932" s="42">
        <f t="shared" si="28"/>
        <v>905</v>
      </c>
      <c r="F932" s="42">
        <f>IF($D$22,[1]!obget([1]!obcall("",$B$22,"get",[1]!obMake("","int",E932))),"")</f>
        <v>27.078796665307443</v>
      </c>
      <c r="G932" s="42">
        <f>IF($D$22,[1]!obget([1]!obcall("",$B$23,"get",[1]!obMake("","int",E932)))^2,"")</f>
        <v>2.2182884383395874E-3</v>
      </c>
      <c r="H932" s="42">
        <f>IF($D$22,[1]!obget([1]!obcall("",$B$24,"get",[1]!obMake("","int",E932))),"")</f>
        <v>2.8600632596550501</v>
      </c>
    </row>
    <row r="933" spans="5:8" x14ac:dyDescent="0.3">
      <c r="E933" s="42">
        <f t="shared" si="28"/>
        <v>906</v>
      </c>
      <c r="F933" s="42">
        <f>IF($D$22,[1]!obget([1]!obcall("",$B$22,"get",[1]!obMake("","int",E933))),"")</f>
        <v>8.9029388403117835</v>
      </c>
      <c r="G933" s="42">
        <f>IF($D$22,[1]!obget([1]!obcall("",$B$23,"get",[1]!obMake("","int",E933)))^2,"")</f>
        <v>0.40506871675631284</v>
      </c>
      <c r="H933" s="42">
        <f>IF($D$22,[1]!obget([1]!obcall("",$B$24,"get",[1]!obMake("","int",E933))),"")</f>
        <v>0.24027977515661259</v>
      </c>
    </row>
    <row r="934" spans="5:8" x14ac:dyDescent="0.3">
      <c r="E934" s="42">
        <f t="shared" si="28"/>
        <v>907</v>
      </c>
      <c r="F934" s="42">
        <f>IF($D$22,[1]!obget([1]!obcall("",$B$22,"get",[1]!obMake("","int",E934))),"")</f>
        <v>7.4177395304011151</v>
      </c>
      <c r="G934" s="42">
        <f>IF($D$22,[1]!obget([1]!obcall("",$B$23,"get",[1]!obMake("","int",E934)))^2,"")</f>
        <v>0.28223989820733802</v>
      </c>
      <c r="H934" s="42">
        <f>IF($D$22,[1]!obget([1]!obcall("",$B$24,"get",[1]!obMake("","int",E934))),"")</f>
        <v>0.23117170744420323</v>
      </c>
    </row>
    <row r="935" spans="5:8" x14ac:dyDescent="0.3">
      <c r="E935" s="42">
        <f t="shared" si="28"/>
        <v>908</v>
      </c>
      <c r="F935" s="42">
        <f>IF($D$22,[1]!obget([1]!obcall("",$B$22,"get",[1]!obMake("","int",E935))),"")</f>
        <v>18.236511682370331</v>
      </c>
      <c r="G935" s="42">
        <f>IF($D$22,[1]!obget([1]!obcall("",$B$23,"get",[1]!obMake("","int",E935)))^2,"")</f>
        <v>7.4964932630167775E-4</v>
      </c>
      <c r="H935" s="42">
        <f>IF($D$22,[1]!obget([1]!obcall("",$B$24,"get",[1]!obMake("","int",E935))),"")</f>
        <v>1.0062909746697335</v>
      </c>
    </row>
    <row r="936" spans="5:8" x14ac:dyDescent="0.3">
      <c r="E936" s="42">
        <f t="shared" si="28"/>
        <v>909</v>
      </c>
      <c r="F936" s="42">
        <f>IF($D$22,[1]!obget([1]!obcall("",$B$22,"get",[1]!obMake("","int",E936))),"")</f>
        <v>9.1083174144656471</v>
      </c>
      <c r="G936" s="42">
        <f>IF($D$22,[1]!obget([1]!obcall("",$B$23,"get",[1]!obMake("","int",E936)))^2,"")</f>
        <v>0.76630593613250986</v>
      </c>
      <c r="H936" s="42">
        <f>IF($D$22,[1]!obget([1]!obcall("",$B$24,"get",[1]!obMake("","int",E936))),"")</f>
        <v>0.24397635927027761</v>
      </c>
    </row>
    <row r="937" spans="5:8" x14ac:dyDescent="0.3">
      <c r="E937" s="42">
        <f t="shared" si="28"/>
        <v>910</v>
      </c>
      <c r="F937" s="42">
        <f>IF($D$22,[1]!obget([1]!obcall("",$B$22,"get",[1]!obMake("","int",E937))),"")</f>
        <v>11.374168075665212</v>
      </c>
      <c r="G937" s="42">
        <f>IF($D$22,[1]!obget([1]!obcall("",$B$23,"get",[1]!obMake("","int",E937)))^2,"")</f>
        <v>0.12315475049246956</v>
      </c>
      <c r="H937" s="42">
        <f>IF($D$22,[1]!obget([1]!obcall("",$B$24,"get",[1]!obMake("","int",E937))),"")</f>
        <v>0.32406209540292108</v>
      </c>
    </row>
    <row r="938" spans="5:8" x14ac:dyDescent="0.3">
      <c r="E938" s="42">
        <f t="shared" si="28"/>
        <v>911</v>
      </c>
      <c r="F938" s="42">
        <f>IF($D$22,[1]!obget([1]!obcall("",$B$22,"get",[1]!obMake("","int",E938))),"")</f>
        <v>10.717331438861297</v>
      </c>
      <c r="G938" s="42">
        <f>IF($D$22,[1]!obget([1]!obcall("",$B$23,"get",[1]!obMake("","int",E938)))^2,"")</f>
        <v>2.2907673361414353E-2</v>
      </c>
      <c r="H938" s="42">
        <f>IF($D$22,[1]!obget([1]!obcall("",$B$24,"get",[1]!obMake("","int",E938))),"")</f>
        <v>0.2934282294658952</v>
      </c>
    </row>
    <row r="939" spans="5:8" x14ac:dyDescent="0.3">
      <c r="E939" s="42">
        <f t="shared" si="28"/>
        <v>912</v>
      </c>
      <c r="F939" s="42">
        <f>IF($D$22,[1]!obget([1]!obcall("",$B$22,"get",[1]!obMake("","int",E939))),"")</f>
        <v>12.953763988159029</v>
      </c>
      <c r="G939" s="42">
        <f>IF($D$22,[1]!obget([1]!obcall("",$B$23,"get",[1]!obMake("","int",E939)))^2,"")</f>
        <v>0.12694776514767231</v>
      </c>
      <c r="H939" s="42">
        <f>IF($D$22,[1]!obget([1]!obcall("",$B$24,"get",[1]!obMake("","int",E939))),"")</f>
        <v>0.42252812305504173</v>
      </c>
    </row>
    <row r="940" spans="5:8" x14ac:dyDescent="0.3">
      <c r="E940" s="42">
        <f t="shared" si="28"/>
        <v>913</v>
      </c>
      <c r="F940" s="42">
        <f>IF($D$22,[1]!obget([1]!obcall("",$B$22,"get",[1]!obMake("","int",E940))),"")</f>
        <v>5.6787398441824379</v>
      </c>
      <c r="G940" s="42">
        <f>IF($D$22,[1]!obget([1]!obcall("",$B$23,"get",[1]!obMake("","int",E940)))^2,"")</f>
        <v>5.5269337052351319E-3</v>
      </c>
      <c r="H940" s="42">
        <f>IF($D$22,[1]!obget([1]!obcall("",$B$24,"get",[1]!obMake("","int",E940))),"")</f>
        <v>0.25986241356780621</v>
      </c>
    </row>
    <row r="941" spans="5:8" x14ac:dyDescent="0.3">
      <c r="E941" s="42">
        <f t="shared" si="28"/>
        <v>914</v>
      </c>
      <c r="F941" s="42">
        <f>IF($D$22,[1]!obget([1]!obcall("",$B$22,"get",[1]!obMake("","int",E941))),"")</f>
        <v>6.8599386199377141</v>
      </c>
      <c r="G941" s="42">
        <f>IF($D$22,[1]!obget([1]!obcall("",$B$23,"get",[1]!obMake("","int",E941)))^2,"")</f>
        <v>0.16364458910003646</v>
      </c>
      <c r="H941" s="42">
        <f>IF($D$22,[1]!obget([1]!obcall("",$B$24,"get",[1]!obMake("","int",E941))),"")</f>
        <v>0.23574983189788162</v>
      </c>
    </row>
    <row r="942" spans="5:8" x14ac:dyDescent="0.3">
      <c r="E942" s="42">
        <f t="shared" si="28"/>
        <v>915</v>
      </c>
      <c r="F942" s="42">
        <f>IF($D$22,[1]!obget([1]!obcall("",$B$22,"get",[1]!obMake("","int",E942))),"")</f>
        <v>10.592396777115525</v>
      </c>
      <c r="G942" s="42">
        <f>IF($D$22,[1]!obget([1]!obcall("",$B$23,"get",[1]!obMake("","int",E942)))^2,"")</f>
        <v>0.61935602349371199</v>
      </c>
      <c r="H942" s="42">
        <f>IF($D$22,[1]!obget([1]!obcall("",$B$24,"get",[1]!obMake("","int",E942))),"")</f>
        <v>0.28828702319765731</v>
      </c>
    </row>
    <row r="943" spans="5:8" x14ac:dyDescent="0.3">
      <c r="E943" s="42">
        <f t="shared" si="28"/>
        <v>916</v>
      </c>
      <c r="F943" s="42">
        <f>IF($D$22,[1]!obget([1]!obcall("",$B$22,"get",[1]!obMake("","int",E943))),"")</f>
        <v>20.416075469728007</v>
      </c>
      <c r="G943" s="42">
        <f>IF($D$22,[1]!obget([1]!obcall("",$B$23,"get",[1]!obMake("","int",E943)))^2,"")</f>
        <v>3.6876163568248845</v>
      </c>
      <c r="H943" s="42">
        <f>IF($D$22,[1]!obget([1]!obcall("",$B$24,"get",[1]!obMake("","int",E943))),"")</f>
        <v>1.3613033326056545</v>
      </c>
    </row>
    <row r="944" spans="5:8" x14ac:dyDescent="0.3">
      <c r="E944" s="42">
        <f t="shared" si="28"/>
        <v>917</v>
      </c>
      <c r="F944" s="42">
        <f>IF($D$22,[1]!obget([1]!obcall("",$B$22,"get",[1]!obMake("","int",E944))),"")</f>
        <v>13.103810455832139</v>
      </c>
      <c r="G944" s="42">
        <f>IF($D$22,[1]!obget([1]!obcall("",$B$23,"get",[1]!obMake("","int",E944)))^2,"")</f>
        <v>0.23930327532008666</v>
      </c>
      <c r="H944" s="42">
        <f>IF($D$22,[1]!obget([1]!obcall("",$B$24,"get",[1]!obMake("","int",E944))),"")</f>
        <v>0.43370309388118877</v>
      </c>
    </row>
    <row r="945" spans="5:8" x14ac:dyDescent="0.3">
      <c r="E945" s="42">
        <f t="shared" si="28"/>
        <v>918</v>
      </c>
      <c r="F945" s="42">
        <f>IF($D$22,[1]!obget([1]!obcall("",$B$22,"get",[1]!obMake("","int",E945))),"")</f>
        <v>14.123020548301303</v>
      </c>
      <c r="G945" s="42">
        <f>IF($D$22,[1]!obget([1]!obcall("",$B$23,"get",[1]!obMake("","int",E945)))^2,"")</f>
        <v>0.16287144724440264</v>
      </c>
      <c r="H945" s="42">
        <f>IF($D$22,[1]!obget([1]!obcall("",$B$24,"get",[1]!obMake("","int",E945))),"")</f>
        <v>0.51797531253521401</v>
      </c>
    </row>
    <row r="946" spans="5:8" x14ac:dyDescent="0.3">
      <c r="E946" s="42">
        <f t="shared" si="28"/>
        <v>919</v>
      </c>
      <c r="F946" s="42">
        <f>IF($D$22,[1]!obget([1]!obcall("",$B$22,"get",[1]!obMake("","int",E946))),"")</f>
        <v>6.0775270931549388</v>
      </c>
      <c r="G946" s="42">
        <f>IF($D$22,[1]!obget([1]!obcall("",$B$23,"get",[1]!obMake("","int",E946)))^2,"")</f>
        <v>9.9154134681713343E-2</v>
      </c>
      <c r="H946" s="42">
        <f>IF($D$22,[1]!obget([1]!obcall("",$B$24,"get",[1]!obMake("","int",E946))),"")</f>
        <v>0.24953164167292241</v>
      </c>
    </row>
    <row r="947" spans="5:8" x14ac:dyDescent="0.3">
      <c r="E947" s="42">
        <f t="shared" si="28"/>
        <v>920</v>
      </c>
      <c r="F947" s="42">
        <f>IF($D$22,[1]!obget([1]!obcall("",$B$22,"get",[1]!obMake("","int",E947))),"")</f>
        <v>11.176662192553662</v>
      </c>
      <c r="G947" s="42">
        <f>IF($D$22,[1]!obget([1]!obcall("",$B$23,"get",[1]!obMake("","int",E947)))^2,"")</f>
        <v>0.4550975634384371</v>
      </c>
      <c r="H947" s="42">
        <f>IF($D$22,[1]!obget([1]!obcall("",$B$24,"get",[1]!obMake("","int",E947))),"")</f>
        <v>0.31421394434523675</v>
      </c>
    </row>
    <row r="948" spans="5:8" x14ac:dyDescent="0.3">
      <c r="E948" s="42">
        <f t="shared" si="28"/>
        <v>921</v>
      </c>
      <c r="F948" s="42">
        <f>IF($D$22,[1]!obget([1]!obcall("",$B$22,"get",[1]!obMake("","int",E948))),"")</f>
        <v>22.301870795768188</v>
      </c>
      <c r="G948" s="42">
        <f>IF($D$22,[1]!obget([1]!obcall("",$B$23,"get",[1]!obMake("","int",E948)))^2,"")</f>
        <v>0.89374194129939644</v>
      </c>
      <c r="H948" s="42">
        <f>IF($D$22,[1]!obget([1]!obcall("",$B$24,"get",[1]!obMake("","int",E948))),"")</f>
        <v>1.7222774293825314</v>
      </c>
    </row>
    <row r="949" spans="5:8" x14ac:dyDescent="0.3">
      <c r="E949" s="42">
        <f t="shared" si="28"/>
        <v>922</v>
      </c>
      <c r="F949" s="42">
        <f>IF($D$22,[1]!obget([1]!obcall("",$B$22,"get",[1]!obMake("","int",E949))),"")</f>
        <v>13.722115937043608</v>
      </c>
      <c r="G949" s="42">
        <f>IF($D$22,[1]!obget([1]!obcall("",$B$23,"get",[1]!obMake("","int",E949)))^2,"")</f>
        <v>3.4105938911446726E-2</v>
      </c>
      <c r="H949" s="42">
        <f>IF($D$22,[1]!obget([1]!obcall("",$B$24,"get",[1]!obMake("","int",E949))),"")</f>
        <v>0.48308707071927404</v>
      </c>
    </row>
    <row r="950" spans="5:8" x14ac:dyDescent="0.3">
      <c r="E950" s="42">
        <f t="shared" si="28"/>
        <v>923</v>
      </c>
      <c r="F950" s="42">
        <f>IF($D$22,[1]!obget([1]!obcall("",$B$22,"get",[1]!obMake("","int",E950))),"")</f>
        <v>6.0986974284058881</v>
      </c>
      <c r="G950" s="42">
        <f>IF($D$22,[1]!obget([1]!obcall("",$B$23,"get",[1]!obMake("","int",E950)))^2,"")</f>
        <v>5.6983307872258158E-2</v>
      </c>
      <c r="H950" s="42">
        <f>IF($D$22,[1]!obget([1]!obcall("",$B$24,"get",[1]!obMake("","int",E950))),"")</f>
        <v>0.24904561839471018</v>
      </c>
    </row>
    <row r="951" spans="5:8" x14ac:dyDescent="0.3">
      <c r="E951" s="42">
        <f t="shared" si="28"/>
        <v>924</v>
      </c>
      <c r="F951" s="42">
        <f>IF($D$22,[1]!obget([1]!obcall("",$B$22,"get",[1]!obMake("","int",E951))),"")</f>
        <v>9.6606145126951883</v>
      </c>
      <c r="G951" s="42">
        <f>IF($D$22,[1]!obget([1]!obcall("",$B$23,"get",[1]!obMake("","int",E951)))^2,"")</f>
        <v>2.8053773380642046E-2</v>
      </c>
      <c r="H951" s="42">
        <f>IF($D$22,[1]!obget([1]!obcall("",$B$24,"get",[1]!obMake("","int",E951))),"")</f>
        <v>0.25685431210956156</v>
      </c>
    </row>
    <row r="952" spans="5:8" x14ac:dyDescent="0.3">
      <c r="E952" s="42">
        <f t="shared" si="28"/>
        <v>925</v>
      </c>
      <c r="F952" s="42">
        <f>IF($D$22,[1]!obget([1]!obcall("",$B$22,"get",[1]!obMake("","int",E952))),"")</f>
        <v>7.9513627284331694</v>
      </c>
      <c r="G952" s="42">
        <f>IF($D$22,[1]!obget([1]!obcall("",$B$23,"get",[1]!obMake("","int",E952)))^2,"")</f>
        <v>4.5068892016098747E-3</v>
      </c>
      <c r="H952" s="42">
        <f>IF($D$22,[1]!obget([1]!obcall("",$B$24,"get",[1]!obMake("","int",E952))),"")</f>
        <v>0.23088000484888466</v>
      </c>
    </row>
    <row r="953" spans="5:8" x14ac:dyDescent="0.3">
      <c r="E953" s="42">
        <f t="shared" si="28"/>
        <v>926</v>
      </c>
      <c r="F953" s="42">
        <f>IF($D$22,[1]!obget([1]!obcall("",$B$22,"get",[1]!obMake("","int",E953))),"")</f>
        <v>20.133341708444572</v>
      </c>
      <c r="G953" s="42">
        <f>IF($D$22,[1]!obget([1]!obcall("",$B$23,"get",[1]!obMake("","int",E953)))^2,"")</f>
        <v>3.8709662359296573</v>
      </c>
      <c r="H953" s="42">
        <f>IF($D$22,[1]!obget([1]!obcall("",$B$24,"get",[1]!obMake("","int",E953))),"")</f>
        <v>1.3114866832088046</v>
      </c>
    </row>
    <row r="954" spans="5:8" x14ac:dyDescent="0.3">
      <c r="E954" s="42">
        <f t="shared" si="28"/>
        <v>927</v>
      </c>
      <c r="F954" s="42">
        <f>IF($D$22,[1]!obget([1]!obcall("",$B$22,"get",[1]!obMake("","int",E954))),"")</f>
        <v>15.762245153441029</v>
      </c>
      <c r="G954" s="42">
        <f>IF($D$22,[1]!obget([1]!obcall("",$B$23,"get",[1]!obMake("","int",E954)))^2,"")</f>
        <v>0.5853506379631368</v>
      </c>
      <c r="H954" s="42">
        <f>IF($D$22,[1]!obget([1]!obcall("",$B$24,"get",[1]!obMake("","int",E954))),"")</f>
        <v>0.68410032412992883</v>
      </c>
    </row>
    <row r="955" spans="5:8" x14ac:dyDescent="0.3">
      <c r="E955" s="42">
        <f t="shared" si="28"/>
        <v>928</v>
      </c>
      <c r="F955" s="42">
        <f>IF($D$22,[1]!obget([1]!obcall("",$B$22,"get",[1]!obMake("","int",E955))),"")</f>
        <v>8.6248101443874692</v>
      </c>
      <c r="G955" s="42">
        <f>IF($D$22,[1]!obget([1]!obcall("",$B$23,"get",[1]!obMake("","int",E955)))^2,"")</f>
        <v>0.16744039320266677</v>
      </c>
      <c r="H955" s="42">
        <f>IF($D$22,[1]!obget([1]!obcall("",$B$24,"get",[1]!obMake("","int",E955))),"")</f>
        <v>0.23621767868474952</v>
      </c>
    </row>
    <row r="956" spans="5:8" x14ac:dyDescent="0.3">
      <c r="E956" s="42">
        <f t="shared" si="28"/>
        <v>929</v>
      </c>
      <c r="F956" s="42">
        <f>IF($D$22,[1]!obget([1]!obcall("",$B$22,"get",[1]!obMake("","int",E956))),"")</f>
        <v>7.9875592849222539</v>
      </c>
      <c r="G956" s="42">
        <f>IF($D$22,[1]!obget([1]!obcall("",$B$23,"get",[1]!obMake("","int",E956)))^2,"")</f>
        <v>1.4310408575007763E-3</v>
      </c>
      <c r="H956" s="42">
        <f>IF($D$22,[1]!obget([1]!obcall("",$B$24,"get",[1]!obMake("","int",E956))),"")</f>
        <v>0.23100499056363738</v>
      </c>
    </row>
    <row r="957" spans="5:8" x14ac:dyDescent="0.3">
      <c r="E957" s="42">
        <f t="shared" si="28"/>
        <v>930</v>
      </c>
      <c r="F957" s="42">
        <f>IF($D$22,[1]!obget([1]!obcall("",$B$22,"get",[1]!obMake("","int",E957))),"")</f>
        <v>8.707301200202858</v>
      </c>
      <c r="G957" s="42">
        <f>IF($D$22,[1]!obget([1]!obcall("",$B$23,"get",[1]!obMake("","int",E957)))^2,"")</f>
        <v>0.21365332968069226</v>
      </c>
      <c r="H957" s="42">
        <f>IF($D$22,[1]!obget([1]!obcall("",$B$24,"get",[1]!obMake("","int",E957))),"")</f>
        <v>0.23730919190761346</v>
      </c>
    </row>
    <row r="958" spans="5:8" x14ac:dyDescent="0.3">
      <c r="E958" s="42">
        <f t="shared" si="28"/>
        <v>931</v>
      </c>
      <c r="F958" s="42">
        <f>IF($D$22,[1]!obget([1]!obcall("",$B$22,"get",[1]!obMake("","int",E958))),"")</f>
        <v>11.995817236570593</v>
      </c>
      <c r="G958" s="42">
        <f>IF($D$22,[1]!obget([1]!obcall("",$B$23,"get",[1]!obMake("","int",E958)))^2,"")</f>
        <v>3.6203168554964464E-2</v>
      </c>
      <c r="H958" s="42">
        <f>IF($D$22,[1]!obget([1]!obcall("",$B$24,"get",[1]!obMake("","int",E958))),"")</f>
        <v>0.35863343256327451</v>
      </c>
    </row>
    <row r="959" spans="5:8" x14ac:dyDescent="0.3">
      <c r="E959" s="42">
        <f t="shared" si="28"/>
        <v>932</v>
      </c>
      <c r="F959" s="42">
        <f>IF($D$22,[1]!obget([1]!obcall("",$B$22,"get",[1]!obMake("","int",E959))),"")</f>
        <v>16.875201377249134</v>
      </c>
      <c r="G959" s="42">
        <f>IF($D$22,[1]!obget([1]!obcall("",$B$23,"get",[1]!obMake("","int",E959)))^2,"")</f>
        <v>0.9624721665547713</v>
      </c>
      <c r="H959" s="42">
        <f>IF($D$22,[1]!obget([1]!obcall("",$B$24,"get",[1]!obMake("","int",E959))),"")</f>
        <v>0.81839125491378151</v>
      </c>
    </row>
    <row r="960" spans="5:8" x14ac:dyDescent="0.3">
      <c r="E960" s="42">
        <f t="shared" si="28"/>
        <v>933</v>
      </c>
      <c r="F960" s="42">
        <f>IF($D$22,[1]!obget([1]!obcall("",$B$22,"get",[1]!obMake("","int",E960))),"")</f>
        <v>8.8249150516469612</v>
      </c>
      <c r="G960" s="42">
        <f>IF($D$22,[1]!obget([1]!obcall("",$B$23,"get",[1]!obMake("","int",E960)))^2,"")</f>
        <v>0.34152108160400468</v>
      </c>
      <c r="H960" s="42">
        <f>IF($D$22,[1]!obget([1]!obcall("",$B$24,"get",[1]!obMake("","int",E960))),"")</f>
        <v>0.23903064148883424</v>
      </c>
    </row>
    <row r="961" spans="5:8" x14ac:dyDescent="0.3">
      <c r="E961" s="42">
        <f t="shared" si="28"/>
        <v>934</v>
      </c>
      <c r="F961" s="42">
        <f>IF($D$22,[1]!obget([1]!obcall("",$B$22,"get",[1]!obMake("","int",E961))),"")</f>
        <v>15.293528755659107</v>
      </c>
      <c r="G961" s="42">
        <f>IF($D$22,[1]!obget([1]!obcall("",$B$23,"get",[1]!obMake("","int",E961)))^2,"")</f>
        <v>5.2084952816624272E-2</v>
      </c>
      <c r="H961" s="42">
        <f>IF($D$22,[1]!obget([1]!obcall("",$B$24,"get",[1]!obMake("","int",E961))),"")</f>
        <v>0.63274796179572212</v>
      </c>
    </row>
    <row r="962" spans="5:8" x14ac:dyDescent="0.3">
      <c r="E962" s="42">
        <f t="shared" si="28"/>
        <v>935</v>
      </c>
      <c r="F962" s="42">
        <f>IF($D$22,[1]!obget([1]!obcall("",$B$22,"get",[1]!obMake("","int",E962))),"")</f>
        <v>8.9828023314005012</v>
      </c>
      <c r="G962" s="42">
        <f>IF($D$22,[1]!obget([1]!obcall("",$B$23,"get",[1]!obMake("","int",E962)))^2,"")</f>
        <v>0.10740522879128916</v>
      </c>
      <c r="H962" s="42">
        <f>IF($D$22,[1]!obget([1]!obcall("",$B$24,"get",[1]!obMake("","int",E962))),"")</f>
        <v>0.24164686857498896</v>
      </c>
    </row>
    <row r="963" spans="5:8" x14ac:dyDescent="0.3">
      <c r="E963" s="42">
        <f t="shared" si="28"/>
        <v>936</v>
      </c>
      <c r="F963" s="42">
        <f>IF($D$22,[1]!obget([1]!obcall("",$B$22,"get",[1]!obMake("","int",E963))),"")</f>
        <v>13.875609168996931</v>
      </c>
      <c r="G963" s="42">
        <f>IF($D$22,[1]!obget([1]!obcall("",$B$23,"get",[1]!obMake("","int",E963)))^2,"")</f>
        <v>4.1527946413763388E-2</v>
      </c>
      <c r="H963" s="42">
        <f>IF($D$22,[1]!obget([1]!obcall("",$B$24,"get",[1]!obMake("","int",E963))),"")</f>
        <v>0.4961780778197582</v>
      </c>
    </row>
    <row r="964" spans="5:8" x14ac:dyDescent="0.3">
      <c r="E964" s="42">
        <f t="shared" si="28"/>
        <v>937</v>
      </c>
      <c r="F964" s="42">
        <f>IF($D$22,[1]!obget([1]!obcall("",$B$22,"get",[1]!obMake("","int",E964))),"")</f>
        <v>14.157881854826387</v>
      </c>
      <c r="G964" s="42">
        <f>IF($D$22,[1]!obget([1]!obcall("",$B$23,"get",[1]!obMake("","int",E964)))^2,"")</f>
        <v>0.28148535312172501</v>
      </c>
      <c r="H964" s="42">
        <f>IF($D$22,[1]!obget([1]!obcall("",$B$24,"get",[1]!obMake("","int",E964))),"")</f>
        <v>0.52111570545597519</v>
      </c>
    </row>
    <row r="965" spans="5:8" x14ac:dyDescent="0.3">
      <c r="E965" s="42">
        <f t="shared" si="28"/>
        <v>938</v>
      </c>
      <c r="F965" s="42">
        <f>IF($D$22,[1]!obget([1]!obcall("",$B$22,"get",[1]!obMake("","int",E965))),"")</f>
        <v>19.21132772309263</v>
      </c>
      <c r="G965" s="42">
        <f>IF($D$22,[1]!obget([1]!obcall("",$B$23,"get",[1]!obMake("","int",E965)))^2,"")</f>
        <v>0.8364345479834473</v>
      </c>
      <c r="H965" s="42">
        <f>IF($D$22,[1]!obget([1]!obcall("",$B$24,"get",[1]!obMake("","int",E965))),"")</f>
        <v>1.1568279765150873</v>
      </c>
    </row>
    <row r="966" spans="5:8" x14ac:dyDescent="0.3">
      <c r="E966" s="42">
        <f t="shared" si="28"/>
        <v>939</v>
      </c>
      <c r="F966" s="42">
        <f>IF($D$22,[1]!obget([1]!obcall("",$B$22,"get",[1]!obMake("","int",E966))),"")</f>
        <v>13.205843985405853</v>
      </c>
      <c r="G966" s="42">
        <f>IF($D$22,[1]!obget([1]!obcall("",$B$23,"get",[1]!obMake("","int",E966)))^2,"")</f>
        <v>0.59415291708081497</v>
      </c>
      <c r="H966" s="42">
        <f>IF($D$22,[1]!obget([1]!obcall("",$B$24,"get",[1]!obMake("","int",E966))),"")</f>
        <v>0.4414827532625436</v>
      </c>
    </row>
    <row r="967" spans="5:8" x14ac:dyDescent="0.3">
      <c r="E967" s="42">
        <f t="shared" si="28"/>
        <v>940</v>
      </c>
      <c r="F967" s="42">
        <f>IF($D$22,[1]!obget([1]!obcall("",$B$22,"get",[1]!obMake("","int",E967))),"")</f>
        <v>12.564548383000274</v>
      </c>
      <c r="G967" s="42">
        <f>IF($D$22,[1]!obget([1]!obcall("",$B$23,"get",[1]!obMake("","int",E967)))^2,"")</f>
        <v>9.2442118313666947E-3</v>
      </c>
      <c r="H967" s="42">
        <f>IF($D$22,[1]!obget([1]!obcall("",$B$24,"get",[1]!obMake("","int",E967))),"")</f>
        <v>0.39501384793834404</v>
      </c>
    </row>
    <row r="968" spans="5:8" x14ac:dyDescent="0.3">
      <c r="E968" s="42">
        <f t="shared" si="28"/>
        <v>941</v>
      </c>
      <c r="F968" s="42">
        <f>IF($D$22,[1]!obget([1]!obcall("",$B$22,"get",[1]!obMake("","int",E968))),"")</f>
        <v>7.9449314345765218</v>
      </c>
      <c r="G968" s="42">
        <f>IF($D$22,[1]!obget([1]!obcall("",$B$23,"get",[1]!obMake("","int",E968)))^2,"")</f>
        <v>0.22984202308710186</v>
      </c>
      <c r="H968" s="42">
        <f>IF($D$22,[1]!obget([1]!obcall("",$B$24,"get",[1]!obMake("","int",E968))),"")</f>
        <v>0.23085972206793198</v>
      </c>
    </row>
    <row r="969" spans="5:8" x14ac:dyDescent="0.3">
      <c r="E969" s="42">
        <f t="shared" si="28"/>
        <v>942</v>
      </c>
      <c r="F969" s="42">
        <f>IF($D$22,[1]!obget([1]!obcall("",$B$22,"get",[1]!obMake("","int",E969))),"")</f>
        <v>15.721901615269234</v>
      </c>
      <c r="G969" s="42">
        <f>IF($D$22,[1]!obget([1]!obcall("",$B$23,"get",[1]!obMake("","int",E969)))^2,"")</f>
        <v>0.52070718850005249</v>
      </c>
      <c r="H969" s="42">
        <f>IF($D$22,[1]!obget([1]!obcall("",$B$24,"get",[1]!obMake("","int",E969))),"")</f>
        <v>0.67955899933418396</v>
      </c>
    </row>
    <row r="970" spans="5:8" x14ac:dyDescent="0.3">
      <c r="E970" s="42">
        <f t="shared" si="28"/>
        <v>943</v>
      </c>
      <c r="F970" s="42">
        <f>IF($D$22,[1]!obget([1]!obcall("",$B$22,"get",[1]!obMake("","int",E970))),"")</f>
        <v>30.794886894100383</v>
      </c>
      <c r="G970" s="42">
        <f>IF($D$22,[1]!obget([1]!obcall("",$B$23,"get",[1]!obMake("","int",E970)))^2,"")</f>
        <v>1.911195333484863</v>
      </c>
      <c r="H970" s="42">
        <f>IF($D$22,[1]!obget([1]!obcall("",$B$24,"get",[1]!obMake("","int",E970))),"")</f>
        <v>3.9667036284346984</v>
      </c>
    </row>
    <row r="971" spans="5:8" x14ac:dyDescent="0.3">
      <c r="E971" s="42">
        <f t="shared" si="28"/>
        <v>944</v>
      </c>
      <c r="F971" s="42">
        <f>IF($D$22,[1]!obget([1]!obcall("",$B$22,"get",[1]!obMake("","int",E971))),"")</f>
        <v>14.158153792703043</v>
      </c>
      <c r="G971" s="42">
        <f>IF($D$22,[1]!obget([1]!obcall("",$B$23,"get",[1]!obMake("","int",E971)))^2,"")</f>
        <v>0.4471533474915752</v>
      </c>
      <c r="H971" s="42">
        <f>IF($D$22,[1]!obget([1]!obcall("",$B$24,"get",[1]!obMake("","int",E971))),"")</f>
        <v>0.52114026935493296</v>
      </c>
    </row>
    <row r="972" spans="5:8" x14ac:dyDescent="0.3">
      <c r="E972" s="42">
        <f t="shared" si="28"/>
        <v>945</v>
      </c>
      <c r="F972" s="42">
        <f>IF($D$22,[1]!obget([1]!obcall("",$B$22,"get",[1]!obMake("","int",E972))),"")</f>
        <v>19.553322427344838</v>
      </c>
      <c r="G972" s="42">
        <f>IF($D$22,[1]!obget([1]!obcall("",$B$23,"get",[1]!obMake("","int",E972)))^2,"")</f>
        <v>0.24601121708255191</v>
      </c>
      <c r="H972" s="42">
        <f>IF($D$22,[1]!obget([1]!obcall("",$B$24,"get",[1]!obMake("","int",E972))),"")</f>
        <v>1.2128018661844937</v>
      </c>
    </row>
    <row r="973" spans="5:8" x14ac:dyDescent="0.3">
      <c r="E973" s="42">
        <f t="shared" si="28"/>
        <v>946</v>
      </c>
      <c r="F973" s="42">
        <f>IF($D$22,[1]!obget([1]!obcall("",$B$22,"get",[1]!obMake("","int",E973))),"")</f>
        <v>13.982421215904267</v>
      </c>
      <c r="G973" s="42">
        <f>IF($D$22,[1]!obget([1]!obcall("",$B$23,"get",[1]!obMake("","int",E973)))^2,"")</f>
        <v>1.0974790070516309</v>
      </c>
      <c r="H973" s="42">
        <f>IF($D$22,[1]!obget([1]!obcall("",$B$24,"get",[1]!obMake("","int",E973))),"")</f>
        <v>0.50548293465123395</v>
      </c>
    </row>
    <row r="974" spans="5:8" x14ac:dyDescent="0.3">
      <c r="E974" s="42">
        <f t="shared" si="28"/>
        <v>947</v>
      </c>
      <c r="F974" s="42">
        <f>IF($D$22,[1]!obget([1]!obcall("",$B$22,"get",[1]!obMake("","int",E974))),"")</f>
        <v>11.521906370235264</v>
      </c>
      <c r="G974" s="42">
        <f>IF($D$22,[1]!obget([1]!obcall("",$B$23,"get",[1]!obMake("","int",E974)))^2,"")</f>
        <v>2.4247395420639202E-3</v>
      </c>
      <c r="H974" s="42">
        <f>IF($D$22,[1]!obget([1]!obcall("",$B$24,"get",[1]!obMake("","int",E974))),"")</f>
        <v>0.33178672090866435</v>
      </c>
    </row>
    <row r="975" spans="5:8" x14ac:dyDescent="0.3">
      <c r="E975" s="42">
        <f t="shared" si="28"/>
        <v>948</v>
      </c>
      <c r="F975" s="42">
        <f>IF($D$22,[1]!obget([1]!obcall("",$B$22,"get",[1]!obMake("","int",E975))),"")</f>
        <v>6.895286178143901</v>
      </c>
      <c r="G975" s="42">
        <f>IF($D$22,[1]!obget([1]!obcall("",$B$23,"get",[1]!obMake("","int",E975)))^2,"")</f>
        <v>7.1253439305996125E-5</v>
      </c>
      <c r="H975" s="42">
        <f>IF($D$22,[1]!obget([1]!obcall("",$B$24,"get",[1]!obMake("","int",E975))),"")</f>
        <v>0.23533009374558977</v>
      </c>
    </row>
    <row r="976" spans="5:8" x14ac:dyDescent="0.3">
      <c r="E976" s="42">
        <f t="shared" si="28"/>
        <v>949</v>
      </c>
      <c r="F976" s="42">
        <f>IF($D$22,[1]!obget([1]!obcall("",$B$22,"get",[1]!obMake("","int",E976))),"")</f>
        <v>9.255848048276377</v>
      </c>
      <c r="G976" s="42">
        <f>IF($D$22,[1]!obget([1]!obcall("",$B$23,"get",[1]!obMake("","int",E976)))^2,"")</f>
        <v>1.1370067316894038E-2</v>
      </c>
      <c r="H976" s="42">
        <f>IF($D$22,[1]!obget([1]!obcall("",$B$24,"get",[1]!obMake("","int",E976))),"")</f>
        <v>0.24699719380624896</v>
      </c>
    </row>
    <row r="977" spans="5:8" x14ac:dyDescent="0.3">
      <c r="E977" s="42">
        <f t="shared" si="28"/>
        <v>950</v>
      </c>
      <c r="F977" s="42">
        <f>IF($D$22,[1]!obget([1]!obcall("",$B$22,"get",[1]!obMake("","int",E977))),"")</f>
        <v>12.968871283630966</v>
      </c>
      <c r="G977" s="42">
        <f>IF($D$22,[1]!obget([1]!obcall("",$B$23,"get",[1]!obMake("","int",E977)))^2,"")</f>
        <v>0.27235980586613662</v>
      </c>
      <c r="H977" s="42">
        <f>IF($D$22,[1]!obget([1]!obcall("",$B$24,"get",[1]!obMake("","int",E977))),"")</f>
        <v>0.4236389561941869</v>
      </c>
    </row>
    <row r="978" spans="5:8" x14ac:dyDescent="0.3">
      <c r="E978" s="42">
        <f t="shared" si="28"/>
        <v>951</v>
      </c>
      <c r="F978" s="42">
        <f>IF($D$22,[1]!obget([1]!obcall("",$B$22,"get",[1]!obMake("","int",E978))),"")</f>
        <v>17.005028921447533</v>
      </c>
      <c r="G978" s="42">
        <f>IF($D$22,[1]!obget([1]!obcall("",$B$23,"get",[1]!obMake("","int",E978)))^2,"")</f>
        <v>8.4825118456040833</v>
      </c>
      <c r="H978" s="42">
        <f>IF($D$22,[1]!obget([1]!obcall("",$B$24,"get",[1]!obMake("","int",E978))),"")</f>
        <v>0.83518895040892493</v>
      </c>
    </row>
    <row r="979" spans="5:8" x14ac:dyDescent="0.3">
      <c r="E979" s="42">
        <f t="shared" si="28"/>
        <v>952</v>
      </c>
      <c r="F979" s="42">
        <f>IF($D$22,[1]!obget([1]!obcall("",$B$22,"get",[1]!obMake("","int",E979))),"")</f>
        <v>11.401049238072506</v>
      </c>
      <c r="G979" s="42">
        <f>IF($D$22,[1]!obget([1]!obcall("",$B$23,"get",[1]!obMake("","int",E979)))^2,"")</f>
        <v>4.6766050165176064E-2</v>
      </c>
      <c r="H979" s="42">
        <f>IF($D$22,[1]!obget([1]!obcall("",$B$24,"get",[1]!obMake("","int",E979))),"")</f>
        <v>0.32544479692003703</v>
      </c>
    </row>
    <row r="980" spans="5:8" x14ac:dyDescent="0.3">
      <c r="E980" s="42">
        <f t="shared" si="28"/>
        <v>953</v>
      </c>
      <c r="F980" s="42">
        <f>IF($D$22,[1]!obget([1]!obcall("",$B$22,"get",[1]!obMake("","int",E980))),"")</f>
        <v>13.886622722434055</v>
      </c>
      <c r="G980" s="42">
        <f>IF($D$22,[1]!obget([1]!obcall("",$B$23,"get",[1]!obMake("","int",E980)))^2,"")</f>
        <v>0.1271314837498457</v>
      </c>
      <c r="H980" s="42">
        <f>IF($D$22,[1]!obget([1]!obcall("",$B$24,"get",[1]!obMake("","int",E980))),"")</f>
        <v>0.49713011011437658</v>
      </c>
    </row>
    <row r="981" spans="5:8" x14ac:dyDescent="0.3">
      <c r="E981" s="42">
        <f t="shared" si="28"/>
        <v>954</v>
      </c>
      <c r="F981" s="42">
        <f>IF($D$22,[1]!obget([1]!obcall("",$B$22,"get",[1]!obMake("","int",E981))),"")</f>
        <v>9.6927981721683025</v>
      </c>
      <c r="G981" s="42">
        <f>IF($D$22,[1]!obget([1]!obcall("",$B$23,"get",[1]!obMake("","int",E981)))^2,"")</f>
        <v>1.7650126656480972E-2</v>
      </c>
      <c r="H981" s="42">
        <f>IF($D$22,[1]!obget([1]!obcall("",$B$24,"get",[1]!obMake("","int",E981))),"")</f>
        <v>0.25773677516873328</v>
      </c>
    </row>
    <row r="982" spans="5:8" x14ac:dyDescent="0.3">
      <c r="E982" s="42">
        <f t="shared" si="28"/>
        <v>955</v>
      </c>
      <c r="F982" s="42">
        <f>IF($D$22,[1]!obget([1]!obcall("",$B$22,"get",[1]!obMake("","int",E982))),"")</f>
        <v>16.300663820850133</v>
      </c>
      <c r="G982" s="42">
        <f>IF($D$22,[1]!obget([1]!obcall("",$B$23,"get",[1]!obMake("","int",E982)))^2,"")</f>
        <v>0.98670073836601146</v>
      </c>
      <c r="H982" s="42">
        <f>IF($D$22,[1]!obget([1]!obcall("",$B$24,"get",[1]!obMake("","int",E982))),"")</f>
        <v>0.74689541201008236</v>
      </c>
    </row>
    <row r="983" spans="5:8" x14ac:dyDescent="0.3">
      <c r="E983" s="42">
        <f t="shared" si="28"/>
        <v>956</v>
      </c>
      <c r="F983" s="42">
        <f>IF($D$22,[1]!obget([1]!obcall("",$B$22,"get",[1]!obMake("","int",E983))),"")</f>
        <v>16.309656312760691</v>
      </c>
      <c r="G983" s="42">
        <f>IF($D$22,[1]!obget([1]!obcall("",$B$23,"get",[1]!obMake("","int",E983)))^2,"")</f>
        <v>3.5845982038618551</v>
      </c>
      <c r="H983" s="42">
        <f>IF($D$22,[1]!obget([1]!obcall("",$B$24,"get",[1]!obMake("","int",E983))),"")</f>
        <v>0.74797874708215817</v>
      </c>
    </row>
    <row r="984" spans="5:8" x14ac:dyDescent="0.3">
      <c r="E984" s="42">
        <f t="shared" si="28"/>
        <v>957</v>
      </c>
      <c r="F984" s="42">
        <f>IF($D$22,[1]!obget([1]!obcall("",$B$22,"get",[1]!obMake("","int",E984))),"")</f>
        <v>13.775529388632505</v>
      </c>
      <c r="G984" s="42">
        <f>IF($D$22,[1]!obget([1]!obcall("",$B$23,"get",[1]!obMake("","int",E984)))^2,"")</f>
        <v>3.7208345508091396</v>
      </c>
      <c r="H984" s="42">
        <f>IF($D$22,[1]!obget([1]!obcall("",$B$24,"get",[1]!obMake("","int",E984))),"")</f>
        <v>0.48760503283570422</v>
      </c>
    </row>
    <row r="985" spans="5:8" x14ac:dyDescent="0.3">
      <c r="E985" s="42">
        <f t="shared" si="28"/>
        <v>958</v>
      </c>
      <c r="F985" s="42">
        <f>IF($D$22,[1]!obget([1]!obcall("",$B$22,"get",[1]!obMake("","int",E985))),"")</f>
        <v>16.862041336772958</v>
      </c>
      <c r="G985" s="42">
        <f>IF($D$22,[1]!obget([1]!obcall("",$B$23,"get",[1]!obMake("","int",E985)))^2,"")</f>
        <v>0.80608831328606056</v>
      </c>
      <c r="H985" s="42">
        <f>IF($D$22,[1]!obget([1]!obcall("",$B$24,"get",[1]!obMake("","int",E985))),"")</f>
        <v>0.81670175524859823</v>
      </c>
    </row>
    <row r="986" spans="5:8" x14ac:dyDescent="0.3">
      <c r="E986" s="42">
        <f t="shared" si="28"/>
        <v>959</v>
      </c>
      <c r="F986" s="42">
        <f>IF($D$22,[1]!obget([1]!obcall("",$B$22,"get",[1]!obMake("","int",E986))),"")</f>
        <v>14.258941496329175</v>
      </c>
      <c r="G986" s="42">
        <f>IF($D$22,[1]!obget([1]!obcall("",$B$23,"get",[1]!obMake("","int",E986)))^2,"")</f>
        <v>0.13893865446476364</v>
      </c>
      <c r="H986" s="42">
        <f>IF($D$22,[1]!obget([1]!obcall("",$B$24,"get",[1]!obMake("","int",E986))),"")</f>
        <v>0.53031582363014595</v>
      </c>
    </row>
    <row r="987" spans="5:8" x14ac:dyDescent="0.3">
      <c r="E987" s="42">
        <f t="shared" si="28"/>
        <v>960</v>
      </c>
      <c r="F987" s="42">
        <f>IF($D$22,[1]!obget([1]!obcall("",$B$22,"get",[1]!obMake("","int",E987))),"")</f>
        <v>13.645006857420242</v>
      </c>
      <c r="G987" s="42">
        <f>IF($D$22,[1]!obget([1]!obcall("",$B$23,"get",[1]!obMake("","int",E987)))^2,"")</f>
        <v>2.2612166585578293E-3</v>
      </c>
      <c r="H987" s="42">
        <f>IF($D$22,[1]!obget([1]!obcall("",$B$24,"get",[1]!obMake("","int",E987))),"")</f>
        <v>0.47663546388629174</v>
      </c>
    </row>
    <row r="988" spans="5:8" x14ac:dyDescent="0.3">
      <c r="E988" s="42">
        <f t="shared" ref="E988:E1042" si="29">IF($D$22,E987+1,"")</f>
        <v>961</v>
      </c>
      <c r="F988" s="42">
        <f>IF($D$22,[1]!obget([1]!obcall("",$B$22,"get",[1]!obMake("","int",E988))),"")</f>
        <v>9.0370835827407134</v>
      </c>
      <c r="G988" s="42">
        <f>IF($D$22,[1]!obget([1]!obcall("",$B$23,"get",[1]!obMake("","int",E988)))^2,"")</f>
        <v>6.5162930431599847E-2</v>
      </c>
      <c r="H988" s="42">
        <f>IF($D$22,[1]!obget([1]!obcall("",$B$24,"get",[1]!obMake("","int",E988))),"")</f>
        <v>0.24262715819663416</v>
      </c>
    </row>
    <row r="989" spans="5:8" x14ac:dyDescent="0.3">
      <c r="E989" s="42">
        <f t="shared" si="29"/>
        <v>962</v>
      </c>
      <c r="F989" s="42">
        <f>IF($D$22,[1]!obget([1]!obcall("",$B$22,"get",[1]!obMake("","int",E989))),"")</f>
        <v>14.712087625842399</v>
      </c>
      <c r="G989" s="42">
        <f>IF($D$22,[1]!obget([1]!obcall("",$B$23,"get",[1]!obMake("","int",E989)))^2,"")</f>
        <v>2.987471335106593E-2</v>
      </c>
      <c r="H989" s="42">
        <f>IF($D$22,[1]!obget([1]!obcall("",$B$24,"get",[1]!obMake("","int",E989))),"")</f>
        <v>0.57333141907233265</v>
      </c>
    </row>
    <row r="990" spans="5:8" x14ac:dyDescent="0.3">
      <c r="E990" s="42">
        <f t="shared" si="29"/>
        <v>963</v>
      </c>
      <c r="F990" s="42">
        <f>IF($D$22,[1]!obget([1]!obcall("",$B$22,"get",[1]!obMake("","int",E990))),"")</f>
        <v>19.24125324172423</v>
      </c>
      <c r="G990" s="42">
        <f>IF($D$22,[1]!obget([1]!obcall("",$B$23,"get",[1]!obMake("","int",E990)))^2,"")</f>
        <v>2.24769986903358E-2</v>
      </c>
      <c r="H990" s="42">
        <f>IF($D$22,[1]!obget([1]!obcall("",$B$24,"get",[1]!obMake("","int",E990))),"")</f>
        <v>1.1616603024547341</v>
      </c>
    </row>
    <row r="991" spans="5:8" x14ac:dyDescent="0.3">
      <c r="E991" s="42">
        <f t="shared" si="29"/>
        <v>964</v>
      </c>
      <c r="F991" s="42">
        <f>IF($D$22,[1]!obget([1]!obcall("",$B$22,"get",[1]!obMake("","int",E991))),"")</f>
        <v>19.968844323120106</v>
      </c>
      <c r="G991" s="42">
        <f>IF($D$22,[1]!obget([1]!obcall("",$B$23,"get",[1]!obMake("","int",E991)))^2,"")</f>
        <v>2.8526125072724131</v>
      </c>
      <c r="H991" s="42">
        <f>IF($D$22,[1]!obget([1]!obcall("",$B$24,"get",[1]!obMake("","int",E991))),"")</f>
        <v>1.2830192317256914</v>
      </c>
    </row>
    <row r="992" spans="5:8" x14ac:dyDescent="0.3">
      <c r="E992" s="42">
        <f t="shared" si="29"/>
        <v>965</v>
      </c>
      <c r="F992" s="42">
        <f>IF($D$22,[1]!obget([1]!obcall("",$B$22,"get",[1]!obMake("","int",E992))),"")</f>
        <v>10.998418907282939</v>
      </c>
      <c r="G992" s="42">
        <f>IF($D$22,[1]!obget([1]!obcall("",$B$23,"get",[1]!obMake("","int",E992)))^2,"")</f>
        <v>1.9174496605619257E-4</v>
      </c>
      <c r="H992" s="42">
        <f>IF($D$22,[1]!obget([1]!obcall("",$B$24,"get",[1]!obMake("","int",E992))),"")</f>
        <v>0.30579637803879867</v>
      </c>
    </row>
    <row r="993" spans="5:8" x14ac:dyDescent="0.3">
      <c r="E993" s="42">
        <f t="shared" si="29"/>
        <v>966</v>
      </c>
      <c r="F993" s="42">
        <f>IF($D$22,[1]!obget([1]!obcall("",$B$22,"get",[1]!obMake("","int",E993))),"")</f>
        <v>19.820841570190325</v>
      </c>
      <c r="G993" s="42">
        <f>IF($D$22,[1]!obget([1]!obcall("",$B$23,"get",[1]!obMake("","int",E993)))^2,"")</f>
        <v>1.6495442780291785E-2</v>
      </c>
      <c r="H993" s="42">
        <f>IF($D$22,[1]!obget([1]!obcall("",$B$24,"get",[1]!obMake("","int",E993))),"")</f>
        <v>1.2577309338233942</v>
      </c>
    </row>
    <row r="994" spans="5:8" x14ac:dyDescent="0.3">
      <c r="E994" s="42">
        <f t="shared" si="29"/>
        <v>967</v>
      </c>
      <c r="F994" s="42">
        <f>IF($D$22,[1]!obget([1]!obcall("",$B$22,"get",[1]!obMake("","int",E994))),"")</f>
        <v>5.7694130909667116</v>
      </c>
      <c r="G994" s="42">
        <f>IF($D$22,[1]!obget([1]!obcall("",$B$23,"get",[1]!obMake("","int",E994)))^2,"")</f>
        <v>1.0040011425391893E-2</v>
      </c>
      <c r="H994" s="42">
        <f>IF($D$22,[1]!obget([1]!obcall("",$B$24,"get",[1]!obMake("","int",E994))),"")</f>
        <v>0.25731738302616136</v>
      </c>
    </row>
    <row r="995" spans="5:8" x14ac:dyDescent="0.3">
      <c r="E995" s="42">
        <f t="shared" si="29"/>
        <v>968</v>
      </c>
      <c r="F995" s="42">
        <f>IF($D$22,[1]!obget([1]!obcall("",$B$22,"get",[1]!obMake("","int",E995))),"")</f>
        <v>24.282395052205224</v>
      </c>
      <c r="G995" s="42">
        <f>IF($D$22,[1]!obget([1]!obcall("",$B$23,"get",[1]!obMake("","int",E995)))^2,"")</f>
        <v>1.1746115710056053</v>
      </c>
      <c r="H995" s="42">
        <f>IF($D$22,[1]!obget([1]!obcall("",$B$24,"get",[1]!obMake("","int",E995))),"")</f>
        <v>2.1551318733605851</v>
      </c>
    </row>
    <row r="996" spans="5:8" x14ac:dyDescent="0.3">
      <c r="E996" s="42">
        <f t="shared" si="29"/>
        <v>969</v>
      </c>
      <c r="F996" s="42">
        <f>IF($D$22,[1]!obget([1]!obcall("",$B$22,"get",[1]!obMake("","int",E996))),"")</f>
        <v>20.460622077000021</v>
      </c>
      <c r="G996" s="42">
        <f>IF($D$22,[1]!obget([1]!obcall("",$B$23,"get",[1]!obMake("","int",E996)))^2,"")</f>
        <v>1.0449456763482225E-2</v>
      </c>
      <c r="H996" s="42">
        <f>IF($D$22,[1]!obget([1]!obcall("",$B$24,"get",[1]!obMake("","int",E996))),"")</f>
        <v>1.3692546140216111</v>
      </c>
    </row>
    <row r="997" spans="5:8" x14ac:dyDescent="0.3">
      <c r="E997" s="42">
        <f t="shared" si="29"/>
        <v>970</v>
      </c>
      <c r="F997" s="42">
        <f>IF($D$22,[1]!obget([1]!obcall("",$B$22,"get",[1]!obMake("","int",E997))),"")</f>
        <v>15.434354953253617</v>
      </c>
      <c r="G997" s="42">
        <f>IF($D$22,[1]!obget([1]!obcall("",$B$23,"get",[1]!obMake("","int",E997)))^2,"")</f>
        <v>0.47784723142495944</v>
      </c>
      <c r="H997" s="42">
        <f>IF($D$22,[1]!obget([1]!obcall("",$B$24,"get",[1]!obMake("","int",E997))),"")</f>
        <v>0.64785270771438519</v>
      </c>
    </row>
    <row r="998" spans="5:8" x14ac:dyDescent="0.3">
      <c r="E998" s="42">
        <f t="shared" si="29"/>
        <v>971</v>
      </c>
      <c r="F998" s="42">
        <f>IF($D$22,[1]!obget([1]!obcall("",$B$22,"get",[1]!obMake("","int",E998))),"")</f>
        <v>6.7033600041061838</v>
      </c>
      <c r="G998" s="42">
        <f>IF($D$22,[1]!obget([1]!obcall("",$B$23,"get",[1]!obMake("","int",E998)))^2,"")</f>
        <v>2.1320067511504469E-2</v>
      </c>
      <c r="H998" s="42">
        <f>IF($D$22,[1]!obget([1]!obcall("",$B$24,"get",[1]!obMake("","int",E998))),"")</f>
        <v>0.23782007500918767</v>
      </c>
    </row>
    <row r="999" spans="5:8" x14ac:dyDescent="0.3">
      <c r="E999" s="42">
        <f t="shared" si="29"/>
        <v>972</v>
      </c>
      <c r="F999" s="42">
        <f>IF($D$22,[1]!obget([1]!obcall("",$B$22,"get",[1]!obMake("","int",E999))),"")</f>
        <v>14.626009277824291</v>
      </c>
      <c r="G999" s="42">
        <f>IF($D$22,[1]!obget([1]!obcall("",$B$23,"get",[1]!obMake("","int",E999)))^2,"")</f>
        <v>2.663806479326284E-2</v>
      </c>
      <c r="H999" s="42">
        <f>IF($D$22,[1]!obget([1]!obcall("",$B$24,"get",[1]!obMake("","int",E999))),"")</f>
        <v>0.56493851970038933</v>
      </c>
    </row>
    <row r="1000" spans="5:8" x14ac:dyDescent="0.3">
      <c r="E1000" s="42">
        <f t="shared" si="29"/>
        <v>973</v>
      </c>
      <c r="F1000" s="42">
        <f>IF($D$22,[1]!obget([1]!obcall("",$B$22,"get",[1]!obMake("","int",E1000))),"")</f>
        <v>11.326904324369442</v>
      </c>
      <c r="G1000" s="42">
        <f>IF($D$22,[1]!obget([1]!obcall("",$B$23,"get",[1]!obMake("","int",E1000)))^2,"")</f>
        <v>7.215291275108505E-3</v>
      </c>
      <c r="H1000" s="42">
        <f>IF($D$22,[1]!obget([1]!obcall("",$B$24,"get",[1]!obMake("","int",E1000))),"")</f>
        <v>0.32165556063706602</v>
      </c>
    </row>
    <row r="1001" spans="5:8" x14ac:dyDescent="0.3">
      <c r="E1001" s="42">
        <f t="shared" si="29"/>
        <v>974</v>
      </c>
      <c r="F1001" s="42">
        <f>IF($D$22,[1]!obget([1]!obcall("",$B$22,"get",[1]!obMake("","int",E1001))),"")</f>
        <v>8.2314979617427575</v>
      </c>
      <c r="G1001" s="42">
        <f>IF($D$22,[1]!obget([1]!obcall("",$B$23,"get",[1]!obMake("","int",E1001)))^2,"")</f>
        <v>7.2434482663524091E-2</v>
      </c>
      <c r="H1001" s="42">
        <f>IF($D$22,[1]!obget([1]!obcall("",$B$24,"get",[1]!obMake("","int",E1001))),"")</f>
        <v>0.23232695956517935</v>
      </c>
    </row>
    <row r="1002" spans="5:8" x14ac:dyDescent="0.3">
      <c r="E1002" s="42">
        <f t="shared" si="29"/>
        <v>975</v>
      </c>
      <c r="F1002" s="42">
        <f>IF($D$22,[1]!obget([1]!obcall("",$B$22,"get",[1]!obMake("","int",E1002))),"")</f>
        <v>10.758308686036834</v>
      </c>
      <c r="G1002" s="42">
        <f>IF($D$22,[1]!obget([1]!obcall("",$B$23,"get",[1]!obMake("","int",E1002)))^2,"")</f>
        <v>0.92049942362382142</v>
      </c>
      <c r="H1002" s="42">
        <f>IF($D$22,[1]!obget([1]!obcall("",$B$24,"get",[1]!obMake("","int",E1002))),"")</f>
        <v>0.29516221082333416</v>
      </c>
    </row>
    <row r="1003" spans="5:8" x14ac:dyDescent="0.3">
      <c r="E1003" s="42">
        <f t="shared" si="29"/>
        <v>976</v>
      </c>
      <c r="F1003" s="42">
        <f>IF($D$22,[1]!obget([1]!obcall("",$B$22,"get",[1]!obMake("","int",E1003))),"")</f>
        <v>13.365740318890523</v>
      </c>
      <c r="G1003" s="42">
        <f>IF($D$22,[1]!obget([1]!obcall("",$B$23,"get",[1]!obMake("","int",E1003)))^2,"")</f>
        <v>1.3836613066619134</v>
      </c>
      <c r="H1003" s="42">
        <f>IF($D$22,[1]!obget([1]!obcall("",$B$24,"get",[1]!obMake("","int",E1003))),"")</f>
        <v>0.45396819717806669</v>
      </c>
    </row>
    <row r="1004" spans="5:8" x14ac:dyDescent="0.3">
      <c r="E1004" s="42">
        <f t="shared" si="29"/>
        <v>977</v>
      </c>
      <c r="F1004" s="42">
        <f>IF($D$22,[1]!obget([1]!obcall("",$B$22,"get",[1]!obMake("","int",E1004))),"")</f>
        <v>16.426096297534389</v>
      </c>
      <c r="G1004" s="42">
        <f>IF($D$22,[1]!obget([1]!obcall("",$B$23,"get",[1]!obMake("","int",E1004)))^2,"")</f>
        <v>0.13839365789000885</v>
      </c>
      <c r="H1004" s="42">
        <f>IF($D$22,[1]!obget([1]!obcall("",$B$24,"get",[1]!obMake("","int",E1004))),"")</f>
        <v>0.76210891233466582</v>
      </c>
    </row>
    <row r="1005" spans="5:8" x14ac:dyDescent="0.3">
      <c r="E1005" s="42">
        <f t="shared" si="29"/>
        <v>978</v>
      </c>
      <c r="F1005" s="42">
        <f>IF($D$22,[1]!obget([1]!obcall("",$B$22,"get",[1]!obMake("","int",E1005))),"")</f>
        <v>14.925331253224906</v>
      </c>
      <c r="G1005" s="42">
        <f>IF($D$22,[1]!obget([1]!obcall("",$B$23,"get",[1]!obMake("","int",E1005)))^2,"")</f>
        <v>1.157446718427156</v>
      </c>
      <c r="H1005" s="42">
        <f>IF($D$22,[1]!obget([1]!obcall("",$B$24,"get",[1]!obMake("","int",E1005))),"")</f>
        <v>0.5945713361324696</v>
      </c>
    </row>
    <row r="1006" spans="5:8" x14ac:dyDescent="0.3">
      <c r="E1006" s="42">
        <f t="shared" si="29"/>
        <v>979</v>
      </c>
      <c r="F1006" s="42">
        <f>IF($D$22,[1]!obget([1]!obcall("",$B$22,"get",[1]!obMake("","int",E1006))),"")</f>
        <v>9.621813485428218</v>
      </c>
      <c r="G1006" s="42">
        <f>IF($D$22,[1]!obget([1]!obcall("",$B$23,"get",[1]!obMake("","int",E1006)))^2,"")</f>
        <v>2.6271609321752917E-3</v>
      </c>
      <c r="H1006" s="42">
        <f>IF($D$22,[1]!obget([1]!obcall("",$B$24,"get",[1]!obMake("","int",E1006))),"")</f>
        <v>0.25580973601299017</v>
      </c>
    </row>
    <row r="1007" spans="5:8" x14ac:dyDescent="0.3">
      <c r="E1007" s="42">
        <f t="shared" si="29"/>
        <v>980</v>
      </c>
      <c r="F1007" s="42">
        <f>IF($D$22,[1]!obget([1]!obcall("",$B$22,"get",[1]!obMake("","int",E1007))),"")</f>
        <v>17.080834090046995</v>
      </c>
      <c r="G1007" s="42">
        <f>IF($D$22,[1]!obget([1]!obcall("",$B$23,"get",[1]!obMake("","int",E1007)))^2,"")</f>
        <v>0.61844026806961439</v>
      </c>
      <c r="H1007" s="42">
        <f>IF($D$22,[1]!obget([1]!obcall("",$B$24,"get",[1]!obMake("","int",E1007))),"")</f>
        <v>0.84510639180457492</v>
      </c>
    </row>
    <row r="1008" spans="5:8" x14ac:dyDescent="0.3">
      <c r="E1008" s="42">
        <f t="shared" si="29"/>
        <v>981</v>
      </c>
      <c r="F1008" s="42">
        <f>IF($D$22,[1]!obget([1]!obcall("",$B$22,"get",[1]!obMake("","int",E1008))),"")</f>
        <v>12.480854670626789</v>
      </c>
      <c r="G1008" s="42">
        <f>IF($D$22,[1]!obget([1]!obcall("",$B$23,"get",[1]!obMake("","int",E1008)))^2,"")</f>
        <v>0.13112853529916679</v>
      </c>
      <c r="H1008" s="42">
        <f>IF($D$22,[1]!obget([1]!obcall("",$B$24,"get",[1]!obMake("","int",E1008))),"")</f>
        <v>0.38937521767565753</v>
      </c>
    </row>
    <row r="1009" spans="5:8" x14ac:dyDescent="0.3">
      <c r="E1009" s="42">
        <f t="shared" si="29"/>
        <v>982</v>
      </c>
      <c r="F1009" s="42">
        <f>IF($D$22,[1]!obget([1]!obcall("",$B$22,"get",[1]!obMake("","int",E1009))),"")</f>
        <v>17.915945945150327</v>
      </c>
      <c r="G1009" s="42">
        <f>IF($D$22,[1]!obget([1]!obcall("",$B$23,"get",[1]!obMake("","int",E1009)))^2,"")</f>
        <v>7.4948001177388719E-3</v>
      </c>
      <c r="H1009" s="42">
        <f>IF($D$22,[1]!obget([1]!obcall("",$B$24,"get",[1]!obMake("","int",E1009))),"")</f>
        <v>0.95970198393993589</v>
      </c>
    </row>
    <row r="1010" spans="5:8" x14ac:dyDescent="0.3">
      <c r="E1010" s="42">
        <f t="shared" si="29"/>
        <v>983</v>
      </c>
      <c r="F1010" s="42">
        <f>IF($D$22,[1]!obget([1]!obcall("",$B$22,"get",[1]!obMake("","int",E1010))),"")</f>
        <v>15.578942742460301</v>
      </c>
      <c r="G1010" s="42">
        <f>IF($D$22,[1]!obget([1]!obcall("",$B$23,"get",[1]!obMake("","int",E1010)))^2,"")</f>
        <v>0.50346762250525834</v>
      </c>
      <c r="H1010" s="42">
        <f>IF($D$22,[1]!obget([1]!obcall("",$B$24,"get",[1]!obMake("","int",E1010))),"")</f>
        <v>0.66365057423776763</v>
      </c>
    </row>
    <row r="1011" spans="5:8" x14ac:dyDescent="0.3">
      <c r="E1011" s="42">
        <f t="shared" si="29"/>
        <v>984</v>
      </c>
      <c r="F1011" s="42">
        <f>IF($D$22,[1]!obget([1]!obcall("",$B$22,"get",[1]!obMake("","int",E1011))),"")</f>
        <v>10.558559398392781</v>
      </c>
      <c r="G1011" s="42">
        <f>IF($D$22,[1]!obget([1]!obcall("",$B$23,"get",[1]!obMake("","int",E1011)))^2,"")</f>
        <v>3.685722137414732E-2</v>
      </c>
      <c r="H1011" s="42">
        <f>IF($D$22,[1]!obget([1]!obcall("",$B$24,"get",[1]!obMake("","int",E1011))),"")</f>
        <v>0.28693228539109872</v>
      </c>
    </row>
    <row r="1012" spans="5:8" x14ac:dyDescent="0.3">
      <c r="E1012" s="42">
        <f t="shared" si="29"/>
        <v>985</v>
      </c>
      <c r="F1012" s="42">
        <f>IF($D$22,[1]!obget([1]!obcall("",$B$22,"get",[1]!obMake("","int",E1012))),"")</f>
        <v>4.9020849165426998</v>
      </c>
      <c r="G1012" s="42">
        <f>IF($D$22,[1]!obget([1]!obcall("",$B$23,"get",[1]!obMake("","int",E1012)))^2,"")</f>
        <v>6.6386208482419815E-2</v>
      </c>
      <c r="H1012" s="42">
        <f>IF($D$22,[1]!obget([1]!obcall("",$B$24,"get",[1]!obMake("","int",E1012))),"")</f>
        <v>0.28638984686569791</v>
      </c>
    </row>
    <row r="1013" spans="5:8" x14ac:dyDescent="0.3">
      <c r="E1013" s="42">
        <f t="shared" si="29"/>
        <v>986</v>
      </c>
      <c r="F1013" s="42">
        <f>IF($D$22,[1]!obget([1]!obcall("",$B$22,"get",[1]!obMake("","int",E1013))),"")</f>
        <v>8.1133560357356167</v>
      </c>
      <c r="G1013" s="42">
        <f>IF($D$22,[1]!obget([1]!obcall("",$B$23,"get",[1]!obMake("","int",E1013)))^2,"")</f>
        <v>0.3355210011764469</v>
      </c>
      <c r="H1013" s="42">
        <f>IF($D$22,[1]!obget([1]!obcall("",$B$24,"get",[1]!obMake("","int",E1013))),"")</f>
        <v>0.23158239998803926</v>
      </c>
    </row>
    <row r="1014" spans="5:8" x14ac:dyDescent="0.3">
      <c r="E1014" s="42">
        <f t="shared" si="29"/>
        <v>987</v>
      </c>
      <c r="F1014" s="42">
        <f>IF($D$22,[1]!obget([1]!obcall("",$B$22,"get",[1]!obMake("","int",E1014))),"")</f>
        <v>9.0780222868840799</v>
      </c>
      <c r="G1014" s="42">
        <f>IF($D$22,[1]!obget([1]!obcall("",$B$23,"get",[1]!obMake("","int",E1014)))^2,"")</f>
        <v>1.5247815833268698E-2</v>
      </c>
      <c r="H1014" s="42">
        <f>IF($D$22,[1]!obget([1]!obcall("",$B$24,"get",[1]!obMake("","int",E1014))),"")</f>
        <v>0.24339385043397155</v>
      </c>
    </row>
    <row r="1015" spans="5:8" x14ac:dyDescent="0.3">
      <c r="E1015" s="42">
        <f t="shared" si="29"/>
        <v>988</v>
      </c>
      <c r="F1015" s="42">
        <f>IF($D$22,[1]!obget([1]!obcall("",$B$22,"get",[1]!obMake("","int",E1015))),"")</f>
        <v>13.272912366724292</v>
      </c>
      <c r="G1015" s="42">
        <f>IF($D$22,[1]!obget([1]!obcall("",$B$23,"get",[1]!obMake("","int",E1015)))^2,"")</f>
        <v>0.10902127334003636</v>
      </c>
      <c r="H1015" s="42">
        <f>IF($D$22,[1]!obget([1]!obcall("",$B$24,"get",[1]!obMake("","int",E1015))),"")</f>
        <v>0.44667606249970082</v>
      </c>
    </row>
    <row r="1016" spans="5:8" x14ac:dyDescent="0.3">
      <c r="E1016" s="42">
        <f t="shared" si="29"/>
        <v>989</v>
      </c>
      <c r="F1016" s="42">
        <f>IF($D$22,[1]!obget([1]!obcall("",$B$22,"get",[1]!obMake("","int",E1016))),"")</f>
        <v>17.297040651397186</v>
      </c>
      <c r="G1016" s="42">
        <f>IF($D$22,[1]!obget([1]!obcall("",$B$23,"get",[1]!obMake("","int",E1016)))^2,"")</f>
        <v>0.84055360852147476</v>
      </c>
      <c r="H1016" s="42">
        <f>IF($D$22,[1]!obget([1]!obcall("",$B$24,"get",[1]!obMake("","int",E1016))),"")</f>
        <v>0.87383542118385327</v>
      </c>
    </row>
    <row r="1017" spans="5:8" x14ac:dyDescent="0.3">
      <c r="E1017" s="42">
        <f t="shared" si="29"/>
        <v>990</v>
      </c>
      <c r="F1017" s="42">
        <f>IF($D$22,[1]!obget([1]!obcall("",$B$22,"get",[1]!obMake("","int",E1017))),"")</f>
        <v>13.175611423170764</v>
      </c>
      <c r="G1017" s="42">
        <f>IF($D$22,[1]!obget([1]!obcall("",$B$23,"get",[1]!obMake("","int",E1017)))^2,"")</f>
        <v>6.3281663746733136E-2</v>
      </c>
      <c r="H1017" s="42">
        <f>IF($D$22,[1]!obget([1]!obcall("",$B$24,"get",[1]!obMake("","int",E1017))),"")</f>
        <v>0.43916240156106268</v>
      </c>
    </row>
    <row r="1018" spans="5:8" x14ac:dyDescent="0.3">
      <c r="E1018" s="42">
        <f t="shared" si="29"/>
        <v>991</v>
      </c>
      <c r="F1018" s="42">
        <f>IF($D$22,[1]!obget([1]!obcall("",$B$22,"get",[1]!obMake("","int",E1018))),"")</f>
        <v>4.3240774240969646</v>
      </c>
      <c r="G1018" s="42">
        <f>IF($D$22,[1]!obget([1]!obcall("",$B$23,"get",[1]!obMake("","int",E1018)))^2,"")</f>
        <v>3.1804093902262531E-3</v>
      </c>
      <c r="H1018" s="42">
        <f>IF($D$22,[1]!obget([1]!obcall("",$B$24,"get",[1]!obMake("","int",E1018))),"")</f>
        <v>0.3116282614485828</v>
      </c>
    </row>
    <row r="1019" spans="5:8" x14ac:dyDescent="0.3">
      <c r="E1019" s="42">
        <f t="shared" si="29"/>
        <v>992</v>
      </c>
      <c r="F1019" s="42">
        <f>IF($D$22,[1]!obget([1]!obcall("",$B$22,"get",[1]!obMake("","int",E1019))),"")</f>
        <v>7.1718418747004478</v>
      </c>
      <c r="G1019" s="42">
        <f>IF($D$22,[1]!obget([1]!obcall("",$B$23,"get",[1]!obMake("","int",E1019)))^2,"")</f>
        <v>0.42050764993824752</v>
      </c>
      <c r="H1019" s="42">
        <f>IF($D$22,[1]!obget([1]!obcall("",$B$24,"get",[1]!obMake("","int",E1019))),"")</f>
        <v>0.23265156245581853</v>
      </c>
    </row>
    <row r="1020" spans="5:8" x14ac:dyDescent="0.3">
      <c r="E1020" s="42">
        <f t="shared" si="29"/>
        <v>993</v>
      </c>
      <c r="F1020" s="42">
        <f>IF($D$22,[1]!obget([1]!obcall("",$B$22,"get",[1]!obMake("","int",E1020))),"")</f>
        <v>13.640439121499723</v>
      </c>
      <c r="G1020" s="42">
        <f>IF($D$22,[1]!obget([1]!obcall("",$B$23,"get",[1]!obMake("","int",E1020)))^2,"")</f>
        <v>0.59467838279013541</v>
      </c>
      <c r="H1020" s="42">
        <f>IF($D$22,[1]!obget([1]!obcall("",$B$24,"get",[1]!obMake("","int",E1020))),"")</f>
        <v>0.47625590659958794</v>
      </c>
    </row>
    <row r="1021" spans="5:8" x14ac:dyDescent="0.3">
      <c r="E1021" s="42">
        <f t="shared" si="29"/>
        <v>994</v>
      </c>
      <c r="F1021" s="42">
        <f>IF($D$22,[1]!obget([1]!obcall("",$B$22,"get",[1]!obMake("","int",E1021))),"")</f>
        <v>10.074541026529397</v>
      </c>
      <c r="G1021" s="42">
        <f>IF($D$22,[1]!obget([1]!obcall("",$B$23,"get",[1]!obMake("","int",E1021)))^2,"")</f>
        <v>0.3425573478035488</v>
      </c>
      <c r="H1021" s="42">
        <f>IF($D$22,[1]!obget([1]!obcall("",$B$24,"get",[1]!obMake("","int",E1021))),"")</f>
        <v>0.26931312277331854</v>
      </c>
    </row>
    <row r="1022" spans="5:8" x14ac:dyDescent="0.3">
      <c r="E1022" s="42">
        <f t="shared" si="29"/>
        <v>995</v>
      </c>
      <c r="F1022" s="42">
        <f>IF($D$22,[1]!obget([1]!obcall("",$B$22,"get",[1]!obMake("","int",E1022))),"")</f>
        <v>8.8406778503028534</v>
      </c>
      <c r="G1022" s="42">
        <f>IF($D$22,[1]!obget([1]!obcall("",$B$23,"get",[1]!obMake("","int",E1022)))^2,"")</f>
        <v>0.29561081112809412</v>
      </c>
      <c r="H1022" s="42">
        <f>IF($D$22,[1]!obget([1]!obcall("",$B$24,"get",[1]!obMake("","int",E1022))),"")</f>
        <v>0.23927610981244951</v>
      </c>
    </row>
    <row r="1023" spans="5:8" x14ac:dyDescent="0.3">
      <c r="E1023" s="42">
        <f t="shared" si="29"/>
        <v>996</v>
      </c>
      <c r="F1023" s="42">
        <f>IF($D$22,[1]!obget([1]!obcall("",$B$22,"get",[1]!obMake("","int",E1023))),"")</f>
        <v>16.777467795441133</v>
      </c>
      <c r="G1023" s="42">
        <f>IF($D$22,[1]!obget([1]!obcall("",$B$23,"get",[1]!obMake("","int",E1023)))^2,"")</f>
        <v>2.1848198726678163</v>
      </c>
      <c r="H1023" s="42">
        <f>IF($D$22,[1]!obget([1]!obcall("",$B$24,"get",[1]!obMake("","int",E1023))),"")</f>
        <v>0.80590213371038466</v>
      </c>
    </row>
    <row r="1024" spans="5:8" x14ac:dyDescent="0.3">
      <c r="E1024" s="42">
        <f t="shared" si="29"/>
        <v>997</v>
      </c>
      <c r="F1024" s="42">
        <f>IF($D$22,[1]!obget([1]!obcall("",$B$22,"get",[1]!obMake("","int",E1024))),"")</f>
        <v>9.6775375749632495</v>
      </c>
      <c r="G1024" s="42">
        <f>IF($D$22,[1]!obget([1]!obcall("",$B$23,"get",[1]!obMake("","int",E1024)))^2,"")</f>
        <v>8.0944860314558081E-2</v>
      </c>
      <c r="H1024" s="42">
        <f>IF($D$22,[1]!obget([1]!obcall("",$B$24,"get",[1]!obMake("","int",E1024))),"")</f>
        <v>0.25731652297929752</v>
      </c>
    </row>
    <row r="1025" spans="5:8" x14ac:dyDescent="0.3">
      <c r="E1025" s="42">
        <f t="shared" si="29"/>
        <v>998</v>
      </c>
      <c r="F1025" s="42">
        <f>IF($D$22,[1]!obget([1]!obcall("",$B$22,"get",[1]!obMake("","int",E1025))),"")</f>
        <v>26.617401488275874</v>
      </c>
      <c r="G1025" s="42">
        <f>IF($D$22,[1]!obget([1]!obcall("",$B$23,"get",[1]!obMake("","int",E1025)))^2,"")</f>
        <v>1.3462671557852464</v>
      </c>
      <c r="H1025" s="42">
        <f>IF($D$22,[1]!obget([1]!obcall("",$B$24,"get",[1]!obMake("","int",E1025))),"")</f>
        <v>2.736190281445035</v>
      </c>
    </row>
    <row r="1026" spans="5:8" x14ac:dyDescent="0.3">
      <c r="E1026" s="42">
        <f t="shared" si="29"/>
        <v>999</v>
      </c>
      <c r="F1026" s="42">
        <f>IF($D$22,[1]!obget([1]!obcall("",$B$22,"get",[1]!obMake("","int",E1026))),"")</f>
        <v>6.5610027022785919</v>
      </c>
      <c r="G1026" s="42">
        <f>IF($D$22,[1]!obget([1]!obcall("",$B$23,"get",[1]!obMake("","int",E1026)))^2,"")</f>
        <v>0.15857558510589778</v>
      </c>
      <c r="H1026" s="42">
        <f>IF($D$22,[1]!obget([1]!obcall("",$B$24,"get",[1]!obMake("","int",E1026))),"")</f>
        <v>0.24000098996623559</v>
      </c>
    </row>
    <row r="1027" spans="5:8" x14ac:dyDescent="0.3">
      <c r="E1027" s="42">
        <f t="shared" si="29"/>
        <v>1000</v>
      </c>
      <c r="F1027" s="42" t="e">
        <f>IF($D$22,[1]!obget([1]!obcall("",$B$22,"get",[1]!obMake("","int",E1027))),"")</f>
        <v>#VALUE!</v>
      </c>
      <c r="G1027" s="42" t="e">
        <f>IF($D$22,[1]!obget([1]!obcall("",$B$23,"get",[1]!obMake("","int",E1027)))^2,"")</f>
        <v>#VALUE!</v>
      </c>
      <c r="H1027" s="42" t="e">
        <f>IF($D$22,[1]!obget([1]!obcall("",$B$24,"get",[1]!obMake("","int",E1027))),"")</f>
        <v>#VALUE!</v>
      </c>
    </row>
    <row r="1028" spans="5:8" x14ac:dyDescent="0.3">
      <c r="E1028" s="42">
        <f t="shared" si="29"/>
        <v>1001</v>
      </c>
      <c r="F1028" s="42" t="e">
        <f>IF($D$22,[1]!obget([1]!obcall("",$B$22,"get",[1]!obMake("","int",E1028))),"")</f>
        <v>#VALUE!</v>
      </c>
      <c r="G1028" s="42" t="e">
        <f>IF($D$22,[1]!obget([1]!obcall("",$B$23,"get",[1]!obMake("","int",E1028)))^2,"")</f>
        <v>#VALUE!</v>
      </c>
      <c r="H1028" s="42" t="e">
        <f>IF($D$22,[1]!obget([1]!obcall("",$B$24,"get",[1]!obMake("","int",E1028))),"")</f>
        <v>#VALUE!</v>
      </c>
    </row>
    <row r="1029" spans="5:8" x14ac:dyDescent="0.3">
      <c r="E1029" s="42">
        <f t="shared" si="29"/>
        <v>1002</v>
      </c>
      <c r="F1029" s="42" t="e">
        <f>IF($D$22,[1]!obget([1]!obcall("",$B$22,"get",[1]!obMake("","int",E1029))),"")</f>
        <v>#VALUE!</v>
      </c>
      <c r="G1029" s="42" t="e">
        <f>IF($D$22,[1]!obget([1]!obcall("",$B$23,"get",[1]!obMake("","int",E1029)))^2,"")</f>
        <v>#VALUE!</v>
      </c>
      <c r="H1029" s="42" t="e">
        <f>IF($D$22,[1]!obget([1]!obcall("",$B$24,"get",[1]!obMake("","int",E1029))),"")</f>
        <v>#VALUE!</v>
      </c>
    </row>
    <row r="1030" spans="5:8" x14ac:dyDescent="0.3">
      <c r="E1030" s="42">
        <f t="shared" si="29"/>
        <v>1003</v>
      </c>
      <c r="F1030" s="42" t="e">
        <f>IF($D$22,[1]!obget([1]!obcall("",$B$22,"get",[1]!obMake("","int",E1030))),"")</f>
        <v>#VALUE!</v>
      </c>
      <c r="G1030" s="42" t="e">
        <f>IF($D$22,[1]!obget([1]!obcall("",$B$23,"get",[1]!obMake("","int",E1030)))^2,"")</f>
        <v>#VALUE!</v>
      </c>
      <c r="H1030" s="42" t="e">
        <f>IF($D$22,[1]!obget([1]!obcall("",$B$24,"get",[1]!obMake("","int",E1030))),"")</f>
        <v>#VALUE!</v>
      </c>
    </row>
    <row r="1031" spans="5:8" x14ac:dyDescent="0.3">
      <c r="E1031" s="42">
        <f t="shared" si="29"/>
        <v>1004</v>
      </c>
      <c r="F1031" s="42" t="e">
        <f>IF($D$22,[1]!obget([1]!obcall("",$B$22,"get",[1]!obMake("","int",E1031))),"")</f>
        <v>#VALUE!</v>
      </c>
      <c r="G1031" s="42" t="e">
        <f>IF($D$22,[1]!obget([1]!obcall("",$B$23,"get",[1]!obMake("","int",E1031)))^2,"")</f>
        <v>#VALUE!</v>
      </c>
      <c r="H1031" s="42" t="e">
        <f>IF($D$22,[1]!obget([1]!obcall("",$B$24,"get",[1]!obMake("","int",E1031))),"")</f>
        <v>#VALUE!</v>
      </c>
    </row>
    <row r="1032" spans="5:8" x14ac:dyDescent="0.3">
      <c r="E1032" s="42">
        <f t="shared" si="29"/>
        <v>1005</v>
      </c>
      <c r="F1032" s="42" t="e">
        <f>IF($D$22,[1]!obget([1]!obcall("",$B$22,"get",[1]!obMake("","int",E1032))),"")</f>
        <v>#VALUE!</v>
      </c>
      <c r="G1032" s="42" t="e">
        <f>IF($D$22,[1]!obget([1]!obcall("",$B$23,"get",[1]!obMake("","int",E1032)))^2,"")</f>
        <v>#VALUE!</v>
      </c>
      <c r="H1032" s="42" t="e">
        <f>IF($D$22,[1]!obget([1]!obcall("",$B$24,"get",[1]!obMake("","int",E1032))),"")</f>
        <v>#VALUE!</v>
      </c>
    </row>
    <row r="1033" spans="5:8" x14ac:dyDescent="0.3">
      <c r="E1033" s="42">
        <f t="shared" si="29"/>
        <v>1006</v>
      </c>
      <c r="F1033" s="42" t="e">
        <f>IF($D$22,[1]!obget([1]!obcall("",$B$22,"get",[1]!obMake("","int",E1033))),"")</f>
        <v>#VALUE!</v>
      </c>
      <c r="G1033" s="42" t="e">
        <f>IF($D$22,[1]!obget([1]!obcall("",$B$23,"get",[1]!obMake("","int",E1033)))^2,"")</f>
        <v>#VALUE!</v>
      </c>
      <c r="H1033" s="42" t="e">
        <f>IF($D$22,[1]!obget([1]!obcall("",$B$24,"get",[1]!obMake("","int",E1033))),"")</f>
        <v>#VALUE!</v>
      </c>
    </row>
    <row r="1034" spans="5:8" x14ac:dyDescent="0.3">
      <c r="E1034" s="42">
        <f t="shared" si="29"/>
        <v>1007</v>
      </c>
      <c r="F1034" s="42" t="e">
        <f>IF($D$22,[1]!obget([1]!obcall("",$B$22,"get",[1]!obMake("","int",E1034))),"")</f>
        <v>#VALUE!</v>
      </c>
      <c r="G1034" s="42" t="e">
        <f>IF($D$22,[1]!obget([1]!obcall("",$B$23,"get",[1]!obMake("","int",E1034)))^2,"")</f>
        <v>#VALUE!</v>
      </c>
      <c r="H1034" s="42" t="e">
        <f>IF($D$22,[1]!obget([1]!obcall("",$B$24,"get",[1]!obMake("","int",E1034))),"")</f>
        <v>#VALUE!</v>
      </c>
    </row>
    <row r="1035" spans="5:8" x14ac:dyDescent="0.3">
      <c r="E1035" s="42">
        <f t="shared" si="29"/>
        <v>1008</v>
      </c>
      <c r="F1035" s="42" t="e">
        <f>IF($D$22,[1]!obget([1]!obcall("",$B$22,"get",[1]!obMake("","int",E1035))),"")</f>
        <v>#VALUE!</v>
      </c>
      <c r="G1035" s="42" t="e">
        <f>IF($D$22,[1]!obget([1]!obcall("",$B$23,"get",[1]!obMake("","int",E1035)))^2,"")</f>
        <v>#VALUE!</v>
      </c>
      <c r="H1035" s="42" t="e">
        <f>IF($D$22,[1]!obget([1]!obcall("",$B$24,"get",[1]!obMake("","int",E1035))),"")</f>
        <v>#VALUE!</v>
      </c>
    </row>
    <row r="1036" spans="5:8" x14ac:dyDescent="0.3">
      <c r="E1036" s="42">
        <f t="shared" si="29"/>
        <v>1009</v>
      </c>
      <c r="F1036" s="42" t="e">
        <f>IF($D$22,[1]!obget([1]!obcall("",$B$22,"get",[1]!obMake("","int",E1036))),"")</f>
        <v>#VALUE!</v>
      </c>
      <c r="G1036" s="42" t="e">
        <f>IF($D$22,[1]!obget([1]!obcall("",$B$23,"get",[1]!obMake("","int",E1036)))^2,"")</f>
        <v>#VALUE!</v>
      </c>
      <c r="H1036" s="42" t="e">
        <f>IF($D$22,[1]!obget([1]!obcall("",$B$24,"get",[1]!obMake("","int",E1036))),"")</f>
        <v>#VALUE!</v>
      </c>
    </row>
    <row r="1037" spans="5:8" x14ac:dyDescent="0.3">
      <c r="E1037" s="42">
        <f t="shared" si="29"/>
        <v>1010</v>
      </c>
      <c r="F1037" s="42" t="e">
        <f>IF($D$22,[1]!obget([1]!obcall("",$B$22,"get",[1]!obMake("","int",E1037))),"")</f>
        <v>#VALUE!</v>
      </c>
      <c r="G1037" s="42" t="e">
        <f>IF($D$22,[1]!obget([1]!obcall("",$B$23,"get",[1]!obMake("","int",E1037)))^2,"")</f>
        <v>#VALUE!</v>
      </c>
      <c r="H1037" s="42" t="e">
        <f>IF($D$22,[1]!obget([1]!obcall("",$B$24,"get",[1]!obMake("","int",E1037))),"")</f>
        <v>#VALUE!</v>
      </c>
    </row>
    <row r="1038" spans="5:8" x14ac:dyDescent="0.3">
      <c r="E1038" s="42">
        <f t="shared" si="29"/>
        <v>1011</v>
      </c>
      <c r="F1038" s="42" t="e">
        <f>IF($D$22,[1]!obget([1]!obcall("",$B$22,"get",[1]!obMake("","int",E1038))),"")</f>
        <v>#VALUE!</v>
      </c>
      <c r="G1038" s="42" t="e">
        <f>IF($D$22,[1]!obget([1]!obcall("",$B$23,"get",[1]!obMake("","int",E1038)))^2,"")</f>
        <v>#VALUE!</v>
      </c>
      <c r="H1038" s="42" t="e">
        <f>IF($D$22,[1]!obget([1]!obcall("",$B$24,"get",[1]!obMake("","int",E1038))),"")</f>
        <v>#VALUE!</v>
      </c>
    </row>
    <row r="1039" spans="5:8" x14ac:dyDescent="0.3">
      <c r="E1039" s="42">
        <f t="shared" si="29"/>
        <v>1012</v>
      </c>
      <c r="F1039" s="42" t="e">
        <f>IF($D$22,[1]!obget([1]!obcall("",$B$22,"get",[1]!obMake("","int",E1039))),"")</f>
        <v>#VALUE!</v>
      </c>
      <c r="G1039" s="42" t="e">
        <f>IF($D$22,[1]!obget([1]!obcall("",$B$23,"get",[1]!obMake("","int",E1039)))^2,"")</f>
        <v>#VALUE!</v>
      </c>
      <c r="H1039" s="42" t="e">
        <f>IF($D$22,[1]!obget([1]!obcall("",$B$24,"get",[1]!obMake("","int",E1039))),"")</f>
        <v>#VALUE!</v>
      </c>
    </row>
    <row r="1040" spans="5:8" x14ac:dyDescent="0.3">
      <c r="E1040" s="42">
        <f t="shared" si="29"/>
        <v>1013</v>
      </c>
      <c r="F1040" s="42" t="e">
        <f>IF($D$22,[1]!obget([1]!obcall("",$B$22,"get",[1]!obMake("","int",E1040))),"")</f>
        <v>#VALUE!</v>
      </c>
      <c r="G1040" s="42" t="e">
        <f>IF($D$22,[1]!obget([1]!obcall("",$B$23,"get",[1]!obMake("","int",E1040)))^2,"")</f>
        <v>#VALUE!</v>
      </c>
      <c r="H1040" s="42" t="e">
        <f>IF($D$22,[1]!obget([1]!obcall("",$B$24,"get",[1]!obMake("","int",E1040))),"")</f>
        <v>#VALUE!</v>
      </c>
    </row>
    <row r="1041" spans="5:8" x14ac:dyDescent="0.3">
      <c r="E1041" s="42">
        <f t="shared" si="29"/>
        <v>1014</v>
      </c>
      <c r="F1041" s="42" t="e">
        <f>IF($D$22,[1]!obget([1]!obcall("",$B$22,"get",[1]!obMake("","int",E1041))),"")</f>
        <v>#VALUE!</v>
      </c>
      <c r="G1041" s="42" t="e">
        <f>IF($D$22,[1]!obget([1]!obcall("",$B$23,"get",[1]!obMake("","int",E1041)))^2,"")</f>
        <v>#VALUE!</v>
      </c>
      <c r="H1041" s="42" t="e">
        <f>IF($D$22,[1]!obget([1]!obcall("",$B$24,"get",[1]!obMake("","int",E1041))),"")</f>
        <v>#VALUE!</v>
      </c>
    </row>
    <row r="1042" spans="5:8" x14ac:dyDescent="0.3">
      <c r="E1042" s="42">
        <f t="shared" si="29"/>
        <v>1015</v>
      </c>
      <c r="F1042" s="42" t="e">
        <f>IF($D$22,[1]!obget([1]!obcall("",$B$22,"get",[1]!obMake("","int",E1042))),"")</f>
        <v>#VALUE!</v>
      </c>
      <c r="G1042" s="42" t="e">
        <f>IF($D$22,[1]!obget([1]!obcall("",$B$23,"get",[1]!obMake("","int",E1042)))^2,"")</f>
        <v>#VALUE!</v>
      </c>
      <c r="H1042" s="42" t="e">
        <f>IF($D$22,[1]!obget([1]!obcall("",$B$24,"get",[1]!obMake("","int",E1042))),"")</f>
        <v>#VALUE!</v>
      </c>
    </row>
  </sheetData>
  <pageMargins left="0.7" right="0.7" top="0.78740157499999996" bottom="0.78740157499999996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1241-10E9-4EDA-ADA7-7AB6E453E1F6}">
  <dimension ref="A1:N53"/>
  <sheetViews>
    <sheetView workbookViewId="0">
      <selection activeCell="A2" sqref="A2"/>
    </sheetView>
  </sheetViews>
  <sheetFormatPr baseColWidth="10" defaultRowHeight="14.4" x14ac:dyDescent="0.3"/>
  <sheetData>
    <row r="1" spans="1:14" x14ac:dyDescent="0.3">
      <c r="A1" t="s">
        <v>131</v>
      </c>
    </row>
    <row r="2" spans="1:14" x14ac:dyDescent="0.3">
      <c r="B2" t="s">
        <v>75</v>
      </c>
      <c r="C2" t="s">
        <v>76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78</v>
      </c>
    </row>
    <row r="3" spans="1:14" x14ac:dyDescent="0.3">
      <c r="A3">
        <v>0</v>
      </c>
      <c r="B3">
        <v>0</v>
      </c>
      <c r="C3" t="s">
        <v>79</v>
      </c>
      <c r="D3">
        <v>2.1026995547101373</v>
      </c>
      <c r="E3">
        <v>2.1026995547101373</v>
      </c>
      <c r="F3">
        <v>2.1026995547101373</v>
      </c>
      <c r="G3">
        <v>2.1026995547101373</v>
      </c>
      <c r="H3">
        <v>2.1026995547101373</v>
      </c>
      <c r="I3">
        <v>2.1026995547101373</v>
      </c>
      <c r="J3">
        <v>2.1026995547101373</v>
      </c>
      <c r="K3">
        <v>2.1026995547101373</v>
      </c>
      <c r="L3">
        <v>2.1026995547101373</v>
      </c>
      <c r="M3">
        <v>2.1026995547101373</v>
      </c>
      <c r="N3">
        <v>2.1026995547101373</v>
      </c>
    </row>
    <row r="4" spans="1:14" x14ac:dyDescent="0.3">
      <c r="A4" t="s">
        <v>80</v>
      </c>
      <c r="B4">
        <v>0.1</v>
      </c>
      <c r="C4" t="s">
        <v>81</v>
      </c>
      <c r="D4">
        <v>2.1104149039714977</v>
      </c>
      <c r="E4">
        <v>2.1096642914581349</v>
      </c>
      <c r="F4">
        <v>2.0817517070803953</v>
      </c>
      <c r="G4">
        <v>2.1014298666894611</v>
      </c>
      <c r="H4">
        <v>2.1109138153776379</v>
      </c>
      <c r="I4">
        <v>2.1001721067289258</v>
      </c>
      <c r="J4">
        <v>2.106500001899517</v>
      </c>
      <c r="K4">
        <v>2.086620498701977</v>
      </c>
      <c r="L4">
        <v>2.1091765090581278</v>
      </c>
      <c r="M4">
        <v>2.1048873381137461</v>
      </c>
      <c r="N4">
        <v>2.0978782593753342</v>
      </c>
    </row>
    <row r="5" spans="1:14" x14ac:dyDescent="0.3">
      <c r="A5" t="s">
        <v>80</v>
      </c>
      <c r="B5">
        <v>0.2</v>
      </c>
      <c r="C5" t="s">
        <v>82</v>
      </c>
      <c r="D5">
        <v>2.1478982699889317</v>
      </c>
      <c r="E5">
        <v>2.0855039818452226</v>
      </c>
      <c r="F5">
        <v>2.0800339133837293</v>
      </c>
      <c r="G5">
        <v>2.0818260502476478</v>
      </c>
      <c r="H5">
        <v>2.0634615198859754</v>
      </c>
      <c r="I5">
        <v>2.0641397506264472</v>
      </c>
      <c r="J5">
        <v>2.1274701711481643</v>
      </c>
      <c r="K5">
        <v>2.0551817299866393</v>
      </c>
      <c r="L5">
        <v>2.0751026368104837</v>
      </c>
      <c r="M5">
        <v>2.1036916559961067</v>
      </c>
      <c r="N5">
        <v>2.074248243135401</v>
      </c>
    </row>
    <row r="6" spans="1:14" x14ac:dyDescent="0.3">
      <c r="A6" t="s">
        <v>80</v>
      </c>
      <c r="B6">
        <v>0.30000000000000004</v>
      </c>
      <c r="C6" t="s">
        <v>83</v>
      </c>
      <c r="D6">
        <v>2.1238384689715728</v>
      </c>
      <c r="E6">
        <v>2.0198702840223528</v>
      </c>
      <c r="F6">
        <v>1.9962338907643553</v>
      </c>
      <c r="G6">
        <v>2.0776537925762146</v>
      </c>
      <c r="H6">
        <v>1.9266489788087262</v>
      </c>
      <c r="I6">
        <v>1.98235599556902</v>
      </c>
      <c r="J6">
        <v>2.1086338825178346</v>
      </c>
      <c r="K6">
        <v>1.9880074163724049</v>
      </c>
      <c r="L6">
        <v>2.0690826495680366</v>
      </c>
      <c r="M6">
        <v>2.0778406373417497</v>
      </c>
      <c r="N6">
        <v>2.0098793536297155</v>
      </c>
    </row>
    <row r="7" spans="1:14" x14ac:dyDescent="0.3">
      <c r="A7" t="s">
        <v>80</v>
      </c>
      <c r="B7">
        <v>0.4</v>
      </c>
      <c r="C7" t="s">
        <v>84</v>
      </c>
      <c r="D7">
        <v>2.1774568425336724</v>
      </c>
      <c r="E7">
        <v>2.1220899318040489</v>
      </c>
      <c r="F7">
        <v>1.9145317109120032</v>
      </c>
      <c r="G7">
        <v>2.2032205614402711</v>
      </c>
      <c r="H7">
        <v>1.7783379173596605</v>
      </c>
      <c r="I7">
        <v>1.8575200473011835</v>
      </c>
      <c r="J7">
        <v>2.1332459740237937</v>
      </c>
      <c r="K7">
        <v>1.941640562725619</v>
      </c>
      <c r="L7">
        <v>2.1056486358027438</v>
      </c>
      <c r="M7">
        <v>2.0306506660627313</v>
      </c>
      <c r="N7">
        <v>1.954862336847436</v>
      </c>
    </row>
    <row r="8" spans="1:14" x14ac:dyDescent="0.3">
      <c r="A8">
        <v>0.5</v>
      </c>
      <c r="B8">
        <v>0.5</v>
      </c>
      <c r="C8" t="s">
        <v>85</v>
      </c>
      <c r="D8">
        <v>2.0431145536555362</v>
      </c>
      <c r="E8">
        <v>2.0813791292445125</v>
      </c>
      <c r="F8">
        <v>1.8028102771362049</v>
      </c>
      <c r="G8">
        <v>1.9935896304855525</v>
      </c>
      <c r="H8">
        <v>1.7236537542748462</v>
      </c>
      <c r="I8">
        <v>1.7638326850944031</v>
      </c>
      <c r="J8">
        <v>2.058405561587541</v>
      </c>
      <c r="K8">
        <v>1.8709958308504688</v>
      </c>
      <c r="L8">
        <v>2.0237514103043122</v>
      </c>
      <c r="M8">
        <v>2.0223890961919064</v>
      </c>
      <c r="N8">
        <v>1.8842014621449181</v>
      </c>
    </row>
    <row r="9" spans="1:14" x14ac:dyDescent="0.3">
      <c r="A9" t="s">
        <v>80</v>
      </c>
      <c r="B9">
        <v>0.60000000000000009</v>
      </c>
      <c r="C9" t="s">
        <v>86</v>
      </c>
      <c r="D9">
        <v>2.0329858907860272</v>
      </c>
      <c r="E9">
        <v>2.0693476471252361</v>
      </c>
      <c r="F9">
        <v>1.7765396058258018</v>
      </c>
      <c r="G9">
        <v>1.9760312087768406</v>
      </c>
      <c r="H9">
        <v>1.7372755296207583</v>
      </c>
      <c r="I9">
        <v>1.7631097700015819</v>
      </c>
      <c r="J9">
        <v>2.0435931857713716</v>
      </c>
      <c r="K9">
        <v>1.8439910236823862</v>
      </c>
      <c r="L9">
        <v>2.0134198718825558</v>
      </c>
      <c r="M9">
        <v>2.0074703420896345</v>
      </c>
      <c r="N9">
        <v>1.871114982847206</v>
      </c>
    </row>
    <row r="10" spans="1:14" x14ac:dyDescent="0.3">
      <c r="A10" t="s">
        <v>80</v>
      </c>
      <c r="B10">
        <v>0.70000000000000007</v>
      </c>
      <c r="C10" t="s">
        <v>87</v>
      </c>
      <c r="D10">
        <v>2.0453364366467275</v>
      </c>
      <c r="E10">
        <v>1.9996994114659206</v>
      </c>
      <c r="F10">
        <v>1.7002185771599756</v>
      </c>
      <c r="G10">
        <v>1.9672568318711918</v>
      </c>
      <c r="H10">
        <v>1.8027392509260574</v>
      </c>
      <c r="I10">
        <v>1.7151281512599454</v>
      </c>
      <c r="J10">
        <v>1.9724908485350596</v>
      </c>
      <c r="K10">
        <v>1.8266451420506622</v>
      </c>
      <c r="L10">
        <v>1.9445225046756902</v>
      </c>
      <c r="M10">
        <v>1.9790548094336535</v>
      </c>
      <c r="N10">
        <v>1.8474537969621188</v>
      </c>
    </row>
    <row r="11" spans="1:14" x14ac:dyDescent="0.3">
      <c r="A11" t="s">
        <v>80</v>
      </c>
      <c r="B11">
        <v>0.8</v>
      </c>
      <c r="C11" t="s">
        <v>88</v>
      </c>
      <c r="D11">
        <v>2.0381436544571079</v>
      </c>
      <c r="E11">
        <v>2.0242878234442072</v>
      </c>
      <c r="F11">
        <v>1.6900194071518018</v>
      </c>
      <c r="G11">
        <v>1.8759558577560074</v>
      </c>
      <c r="H11">
        <v>1.8223959091871769</v>
      </c>
      <c r="I11">
        <v>1.7601400923692401</v>
      </c>
      <c r="J11">
        <v>1.8655435666729761</v>
      </c>
      <c r="K11">
        <v>1.8212506408525451</v>
      </c>
      <c r="L11">
        <v>1.9371006590864761</v>
      </c>
      <c r="M11">
        <v>2.0021060039724841</v>
      </c>
      <c r="N11">
        <v>1.824918919778129</v>
      </c>
    </row>
    <row r="12" spans="1:14" x14ac:dyDescent="0.3">
      <c r="A12" t="s">
        <v>80</v>
      </c>
      <c r="B12">
        <v>0.9</v>
      </c>
      <c r="C12" t="s">
        <v>89</v>
      </c>
      <c r="D12">
        <v>1.8952250906548056</v>
      </c>
      <c r="E12">
        <v>1.9074265046150343</v>
      </c>
      <c r="F12">
        <v>1.6580251067857665</v>
      </c>
      <c r="G12">
        <v>1.8275108698617519</v>
      </c>
      <c r="H12">
        <v>1.8215893467887141</v>
      </c>
      <c r="I12">
        <v>1.7412894886638199</v>
      </c>
      <c r="J12">
        <v>1.8746639852709333</v>
      </c>
      <c r="K12">
        <v>1.7218664084024207</v>
      </c>
      <c r="L12">
        <v>1.8666837132754226</v>
      </c>
      <c r="M12">
        <v>1.8850694763104621</v>
      </c>
      <c r="N12">
        <v>1.7606012326678353</v>
      </c>
    </row>
    <row r="13" spans="1:14" x14ac:dyDescent="0.3">
      <c r="A13">
        <v>1</v>
      </c>
      <c r="B13">
        <v>1</v>
      </c>
      <c r="C13" t="s">
        <v>90</v>
      </c>
      <c r="D13">
        <v>1.8340094086161325</v>
      </c>
      <c r="E13">
        <v>1.7873300884510617</v>
      </c>
      <c r="F13">
        <v>1.675005707585719</v>
      </c>
      <c r="G13">
        <v>1.8212960023134337</v>
      </c>
      <c r="H13">
        <v>1.6108918891026092</v>
      </c>
      <c r="I13">
        <v>1.6411680496856693</v>
      </c>
      <c r="J13">
        <v>1.7562089559621765</v>
      </c>
      <c r="K13">
        <v>1.7406708388621146</v>
      </c>
      <c r="L13">
        <v>1.7467303750747112</v>
      </c>
      <c r="M13">
        <v>1.7770698621468852</v>
      </c>
      <c r="N13">
        <v>1.690107172829209</v>
      </c>
    </row>
    <row r="14" spans="1:14" x14ac:dyDescent="0.3">
      <c r="A14" t="s">
        <v>80</v>
      </c>
      <c r="B14">
        <v>1.1000000000000001</v>
      </c>
      <c r="C14" t="s">
        <v>91</v>
      </c>
      <c r="D14">
        <v>1.8217815583144474</v>
      </c>
      <c r="E14">
        <v>1.7757302907792065</v>
      </c>
      <c r="F14">
        <v>1.656495529085185</v>
      </c>
      <c r="G14">
        <v>1.8218362028033144</v>
      </c>
      <c r="H14">
        <v>1.6132172436319685</v>
      </c>
      <c r="I14">
        <v>1.6387537202112572</v>
      </c>
      <c r="J14">
        <v>1.7502021087867767</v>
      </c>
      <c r="K14">
        <v>1.7298154647186481</v>
      </c>
      <c r="L14">
        <v>1.7426717338883244</v>
      </c>
      <c r="M14">
        <v>1.7639179524018527</v>
      </c>
      <c r="N14">
        <v>1.6827725876385002</v>
      </c>
    </row>
    <row r="15" spans="1:14" x14ac:dyDescent="0.3">
      <c r="A15" t="s">
        <v>80</v>
      </c>
      <c r="B15">
        <v>1.2000000000000002</v>
      </c>
      <c r="C15" t="s">
        <v>92</v>
      </c>
      <c r="D15">
        <v>1.769834268820154</v>
      </c>
      <c r="E15">
        <v>1.7502553927087017</v>
      </c>
      <c r="F15">
        <v>1.6411255583311042</v>
      </c>
      <c r="G15">
        <v>1.6946092123178389</v>
      </c>
      <c r="H15">
        <v>1.7414113685644506</v>
      </c>
      <c r="I15">
        <v>1.6913769131739504</v>
      </c>
      <c r="J15">
        <v>1.7426023421284447</v>
      </c>
      <c r="K15">
        <v>1.6350298103227836</v>
      </c>
      <c r="L15">
        <v>1.7433351131334576</v>
      </c>
      <c r="M15">
        <v>1.747585032622178</v>
      </c>
      <c r="N15">
        <v>1.6790931946286451</v>
      </c>
    </row>
    <row r="16" spans="1:14" x14ac:dyDescent="0.3">
      <c r="A16" t="s">
        <v>80</v>
      </c>
      <c r="B16">
        <v>1.3</v>
      </c>
      <c r="C16" t="s">
        <v>93</v>
      </c>
      <c r="D16">
        <v>1.7285927282415505</v>
      </c>
      <c r="E16">
        <v>1.7095139790478009</v>
      </c>
      <c r="F16">
        <v>1.5743090388577976</v>
      </c>
      <c r="G16">
        <v>1.6571647687655426</v>
      </c>
      <c r="H16">
        <v>1.7042357233760663</v>
      </c>
      <c r="I16">
        <v>1.6415532758543434</v>
      </c>
      <c r="J16">
        <v>1.7058584678155841</v>
      </c>
      <c r="K16">
        <v>1.5948819210064495</v>
      </c>
      <c r="L16">
        <v>1.7000912950576565</v>
      </c>
      <c r="M16">
        <v>1.6941348636027467</v>
      </c>
      <c r="N16">
        <v>1.6327395602078567</v>
      </c>
    </row>
    <row r="17" spans="1:14" x14ac:dyDescent="0.3">
      <c r="A17" t="s">
        <v>80</v>
      </c>
      <c r="B17">
        <v>1.4000000000000001</v>
      </c>
      <c r="C17" t="s">
        <v>94</v>
      </c>
      <c r="D17">
        <v>1.6752938046929509</v>
      </c>
      <c r="E17">
        <v>1.5692790480975072</v>
      </c>
      <c r="F17">
        <v>1.2417717157075012</v>
      </c>
      <c r="G17">
        <v>1.6912698981182628</v>
      </c>
      <c r="H17">
        <v>1.6845781942841174</v>
      </c>
      <c r="I17">
        <v>1.5328221221442559</v>
      </c>
      <c r="J17">
        <v>1.6888034775619891</v>
      </c>
      <c r="K17">
        <v>1.5475196674163423</v>
      </c>
      <c r="L17">
        <v>1.6333023260215302</v>
      </c>
      <c r="M17">
        <v>1.5419517717921865</v>
      </c>
      <c r="N17">
        <v>1.5685548824789295</v>
      </c>
    </row>
    <row r="18" spans="1:14" x14ac:dyDescent="0.3">
      <c r="A18">
        <v>1.5</v>
      </c>
      <c r="B18">
        <v>1.5</v>
      </c>
      <c r="C18" t="s">
        <v>95</v>
      </c>
      <c r="D18">
        <v>1.6297357137875921</v>
      </c>
      <c r="E18">
        <v>1.5703389791052025</v>
      </c>
      <c r="F18">
        <v>1.3861569654001182</v>
      </c>
      <c r="G18">
        <v>1.5115291098951951</v>
      </c>
      <c r="H18">
        <v>1.5876315036087423</v>
      </c>
      <c r="I18">
        <v>1.4601605320266047</v>
      </c>
      <c r="J18">
        <v>1.5919137703041044</v>
      </c>
      <c r="K18">
        <v>1.4345599830264362</v>
      </c>
      <c r="L18">
        <v>1.5684511545159836</v>
      </c>
      <c r="M18">
        <v>1.530280868331698</v>
      </c>
      <c r="N18">
        <v>1.4991143122699062</v>
      </c>
    </row>
    <row r="19" spans="1:14" x14ac:dyDescent="0.3">
      <c r="A19" t="s">
        <v>80</v>
      </c>
      <c r="B19">
        <v>1.6</v>
      </c>
      <c r="C19" t="s">
        <v>96</v>
      </c>
      <c r="D19">
        <v>1.6213588855431988</v>
      </c>
      <c r="E19">
        <v>1.5665716724278116</v>
      </c>
      <c r="F19">
        <v>1.385914406829577</v>
      </c>
      <c r="G19">
        <v>1.5074991689167805</v>
      </c>
      <c r="H19">
        <v>1.5853636161263596</v>
      </c>
      <c r="I19">
        <v>1.4616726767289516</v>
      </c>
      <c r="J19">
        <v>1.5824854065183513</v>
      </c>
      <c r="K19">
        <v>1.4265314842905945</v>
      </c>
      <c r="L19">
        <v>1.5645945602289966</v>
      </c>
      <c r="M19">
        <v>1.5271611536187368</v>
      </c>
      <c r="N19">
        <v>1.4938859255448798</v>
      </c>
    </row>
    <row r="20" spans="1:14" x14ac:dyDescent="0.3">
      <c r="A20" t="s">
        <v>80</v>
      </c>
      <c r="B20">
        <v>1.7000000000000002</v>
      </c>
      <c r="C20" t="s">
        <v>97</v>
      </c>
      <c r="D20">
        <v>1.6276545199961767</v>
      </c>
      <c r="E20">
        <v>1.5442049925681813</v>
      </c>
      <c r="F20">
        <v>1.5188180832179348</v>
      </c>
      <c r="G20">
        <v>1.5120286143674622</v>
      </c>
      <c r="H20">
        <v>1.5994891126764947</v>
      </c>
      <c r="I20">
        <v>1.4441244371854383</v>
      </c>
      <c r="J20">
        <v>1.6251320273870831</v>
      </c>
      <c r="K20">
        <v>1.4085062564321278</v>
      </c>
      <c r="L20">
        <v>1.5769167880654045</v>
      </c>
      <c r="M20">
        <v>1.5057556999753801</v>
      </c>
      <c r="N20">
        <v>1.486606221639567</v>
      </c>
    </row>
    <row r="21" spans="1:14" x14ac:dyDescent="0.3">
      <c r="A21" t="s">
        <v>80</v>
      </c>
      <c r="B21">
        <v>1.8</v>
      </c>
      <c r="C21" t="s">
        <v>98</v>
      </c>
      <c r="D21">
        <v>1.5722367915898783</v>
      </c>
      <c r="E21">
        <v>1.5241507936317942</v>
      </c>
      <c r="F21">
        <v>1.4307072426959053</v>
      </c>
      <c r="G21">
        <v>1.4613036546218727</v>
      </c>
      <c r="H21">
        <v>1.5452530678216143</v>
      </c>
      <c r="I21">
        <v>1.4204163083418944</v>
      </c>
      <c r="J21">
        <v>1.5390029617752816</v>
      </c>
      <c r="K21">
        <v>1.3517549994107412</v>
      </c>
      <c r="L21">
        <v>1.523211201943907</v>
      </c>
      <c r="M21">
        <v>1.4723448477243086</v>
      </c>
      <c r="N21">
        <v>1.4583638893991098</v>
      </c>
    </row>
    <row r="22" spans="1:14" x14ac:dyDescent="0.3">
      <c r="A22" t="s">
        <v>80</v>
      </c>
      <c r="B22">
        <v>1.9000000000000001</v>
      </c>
      <c r="C22" t="s">
        <v>99</v>
      </c>
      <c r="D22">
        <v>1.4879235587201705</v>
      </c>
      <c r="E22">
        <v>1.4341453699207591</v>
      </c>
      <c r="F22">
        <v>1.4239905060802884</v>
      </c>
      <c r="G22">
        <v>1.373270404441095</v>
      </c>
      <c r="H22">
        <v>1.4817555120541968</v>
      </c>
      <c r="I22">
        <v>1.3241967185920929</v>
      </c>
      <c r="J22">
        <v>1.4604801919917516</v>
      </c>
      <c r="K22">
        <v>1.2566658350327975</v>
      </c>
      <c r="L22">
        <v>1.425163805789176</v>
      </c>
      <c r="M22">
        <v>1.4495675299036925</v>
      </c>
      <c r="N22">
        <v>1.3983883901813383</v>
      </c>
    </row>
    <row r="23" spans="1:14" x14ac:dyDescent="0.3">
      <c r="A23">
        <v>2</v>
      </c>
      <c r="B23">
        <v>2</v>
      </c>
      <c r="C23" t="s">
        <v>100</v>
      </c>
      <c r="D23">
        <v>1.420079366889202</v>
      </c>
      <c r="E23">
        <v>1.3325595941454509</v>
      </c>
      <c r="F23">
        <v>1.2339830366597444</v>
      </c>
      <c r="G23">
        <v>1.2728654329228908</v>
      </c>
      <c r="H23">
        <v>1.4275459888681119</v>
      </c>
      <c r="I23">
        <v>1.2750682575181833</v>
      </c>
      <c r="J23">
        <v>1.3512350198214051</v>
      </c>
      <c r="K23">
        <v>1.2107304366840563</v>
      </c>
      <c r="L23">
        <v>1.3864823050303665</v>
      </c>
      <c r="M23">
        <v>1.3479458671452837</v>
      </c>
      <c r="N23">
        <v>1.317332587190823</v>
      </c>
    </row>
    <row r="24" spans="1:14" x14ac:dyDescent="0.3">
      <c r="A24" t="s">
        <v>80</v>
      </c>
      <c r="B24">
        <v>2.1</v>
      </c>
      <c r="C24" t="s">
        <v>101</v>
      </c>
      <c r="D24">
        <v>1.4140846790662478</v>
      </c>
      <c r="E24">
        <v>1.3347825477990716</v>
      </c>
      <c r="F24">
        <v>1.22614928973129</v>
      </c>
      <c r="G24">
        <v>1.275898994065858</v>
      </c>
      <c r="H24">
        <v>1.4265557305392131</v>
      </c>
      <c r="I24">
        <v>1.2808378760134618</v>
      </c>
      <c r="J24">
        <v>1.3484574867919656</v>
      </c>
      <c r="K24">
        <v>1.209886938597285</v>
      </c>
      <c r="L24">
        <v>1.3845248008013433</v>
      </c>
      <c r="M24">
        <v>1.3444363156628372</v>
      </c>
      <c r="N24">
        <v>1.3143215297800508</v>
      </c>
    </row>
    <row r="25" spans="1:14" x14ac:dyDescent="0.3">
      <c r="A25" t="s">
        <v>80</v>
      </c>
      <c r="B25">
        <v>2.2000000000000002</v>
      </c>
      <c r="C25" t="s">
        <v>102</v>
      </c>
      <c r="D25">
        <v>1.4193293651468797</v>
      </c>
      <c r="E25">
        <v>1.3539768425006367</v>
      </c>
      <c r="F25">
        <v>1.1890455305531076</v>
      </c>
      <c r="G25">
        <v>1.3007234445255884</v>
      </c>
      <c r="H25">
        <v>1.420092303188468</v>
      </c>
      <c r="I25">
        <v>1.2977684771533224</v>
      </c>
      <c r="J25">
        <v>1.3645511073114545</v>
      </c>
      <c r="K25">
        <v>1.2207093481000413</v>
      </c>
      <c r="L25">
        <v>1.3834401112717019</v>
      </c>
      <c r="M25">
        <v>1.3563517208824589</v>
      </c>
      <c r="N25">
        <v>1.3152831886606913</v>
      </c>
    </row>
    <row r="26" spans="1:14" x14ac:dyDescent="0.3">
      <c r="A26" t="s">
        <v>80</v>
      </c>
      <c r="B26">
        <v>2.3000000000000003</v>
      </c>
      <c r="C26" t="s">
        <v>103</v>
      </c>
      <c r="D26">
        <v>1.4015621502366231</v>
      </c>
      <c r="E26">
        <v>1.3251406691667915</v>
      </c>
      <c r="F26">
        <v>1.1798398039995319</v>
      </c>
      <c r="G26">
        <v>1.2567874401062737</v>
      </c>
      <c r="H26">
        <v>1.3876422878528214</v>
      </c>
      <c r="I26">
        <v>1.2434852876274631</v>
      </c>
      <c r="J26">
        <v>1.3273497498272708</v>
      </c>
      <c r="K26">
        <v>1.1715317580887559</v>
      </c>
      <c r="L26">
        <v>1.3584012968555139</v>
      </c>
      <c r="M26">
        <v>1.3255458723568379</v>
      </c>
      <c r="N26">
        <v>1.2825556290373865</v>
      </c>
    </row>
    <row r="27" spans="1:14" x14ac:dyDescent="0.3">
      <c r="A27" t="s">
        <v>80</v>
      </c>
      <c r="B27">
        <v>2.4000000000000004</v>
      </c>
      <c r="C27" t="s">
        <v>104</v>
      </c>
      <c r="D27">
        <v>1.3294859165615647</v>
      </c>
      <c r="E27">
        <v>1.2447823822036912</v>
      </c>
      <c r="F27">
        <v>1.1007821594645888</v>
      </c>
      <c r="G27">
        <v>1.1895832497856085</v>
      </c>
      <c r="H27">
        <v>1.3249808906103728</v>
      </c>
      <c r="I27">
        <v>1.1801816557262448</v>
      </c>
      <c r="J27">
        <v>1.2525009959669584</v>
      </c>
      <c r="K27">
        <v>1.1032686070082087</v>
      </c>
      <c r="L27">
        <v>1.2851443018544926</v>
      </c>
      <c r="M27">
        <v>1.2471903375243163</v>
      </c>
      <c r="N27">
        <v>1.2118562408086979</v>
      </c>
    </row>
    <row r="28" spans="1:14" x14ac:dyDescent="0.3">
      <c r="A28">
        <v>2.5</v>
      </c>
      <c r="B28">
        <v>2.5</v>
      </c>
      <c r="C28" t="s">
        <v>105</v>
      </c>
      <c r="D28">
        <v>1.2304136698510129</v>
      </c>
      <c r="E28">
        <v>1.1888312604552067</v>
      </c>
      <c r="F28">
        <v>1.0526965763958112</v>
      </c>
      <c r="G28">
        <v>1.1281953044600557</v>
      </c>
      <c r="H28">
        <v>1.2671138656586414</v>
      </c>
      <c r="I28">
        <v>1.1356760306633944</v>
      </c>
      <c r="J28">
        <v>1.1580302217158269</v>
      </c>
      <c r="K28">
        <v>1.0152801115487042</v>
      </c>
      <c r="L28">
        <v>1.2281263599969019</v>
      </c>
      <c r="M28">
        <v>1.1546284937884648</v>
      </c>
      <c r="N28">
        <v>1.1324870274489316</v>
      </c>
    </row>
    <row r="29" spans="1:14" x14ac:dyDescent="0.3">
      <c r="A29" t="s">
        <v>80</v>
      </c>
      <c r="B29">
        <v>2.6</v>
      </c>
      <c r="C29" t="s">
        <v>106</v>
      </c>
      <c r="D29">
        <v>1.2305573635055587</v>
      </c>
      <c r="E29">
        <v>1.1933471800511348</v>
      </c>
      <c r="F29">
        <v>1.0465398501801288</v>
      </c>
      <c r="G29">
        <v>1.1325742195765802</v>
      </c>
      <c r="H29">
        <v>1.2695655388608547</v>
      </c>
      <c r="I29">
        <v>1.140234549823004</v>
      </c>
      <c r="J29">
        <v>1.1616948930799484</v>
      </c>
      <c r="K29">
        <v>1.0233394765315742</v>
      </c>
      <c r="L29">
        <v>1.2290579178118537</v>
      </c>
      <c r="M29">
        <v>1.1573448100781569</v>
      </c>
      <c r="N29">
        <v>1.1346245228607734</v>
      </c>
    </row>
    <row r="30" spans="1:14" x14ac:dyDescent="0.3">
      <c r="A30" t="s">
        <v>80</v>
      </c>
      <c r="B30">
        <v>2.7</v>
      </c>
      <c r="C30" t="s">
        <v>107</v>
      </c>
      <c r="D30">
        <v>1.223131574531408</v>
      </c>
      <c r="E30">
        <v>1.1996413741267931</v>
      </c>
      <c r="F30">
        <v>1.0588098932637382</v>
      </c>
      <c r="G30">
        <v>1.1450046125630562</v>
      </c>
      <c r="H30">
        <v>1.2553398153400037</v>
      </c>
      <c r="I30">
        <v>1.1465593520599597</v>
      </c>
      <c r="J30">
        <v>1.1811981885069296</v>
      </c>
      <c r="K30">
        <v>1.0374571067166405</v>
      </c>
      <c r="L30">
        <v>1.2204224718258212</v>
      </c>
      <c r="M30">
        <v>1.1616333807299359</v>
      </c>
      <c r="N30">
        <v>1.139241835591404</v>
      </c>
    </row>
    <row r="31" spans="1:14" x14ac:dyDescent="0.3">
      <c r="A31" t="s">
        <v>80</v>
      </c>
      <c r="B31">
        <v>2.8000000000000003</v>
      </c>
      <c r="C31" t="s">
        <v>108</v>
      </c>
      <c r="D31">
        <v>1.1810125797772795</v>
      </c>
      <c r="E31">
        <v>1.1739758479852394</v>
      </c>
      <c r="F31">
        <v>1.0070409501628603</v>
      </c>
      <c r="G31">
        <v>1.1329738769143505</v>
      </c>
      <c r="H31">
        <v>1.22428455317136</v>
      </c>
      <c r="I31">
        <v>1.0966357940218165</v>
      </c>
      <c r="J31">
        <v>1.1734775497035068</v>
      </c>
      <c r="K31">
        <v>0.98936612063622342</v>
      </c>
      <c r="L31">
        <v>1.1825918750530806</v>
      </c>
      <c r="M31">
        <v>1.1055339438651575</v>
      </c>
      <c r="N31">
        <v>1.1026767212445499</v>
      </c>
    </row>
    <row r="32" spans="1:14" x14ac:dyDescent="0.3">
      <c r="A32" t="s">
        <v>80</v>
      </c>
      <c r="B32">
        <v>2.9000000000000004</v>
      </c>
      <c r="C32" t="s">
        <v>109</v>
      </c>
      <c r="D32">
        <v>1.114126328644002</v>
      </c>
      <c r="E32">
        <v>1.0835737809349715</v>
      </c>
      <c r="F32">
        <v>0.95924138216291399</v>
      </c>
      <c r="G32">
        <v>1.0461687356412097</v>
      </c>
      <c r="H32">
        <v>1.1475323299917031</v>
      </c>
      <c r="I32">
        <v>1.0276024486841133</v>
      </c>
      <c r="J32">
        <v>1.067091588488541</v>
      </c>
      <c r="K32">
        <v>0.94885123049331899</v>
      </c>
      <c r="L32">
        <v>1.1079251944099933</v>
      </c>
      <c r="M32">
        <v>1.049239939490759</v>
      </c>
      <c r="N32">
        <v>1.0297725443054802</v>
      </c>
    </row>
    <row r="33" spans="1:14" x14ac:dyDescent="0.3">
      <c r="A33">
        <v>3</v>
      </c>
      <c r="B33">
        <v>3</v>
      </c>
      <c r="C33" t="s">
        <v>110</v>
      </c>
      <c r="D33">
        <v>0.9885702780004143</v>
      </c>
      <c r="E33">
        <v>1.0025007448029259</v>
      </c>
      <c r="F33">
        <v>0.85963813912823928</v>
      </c>
      <c r="G33">
        <v>0.98352289769209511</v>
      </c>
      <c r="H33">
        <v>1.0363701306941779</v>
      </c>
      <c r="I33">
        <v>0.95466396341920035</v>
      </c>
      <c r="J33">
        <v>0.98846688179992581</v>
      </c>
      <c r="K33">
        <v>0.87010444255783537</v>
      </c>
      <c r="L33">
        <v>1.0011783369971403</v>
      </c>
      <c r="M33">
        <v>0.95201654337982811</v>
      </c>
      <c r="N33">
        <v>0.94171539631721191</v>
      </c>
    </row>
    <row r="34" spans="1:14" x14ac:dyDescent="0.3">
      <c r="A34" t="s">
        <v>80</v>
      </c>
      <c r="B34">
        <v>3.1</v>
      </c>
      <c r="C34" t="s">
        <v>111</v>
      </c>
      <c r="D34">
        <v>0.99287651026982671</v>
      </c>
      <c r="E34">
        <v>1.007117267970822</v>
      </c>
      <c r="F34">
        <v>0.86008466447051835</v>
      </c>
      <c r="G34">
        <v>0.98497676328988559</v>
      </c>
      <c r="H34">
        <v>1.0401150503690277</v>
      </c>
      <c r="I34">
        <v>0.96077190436637661</v>
      </c>
      <c r="J34">
        <v>0.99122838741982389</v>
      </c>
      <c r="K34">
        <v>0.87531303188014176</v>
      </c>
      <c r="L34">
        <v>1.0047765105050133</v>
      </c>
      <c r="M34">
        <v>0.95796133558952257</v>
      </c>
      <c r="N34">
        <v>0.94593901074456244</v>
      </c>
    </row>
    <row r="35" spans="1:14" x14ac:dyDescent="0.3">
      <c r="A35" t="s">
        <v>80</v>
      </c>
      <c r="B35">
        <v>3.2</v>
      </c>
      <c r="C35" t="s">
        <v>112</v>
      </c>
      <c r="D35">
        <v>0.9840760940758001</v>
      </c>
      <c r="E35">
        <v>0.99421930744933851</v>
      </c>
      <c r="F35">
        <v>0.87714134267609711</v>
      </c>
      <c r="G35">
        <v>0.97548526505636024</v>
      </c>
      <c r="H35">
        <v>1.0179520802269726</v>
      </c>
      <c r="I35">
        <v>0.95690372294805148</v>
      </c>
      <c r="J35">
        <v>0.98355420938783222</v>
      </c>
      <c r="K35">
        <v>0.89060706888111385</v>
      </c>
      <c r="L35">
        <v>0.99107811304797855</v>
      </c>
      <c r="M35">
        <v>0.95812108840982557</v>
      </c>
      <c r="N35">
        <v>0.9455096596065975</v>
      </c>
    </row>
    <row r="36" spans="1:14" x14ac:dyDescent="0.3">
      <c r="A36" t="s">
        <v>80</v>
      </c>
      <c r="B36">
        <v>3.3000000000000003</v>
      </c>
      <c r="C36" t="s">
        <v>113</v>
      </c>
      <c r="D36">
        <v>0.96866703636120866</v>
      </c>
      <c r="E36">
        <v>0.97334396754803676</v>
      </c>
      <c r="F36">
        <v>0.88142318359315441</v>
      </c>
      <c r="G36">
        <v>0.95827987024289163</v>
      </c>
      <c r="H36">
        <v>0.99365125469005622</v>
      </c>
      <c r="I36">
        <v>0.9522587111571984</v>
      </c>
      <c r="J36">
        <v>0.96360788396565988</v>
      </c>
      <c r="K36">
        <v>0.89152701506830623</v>
      </c>
      <c r="L36">
        <v>0.97170246312603015</v>
      </c>
      <c r="M36">
        <v>0.95461870289938866</v>
      </c>
      <c r="N36">
        <v>0.93377425364145294</v>
      </c>
    </row>
    <row r="37" spans="1:14" x14ac:dyDescent="0.3">
      <c r="A37" t="s">
        <v>80</v>
      </c>
      <c r="B37">
        <v>3.4000000000000004</v>
      </c>
      <c r="C37" t="s">
        <v>114</v>
      </c>
      <c r="D37">
        <v>0.88557332503010266</v>
      </c>
      <c r="E37">
        <v>0.89291035280707998</v>
      </c>
      <c r="F37">
        <v>0.78702969926042787</v>
      </c>
      <c r="G37">
        <v>0.87617686371050063</v>
      </c>
      <c r="H37">
        <v>0.92141732669937226</v>
      </c>
      <c r="I37">
        <v>0.85492701178600783</v>
      </c>
      <c r="J37">
        <v>0.88238811383231885</v>
      </c>
      <c r="K37">
        <v>0.79780641428674048</v>
      </c>
      <c r="L37">
        <v>0.8927189648732109</v>
      </c>
      <c r="M37">
        <v>0.85779514247578215</v>
      </c>
      <c r="N37">
        <v>0.84661429827301315</v>
      </c>
    </row>
    <row r="38" spans="1:14" x14ac:dyDescent="0.3">
      <c r="A38">
        <v>3.5</v>
      </c>
      <c r="B38">
        <v>3.5</v>
      </c>
      <c r="C38" t="s">
        <v>115</v>
      </c>
      <c r="D38">
        <v>0.78747613927110083</v>
      </c>
      <c r="E38">
        <v>0.78968160299371915</v>
      </c>
      <c r="F38">
        <v>0.72268929632438295</v>
      </c>
      <c r="G38">
        <v>0.77186399576287712</v>
      </c>
      <c r="H38">
        <v>0.80358854554967418</v>
      </c>
      <c r="I38">
        <v>0.7731574217238012</v>
      </c>
      <c r="J38">
        <v>0.77411764444658582</v>
      </c>
      <c r="K38">
        <v>0.7362969253567595</v>
      </c>
      <c r="L38">
        <v>0.78164275159322771</v>
      </c>
      <c r="M38">
        <v>0.77497362465965314</v>
      </c>
      <c r="N38">
        <v>0.75719676775059985</v>
      </c>
    </row>
    <row r="39" spans="1:14" x14ac:dyDescent="0.3">
      <c r="A39" t="s">
        <v>80</v>
      </c>
      <c r="B39">
        <v>3.6</v>
      </c>
      <c r="C39" t="s">
        <v>116</v>
      </c>
      <c r="D39">
        <v>0.80605496768227169</v>
      </c>
      <c r="E39">
        <v>0.80910171957882304</v>
      </c>
      <c r="F39">
        <v>0.734289296694975</v>
      </c>
      <c r="G39">
        <v>0.78985791948475481</v>
      </c>
      <c r="H39">
        <v>0.82231180275806326</v>
      </c>
      <c r="I39">
        <v>0.79250235061172059</v>
      </c>
      <c r="J39">
        <v>0.79398961700757764</v>
      </c>
      <c r="K39">
        <v>0.75141625579882498</v>
      </c>
      <c r="L39">
        <v>0.80181553649395276</v>
      </c>
      <c r="M39">
        <v>0.79403911219714696</v>
      </c>
      <c r="N39">
        <v>0.77576440521735024</v>
      </c>
    </row>
    <row r="40" spans="1:14" x14ac:dyDescent="0.3">
      <c r="A40" t="s">
        <v>80</v>
      </c>
      <c r="B40">
        <v>3.7</v>
      </c>
      <c r="C40" t="s">
        <v>117</v>
      </c>
      <c r="D40">
        <v>0.85127740552630848</v>
      </c>
      <c r="E40">
        <v>0.84376139156638452</v>
      </c>
      <c r="F40">
        <v>0.7435236566142609</v>
      </c>
      <c r="G40">
        <v>0.83611441361462369</v>
      </c>
      <c r="H40">
        <v>0.85713346592420636</v>
      </c>
      <c r="I40">
        <v>0.81940096957574104</v>
      </c>
      <c r="J40">
        <v>0.83849130512414949</v>
      </c>
      <c r="K40">
        <v>0.7567112488189649</v>
      </c>
      <c r="L40">
        <v>0.84101619888439472</v>
      </c>
      <c r="M40">
        <v>0.83204023957400641</v>
      </c>
      <c r="N40">
        <v>0.81134241263184503</v>
      </c>
    </row>
    <row r="41" spans="1:14" x14ac:dyDescent="0.3">
      <c r="A41" t="s">
        <v>80</v>
      </c>
      <c r="B41">
        <v>3.8000000000000003</v>
      </c>
      <c r="C41" t="s">
        <v>118</v>
      </c>
      <c r="D41">
        <v>0.78615427818078953</v>
      </c>
      <c r="E41">
        <v>0.78424428637267862</v>
      </c>
      <c r="F41">
        <v>0.68756051207358537</v>
      </c>
      <c r="G41">
        <v>0.77001776072243022</v>
      </c>
      <c r="H41">
        <v>0.79726264682378911</v>
      </c>
      <c r="I41">
        <v>0.76025073280809086</v>
      </c>
      <c r="J41">
        <v>0.77472151050657445</v>
      </c>
      <c r="K41">
        <v>0.7030664874627135</v>
      </c>
      <c r="L41">
        <v>0.78006895466363968</v>
      </c>
      <c r="M41">
        <v>0.77282915594434531</v>
      </c>
      <c r="N41">
        <v>0.75336989586816494</v>
      </c>
    </row>
    <row r="42" spans="1:14" x14ac:dyDescent="0.3">
      <c r="A42" t="s">
        <v>80</v>
      </c>
      <c r="B42">
        <v>3.9000000000000004</v>
      </c>
      <c r="C42" t="s">
        <v>119</v>
      </c>
      <c r="D42">
        <v>0.68304507883267596</v>
      </c>
      <c r="E42">
        <v>0.68488453478799871</v>
      </c>
      <c r="F42">
        <v>0.61911685801090122</v>
      </c>
      <c r="G42">
        <v>0.66854462133893711</v>
      </c>
      <c r="H42">
        <v>0.69569696286286642</v>
      </c>
      <c r="I42">
        <v>0.6697438250700557</v>
      </c>
      <c r="J42">
        <v>0.67378757047156101</v>
      </c>
      <c r="K42">
        <v>0.63095216114118757</v>
      </c>
      <c r="L42">
        <v>0.6788777353144968</v>
      </c>
      <c r="M42">
        <v>0.67401939278053458</v>
      </c>
      <c r="N42">
        <v>0.66018331055116286</v>
      </c>
    </row>
    <row r="43" spans="1:14" x14ac:dyDescent="0.3">
      <c r="A43">
        <v>4</v>
      </c>
      <c r="B43">
        <v>4</v>
      </c>
      <c r="C43" t="s">
        <v>120</v>
      </c>
      <c r="D43">
        <v>0.56642130355314879</v>
      </c>
      <c r="E43">
        <v>0.56951725716912971</v>
      </c>
      <c r="F43">
        <v>0.53877785578316095</v>
      </c>
      <c r="G43">
        <v>0.55852593984783205</v>
      </c>
      <c r="H43">
        <v>0.57154717396490717</v>
      </c>
      <c r="I43">
        <v>0.56376499325365481</v>
      </c>
      <c r="J43">
        <v>0.56521820062977146</v>
      </c>
      <c r="K43">
        <v>0.54344262812968602</v>
      </c>
      <c r="L43">
        <v>0.56840465393314199</v>
      </c>
      <c r="M43">
        <v>0.56334576453552343</v>
      </c>
      <c r="N43">
        <v>0.55568734680275944</v>
      </c>
    </row>
    <row r="44" spans="1:14" x14ac:dyDescent="0.3">
      <c r="A44" t="s">
        <v>80</v>
      </c>
      <c r="B44">
        <v>4.1000000000000005</v>
      </c>
      <c r="C44" t="s">
        <v>121</v>
      </c>
      <c r="D44">
        <v>0.57742740043397189</v>
      </c>
      <c r="E44">
        <v>0.5799348723213319</v>
      </c>
      <c r="F44">
        <v>0.54635070727628021</v>
      </c>
      <c r="G44">
        <v>0.57157724583041758</v>
      </c>
      <c r="H44">
        <v>0.58181433099957824</v>
      </c>
      <c r="I44">
        <v>0.57540419176386637</v>
      </c>
      <c r="J44">
        <v>0.57605107451392701</v>
      </c>
      <c r="K44">
        <v>0.55551411798819683</v>
      </c>
      <c r="L44">
        <v>0.57884377235947138</v>
      </c>
      <c r="M44">
        <v>0.57491621433870932</v>
      </c>
      <c r="N44">
        <v>0.56700681302524336</v>
      </c>
    </row>
    <row r="45" spans="1:14" x14ac:dyDescent="0.3">
      <c r="A45" t="s">
        <v>80</v>
      </c>
      <c r="B45">
        <v>4.2</v>
      </c>
      <c r="C45" t="s">
        <v>122</v>
      </c>
      <c r="D45">
        <v>0.58444805497657515</v>
      </c>
      <c r="E45">
        <v>0.58780824234937412</v>
      </c>
      <c r="F45">
        <v>0.54560645724929602</v>
      </c>
      <c r="G45">
        <v>0.58102926587705139</v>
      </c>
      <c r="H45">
        <v>0.59050267067573314</v>
      </c>
      <c r="I45">
        <v>0.58355973391993077</v>
      </c>
      <c r="J45">
        <v>0.58393362175963859</v>
      </c>
      <c r="K45">
        <v>0.55752509764671743</v>
      </c>
      <c r="L45">
        <v>0.58676520745586258</v>
      </c>
      <c r="M45">
        <v>0.5809208636823836</v>
      </c>
      <c r="N45">
        <v>0.5733666372666204</v>
      </c>
    </row>
    <row r="46" spans="1:14" x14ac:dyDescent="0.3">
      <c r="A46" t="s">
        <v>80</v>
      </c>
      <c r="B46">
        <v>4.3</v>
      </c>
      <c r="C46" t="s">
        <v>123</v>
      </c>
      <c r="D46">
        <v>0.61139297371079415</v>
      </c>
      <c r="E46">
        <v>0.61323811946203244</v>
      </c>
      <c r="F46">
        <v>0.58534188421592614</v>
      </c>
      <c r="G46">
        <v>0.6107679941965235</v>
      </c>
      <c r="H46">
        <v>0.61463943987661485</v>
      </c>
      <c r="I46">
        <v>0.6123093836430521</v>
      </c>
      <c r="J46">
        <v>0.61214447695380392</v>
      </c>
      <c r="K46">
        <v>0.59674018612679058</v>
      </c>
      <c r="L46">
        <v>0.61293299078548003</v>
      </c>
      <c r="M46">
        <v>0.61035671630652488</v>
      </c>
      <c r="N46">
        <v>0.60430475991635568</v>
      </c>
    </row>
    <row r="47" spans="1:14" x14ac:dyDescent="0.3">
      <c r="A47" t="s">
        <v>80</v>
      </c>
      <c r="B47">
        <v>4.4000000000000004</v>
      </c>
      <c r="C47" t="s">
        <v>124</v>
      </c>
      <c r="D47">
        <v>0.45066725435866067</v>
      </c>
      <c r="E47">
        <v>0.45082975535028097</v>
      </c>
      <c r="F47">
        <v>0.43414171117832456</v>
      </c>
      <c r="G47">
        <v>0.45076462926408872</v>
      </c>
      <c r="H47">
        <v>0.4513528999921006</v>
      </c>
      <c r="I47">
        <v>0.44997756597646699</v>
      </c>
      <c r="J47">
        <v>0.45101833355714482</v>
      </c>
      <c r="K47">
        <v>0.44048991670066218</v>
      </c>
      <c r="L47">
        <v>0.45042716692513851</v>
      </c>
      <c r="M47">
        <v>0.45003698089359789</v>
      </c>
      <c r="N47">
        <v>0.44605247492031896</v>
      </c>
    </row>
    <row r="48" spans="1:14" x14ac:dyDescent="0.3">
      <c r="A48">
        <v>4.5</v>
      </c>
      <c r="B48">
        <v>4.5</v>
      </c>
      <c r="C48" t="s">
        <v>125</v>
      </c>
      <c r="D48">
        <v>0.31290464201383794</v>
      </c>
      <c r="E48">
        <v>0.31439593237841229</v>
      </c>
      <c r="F48">
        <v>0.28663683843338633</v>
      </c>
      <c r="G48">
        <v>0.31148428168401204</v>
      </c>
      <c r="H48">
        <v>0.31552996786478993</v>
      </c>
      <c r="I48">
        <v>0.31278242862059313</v>
      </c>
      <c r="J48">
        <v>0.31179180829256847</v>
      </c>
      <c r="K48">
        <v>0.299656700325235</v>
      </c>
      <c r="L48">
        <v>0.31353587002252609</v>
      </c>
      <c r="M48">
        <v>0.31195088966548506</v>
      </c>
      <c r="N48">
        <v>0.30687035575712701</v>
      </c>
    </row>
    <row r="49" spans="1:14" x14ac:dyDescent="0.3">
      <c r="A49" t="s">
        <v>80</v>
      </c>
      <c r="B49">
        <v>4.6000000000000005</v>
      </c>
      <c r="C49" t="s">
        <v>126</v>
      </c>
      <c r="D49">
        <v>0.35615247378022374</v>
      </c>
      <c r="E49">
        <v>0.35763796696669731</v>
      </c>
      <c r="F49">
        <v>0.33017382227908604</v>
      </c>
      <c r="G49">
        <v>0.35468933868098795</v>
      </c>
      <c r="H49">
        <v>0.35876088952194207</v>
      </c>
      <c r="I49">
        <v>0.3560001745544577</v>
      </c>
      <c r="J49">
        <v>0.35504824657009798</v>
      </c>
      <c r="K49">
        <v>0.34302505031289715</v>
      </c>
      <c r="L49">
        <v>0.35678207137489187</v>
      </c>
      <c r="M49">
        <v>0.35518172097567019</v>
      </c>
      <c r="N49">
        <v>0.35016338122675855</v>
      </c>
    </row>
    <row r="50" spans="1:14" x14ac:dyDescent="0.3">
      <c r="A50" t="s">
        <v>80</v>
      </c>
      <c r="B50">
        <v>4.7</v>
      </c>
      <c r="C50" t="s">
        <v>127</v>
      </c>
      <c r="D50">
        <v>0.50033178107539644</v>
      </c>
      <c r="E50">
        <v>0.50191014306719262</v>
      </c>
      <c r="F50">
        <v>0.47121516132737934</v>
      </c>
      <c r="G50">
        <v>0.49876008903041436</v>
      </c>
      <c r="H50">
        <v>0.50307871680151595</v>
      </c>
      <c r="I50">
        <v>0.50026006492451303</v>
      </c>
      <c r="J50">
        <v>0.49913946742281118</v>
      </c>
      <c r="K50">
        <v>0.48620054423333542</v>
      </c>
      <c r="L50">
        <v>0.50103855837600741</v>
      </c>
      <c r="M50">
        <v>0.49931909520951157</v>
      </c>
      <c r="N50">
        <v>0.49401200526589067</v>
      </c>
    </row>
    <row r="51" spans="1:14" x14ac:dyDescent="0.3">
      <c r="A51" t="s">
        <v>80</v>
      </c>
      <c r="B51">
        <v>4.8000000000000007</v>
      </c>
      <c r="C51" t="s">
        <v>128</v>
      </c>
      <c r="D51">
        <v>0.33306848335704636</v>
      </c>
      <c r="E51">
        <v>0.33392706830911428</v>
      </c>
      <c r="F51">
        <v>0.31589029800777918</v>
      </c>
      <c r="G51">
        <v>0.33227117822559515</v>
      </c>
      <c r="H51">
        <v>0.33454377670259489</v>
      </c>
      <c r="I51">
        <v>0.33318609177326969</v>
      </c>
      <c r="J51">
        <v>0.33246058738320949</v>
      </c>
      <c r="K51">
        <v>0.32541223901206973</v>
      </c>
      <c r="L51">
        <v>0.33349914032207578</v>
      </c>
      <c r="M51">
        <v>0.33261976321866088</v>
      </c>
      <c r="N51">
        <v>0.3295281612404245</v>
      </c>
    </row>
    <row r="52" spans="1:14" x14ac:dyDescent="0.3">
      <c r="A52" t="s">
        <v>80</v>
      </c>
      <c r="B52">
        <v>4.9000000000000004</v>
      </c>
      <c r="C52" t="s">
        <v>129</v>
      </c>
      <c r="D52">
        <v>8.8036914056525556E-2</v>
      </c>
      <c r="E52">
        <v>8.8284532969051255E-2</v>
      </c>
      <c r="F52">
        <v>8.3531698044638503E-2</v>
      </c>
      <c r="G52">
        <v>8.7810444052273853E-2</v>
      </c>
      <c r="H52">
        <v>8.8459022157509698E-2</v>
      </c>
      <c r="I52">
        <v>8.8038117889044365E-2</v>
      </c>
      <c r="J52">
        <v>8.7863736847236654E-2</v>
      </c>
      <c r="K52">
        <v>8.5849437274578763E-2</v>
      </c>
      <c r="L52">
        <v>8.8149846265019816E-2</v>
      </c>
      <c r="M52">
        <v>8.7894668209750337E-2</v>
      </c>
      <c r="N52">
        <v>8.7036974639595324E-2</v>
      </c>
    </row>
    <row r="53" spans="1:14" x14ac:dyDescent="0.3">
      <c r="A53">
        <v>5</v>
      </c>
      <c r="B53">
        <v>5</v>
      </c>
      <c r="C53" t="s">
        <v>130</v>
      </c>
      <c r="D53">
        <v>5.7429649492753701E-6</v>
      </c>
      <c r="E53">
        <v>1.6846436397865353E-6</v>
      </c>
      <c r="F53">
        <v>5.4469275653110895E-5</v>
      </c>
      <c r="G53">
        <v>1.4785700715572187E-5</v>
      </c>
      <c r="H53">
        <v>4.1138543427821971E-6</v>
      </c>
      <c r="I53">
        <v>1.6156386296918467E-5</v>
      </c>
      <c r="J53">
        <v>1.514911856752451E-5</v>
      </c>
      <c r="K53">
        <v>4.8865798038784436E-5</v>
      </c>
      <c r="L53">
        <v>9.3094510336505019E-6</v>
      </c>
      <c r="M53">
        <v>1.8079534833395505E-5</v>
      </c>
      <c r="N53">
        <v>2.5644146490617448E-5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loadLibs</vt:lpstr>
      <vt:lpstr>Portfolio</vt:lpstr>
      <vt:lpstr>LIBORMarketModel</vt:lpstr>
      <vt:lpstr>SIMM</vt:lpstr>
      <vt:lpstr>Regression</vt:lpstr>
      <vt:lpstr>HardValuesSIMM</vt:lpstr>
      <vt:lpstr>obLibs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2017-10-08T21:56:37Z</dcterms:modified>
</cp:coreProperties>
</file>