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 codeName="DieseArbeitsmappe"/>
  <bookViews>
    <workbookView xWindow="0" yWindow="32400" windowWidth="22260" windowHeight="12648" tabRatio="757" activeTab="5" xr2:uid="{00000000-000D-0000-FFFF-FFFF00000000}"/>
  </bookViews>
  <sheets>
    <sheet name="Load Libs" sheetId="23" r:id="rId1"/>
    <sheet name="LIBORMarketModel" sheetId="6" r:id="rId2"/>
    <sheet name="SIMMSwap" sheetId="5" r:id="rId3"/>
    <sheet name="SIMMSwaption" sheetId="18" r:id="rId4"/>
    <sheet name="SIMMBermudan" sheetId="19" r:id="rId5"/>
    <sheet name="SIMM-Analysis" sheetId="25" r:id="rId6"/>
    <sheet name="BermudanHardValues" sheetId="22" r:id="rId7"/>
    <sheet name="SwapHardVarlues" sheetId="21" r:id="rId8"/>
    <sheet name="SwaptionHardValues" sheetId="20" r:id="rId9"/>
    <sheet name="EnumInput" sheetId="17" r:id="rId10"/>
    <sheet name="Tabelle1" sheetId="24" r:id="rId11"/>
  </sheets>
  <externalReferences>
    <externalReference r:id="rId12"/>
  </externalReferences>
  <definedNames>
    <definedName name="Beschriftung">OFFSET('SIMM-Analysis'!$V$44,0,0,COUNTA('SIMM-Analysis'!$V$44:$V$1000),1)</definedName>
    <definedName name="ConfidenceBounds1">OFFSET('SIMM-Analysis'!$AT$45,0,0,'SIMM-Analysis'!$E$30/'SIMM-Analysis'!$E$29+1,1)</definedName>
    <definedName name="ConfidenceBounds2">OFFSET('SIMM-Analysis'!$AU$45,0,0,'SIMM-Analysis'!$E$30/'SIMM-Analysis'!$E$29+1,1)</definedName>
    <definedName name="Datenbereich">OFFSET('SIMM-Analysis'!$W$44,0,0,COUNTA('SIMM-Analysis'!$W$44:$W$1000),1)</definedName>
    <definedName name="obLibs">'Load Libs'!$E$32</definedName>
    <definedName name="Path1">OFFSET('SIMM-Analysis'!$AV$45,0,0,'SIMM-Analysis'!$E$30/'SIMM-Analysis'!$E$29+1,1)</definedName>
    <definedName name="Path2">OFFSET('SIMM-Analysis'!$AW$45,0,0,'SIMM-Analysis'!$E$30/'SIMM-Analysis'!$E$29+1,1)</definedName>
    <definedName name="Path3">OFFSET('SIMM-Analysis'!$AX$45,0,0,'SIMM-Analysis'!$E$30/'SIMM-Analysis'!$E$29+1,1)</definedName>
    <definedName name="Path4">OFFSET('SIMM-Analysis'!$AY$45,0,0,'SIMM-Analysis'!$E$30/'SIMM-Analysis'!$E$29+1,1)</definedName>
    <definedName name="Path5">OFFSET('SIMM-Analysis'!$AZ$45,0,0,'SIMM-Analysis'!$E$30/'SIMM-Analysis'!$E$29+1,1)</definedName>
    <definedName name="Time">OFFSET('SIMM-Analysis'!$AP$45,0,0,'SIMM-Analysis'!$E$30/'SIMM-Analysis'!$E$29+1,1)</definedName>
    <definedName name="ValueExact">OFFSET('SIMM-Analysis'!$AQ$45,0,0,'SIMM-Analysis'!$E$30/'SIMM-Analysis'!$E$29+1,1)</definedName>
    <definedName name="ValueInterpolation">OFFSET('SIMM-Analysis'!$AS$45,0,0,'SIMM-Analysis'!$E$30/'SIMM-Analysis'!$E$29+1,1)</definedName>
    <definedName name="ValueMelting">OFFSET('SIMM-Analysis'!$AR$45,0,0,'SIMM-Analysis'!$E$30/'SIMM-Analysis'!$E$29+1,1)</definedName>
  </definedNames>
  <calcPr calcId="171027" iterate="1" iterateCount="2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" i="25" l="1"/>
  <c r="A48" i="25"/>
  <c r="A49" i="25"/>
  <c r="A50" i="25"/>
  <c r="A51" i="25"/>
  <c r="A52" i="25"/>
  <c r="A53" i="25"/>
  <c r="A54" i="25"/>
  <c r="A55" i="25"/>
  <c r="A56" i="25"/>
  <c r="A57" i="25"/>
  <c r="A58" i="25"/>
  <c r="A59" i="25"/>
  <c r="A60" i="25"/>
  <c r="A61" i="25"/>
  <c r="A62" i="25"/>
  <c r="A63" i="25"/>
  <c r="A64" i="25"/>
  <c r="A65" i="25"/>
  <c r="A66" i="25"/>
  <c r="A67" i="25"/>
  <c r="A68" i="25"/>
  <c r="A69" i="25"/>
  <c r="A70" i="25"/>
  <c r="A71" i="25"/>
  <c r="A72" i="25"/>
  <c r="A73" i="25"/>
  <c r="A74" i="25"/>
  <c r="A75" i="25"/>
  <c r="A76" i="25"/>
  <c r="A77" i="25"/>
  <c r="A78" i="25"/>
  <c r="A79" i="25"/>
  <c r="A80" i="25"/>
  <c r="A81" i="25"/>
  <c r="A82" i="25"/>
  <c r="A83" i="25"/>
  <c r="A84" i="25"/>
  <c r="A85" i="25"/>
  <c r="A86" i="25"/>
  <c r="A87" i="25"/>
  <c r="A88" i="25"/>
  <c r="A89" i="25"/>
  <c r="A90" i="25"/>
  <c r="A91" i="25"/>
  <c r="A92" i="25"/>
  <c r="A93" i="25"/>
  <c r="A94" i="25"/>
  <c r="A95" i="25"/>
  <c r="A96" i="25"/>
  <c r="A97" i="25"/>
  <c r="A98" i="25"/>
  <c r="A99" i="25"/>
  <c r="A100" i="25"/>
  <c r="A101" i="25"/>
  <c r="A102" i="25"/>
  <c r="A103" i="25"/>
  <c r="A104" i="25"/>
  <c r="A105" i="25"/>
  <c r="A106" i="25"/>
  <c r="A107" i="25"/>
  <c r="A108" i="25"/>
  <c r="A109" i="25"/>
  <c r="A110" i="25"/>
  <c r="A111" i="25"/>
  <c r="A112" i="25"/>
  <c r="A113" i="25"/>
  <c r="A114" i="25"/>
  <c r="A115" i="25"/>
  <c r="A116" i="25"/>
  <c r="A117" i="25"/>
  <c r="A118" i="25"/>
  <c r="A119" i="25"/>
  <c r="A120" i="25"/>
  <c r="A121" i="25"/>
  <c r="A122" i="25"/>
  <c r="A123" i="25"/>
  <c r="A124" i="25"/>
  <c r="A125" i="25"/>
  <c r="A126" i="25"/>
  <c r="A127" i="25"/>
  <c r="A128" i="25"/>
  <c r="A129" i="25"/>
  <c r="A130" i="25"/>
  <c r="A131" i="25"/>
  <c r="A132" i="25"/>
  <c r="A133" i="25"/>
  <c r="A134" i="25"/>
  <c r="A135" i="25"/>
  <c r="A136" i="25"/>
  <c r="A137" i="25"/>
  <c r="A138" i="25"/>
  <c r="A139" i="25"/>
  <c r="A140" i="25"/>
  <c r="A141" i="25"/>
  <c r="A142" i="25"/>
  <c r="A143" i="25"/>
  <c r="A144" i="25"/>
  <c r="A145" i="25"/>
  <c r="A146" i="25"/>
  <c r="A147" i="25"/>
  <c r="A148" i="25"/>
  <c r="A149" i="25"/>
  <c r="A150" i="25"/>
  <c r="A151" i="25"/>
  <c r="A152" i="25"/>
  <c r="A153" i="25"/>
  <c r="A154" i="25"/>
  <c r="A155" i="25"/>
  <c r="A156" i="25"/>
  <c r="A157" i="25"/>
  <c r="A158" i="25"/>
  <c r="A159" i="25"/>
  <c r="A160" i="25"/>
  <c r="A161" i="25"/>
  <c r="A162" i="25"/>
  <c r="A163" i="25"/>
  <c r="A164" i="25"/>
  <c r="A165" i="25"/>
  <c r="A166" i="25"/>
  <c r="A167" i="25"/>
  <c r="A168" i="25"/>
  <c r="A169" i="25"/>
  <c r="A170" i="25"/>
  <c r="A171" i="25"/>
  <c r="A172" i="25"/>
  <c r="A173" i="25"/>
  <c r="A174" i="25"/>
  <c r="A175" i="25"/>
  <c r="A176" i="25"/>
  <c r="A177" i="25"/>
  <c r="A178" i="25"/>
  <c r="A179" i="25"/>
  <c r="A180" i="25"/>
  <c r="A181" i="25"/>
  <c r="A182" i="25"/>
  <c r="A183" i="25"/>
  <c r="A184" i="25"/>
  <c r="A185" i="25"/>
  <c r="A186" i="25"/>
  <c r="A187" i="25"/>
  <c r="A188" i="25"/>
  <c r="A189" i="25"/>
  <c r="A190" i="25"/>
  <c r="A191" i="25"/>
  <c r="A192" i="25"/>
  <c r="A193" i="25"/>
  <c r="A194" i="25"/>
  <c r="A195" i="25"/>
  <c r="A196" i="25"/>
  <c r="A197" i="25"/>
  <c r="A198" i="25"/>
  <c r="AP198" i="25" s="1"/>
  <c r="A199" i="25"/>
  <c r="A200" i="25"/>
  <c r="A201" i="25"/>
  <c r="A202" i="25"/>
  <c r="A203" i="25"/>
  <c r="A204" i="25"/>
  <c r="A205" i="25"/>
  <c r="A206" i="25"/>
  <c r="AP206" i="25" s="1"/>
  <c r="A207" i="25"/>
  <c r="A208" i="25"/>
  <c r="A209" i="25"/>
  <c r="A210" i="25"/>
  <c r="AP210" i="25" s="1"/>
  <c r="A211" i="25"/>
  <c r="A212" i="25"/>
  <c r="A213" i="25"/>
  <c r="A214" i="25"/>
  <c r="AP214" i="25" s="1"/>
  <c r="A215" i="25"/>
  <c r="A216" i="25"/>
  <c r="A217" i="25"/>
  <c r="A218" i="25"/>
  <c r="A219" i="25"/>
  <c r="A220" i="25"/>
  <c r="A221" i="25"/>
  <c r="A222" i="25"/>
  <c r="AP222" i="25" s="1"/>
  <c r="A223" i="25"/>
  <c r="A224" i="25"/>
  <c r="A225" i="25"/>
  <c r="A226" i="25"/>
  <c r="A227" i="25"/>
  <c r="A228" i="25"/>
  <c r="A229" i="25"/>
  <c r="A230" i="25"/>
  <c r="A231" i="25"/>
  <c r="A232" i="25"/>
  <c r="A233" i="25"/>
  <c r="A234" i="25"/>
  <c r="A235" i="25"/>
  <c r="A236" i="25"/>
  <c r="A237" i="25"/>
  <c r="A238" i="25"/>
  <c r="A239" i="25"/>
  <c r="A240" i="25"/>
  <c r="A241" i="25"/>
  <c r="A242" i="25"/>
  <c r="A243" i="25"/>
  <c r="A244" i="25"/>
  <c r="A245" i="25"/>
  <c r="A246" i="25"/>
  <c r="A247" i="25"/>
  <c r="A248" i="25"/>
  <c r="A249" i="25"/>
  <c r="A250" i="25"/>
  <c r="A251" i="25"/>
  <c r="A252" i="25"/>
  <c r="A253" i="25"/>
  <c r="A254" i="25"/>
  <c r="A255" i="25"/>
  <c r="A256" i="25"/>
  <c r="A257" i="25"/>
  <c r="A258" i="25"/>
  <c r="A259" i="25"/>
  <c r="A260" i="25"/>
  <c r="A261" i="25"/>
  <c r="A262" i="25"/>
  <c r="A263" i="25"/>
  <c r="A264" i="25"/>
  <c r="A265" i="25"/>
  <c r="A266" i="25"/>
  <c r="A267" i="25"/>
  <c r="A268" i="25"/>
  <c r="A269" i="25"/>
  <c r="A270" i="25"/>
  <c r="A271" i="25"/>
  <c r="A272" i="25"/>
  <c r="A273" i="25"/>
  <c r="A274" i="25"/>
  <c r="A275" i="25"/>
  <c r="A276" i="25"/>
  <c r="A277" i="25"/>
  <c r="A278" i="25"/>
  <c r="A279" i="25"/>
  <c r="A280" i="25"/>
  <c r="A281" i="25"/>
  <c r="A282" i="25"/>
  <c r="A283" i="25"/>
  <c r="A284" i="25"/>
  <c r="A285" i="25"/>
  <c r="A286" i="25"/>
  <c r="A287" i="25"/>
  <c r="A288" i="25"/>
  <c r="A289" i="25"/>
  <c r="A290" i="25"/>
  <c r="A291" i="25"/>
  <c r="A292" i="25"/>
  <c r="A293" i="25"/>
  <c r="A294" i="25"/>
  <c r="A295" i="25"/>
  <c r="A296" i="25"/>
  <c r="A297" i="25"/>
  <c r="A298" i="25"/>
  <c r="A299" i="25"/>
  <c r="A300" i="25"/>
  <c r="A301" i="25"/>
  <c r="A302" i="25"/>
  <c r="A303" i="25"/>
  <c r="A304" i="25"/>
  <c r="A305" i="25"/>
  <c r="A306" i="25"/>
  <c r="A307" i="25"/>
  <c r="A308" i="25"/>
  <c r="A309" i="25"/>
  <c r="A310" i="25"/>
  <c r="A311" i="25"/>
  <c r="A312" i="25"/>
  <c r="A313" i="25"/>
  <c r="A314" i="25"/>
  <c r="A315" i="25"/>
  <c r="A316" i="25"/>
  <c r="A317" i="25"/>
  <c r="A318" i="25"/>
  <c r="A319" i="25"/>
  <c r="A320" i="25"/>
  <c r="A321" i="25"/>
  <c r="A322" i="25"/>
  <c r="A323" i="25"/>
  <c r="A324" i="25"/>
  <c r="A325" i="25"/>
  <c r="A326" i="25"/>
  <c r="A327" i="25"/>
  <c r="A328" i="25"/>
  <c r="A329" i="25"/>
  <c r="A330" i="25"/>
  <c r="A331" i="25"/>
  <c r="A332" i="25"/>
  <c r="A333" i="25"/>
  <c r="A334" i="25"/>
  <c r="A335" i="25"/>
  <c r="A336" i="25"/>
  <c r="A337" i="25"/>
  <c r="A338" i="25"/>
  <c r="A339" i="25"/>
  <c r="A340" i="25"/>
  <c r="A341" i="25"/>
  <c r="A342" i="25"/>
  <c r="A343" i="25"/>
  <c r="A344" i="25"/>
  <c r="A345" i="25"/>
  <c r="A46" i="25"/>
  <c r="A45" i="25"/>
  <c r="AP45" i="25" s="1"/>
  <c r="B46" i="25"/>
  <c r="AP202" i="25"/>
  <c r="AP218" i="25"/>
  <c r="AP226" i="25"/>
  <c r="AP230" i="25"/>
  <c r="AP234" i="25"/>
  <c r="AP238" i="25"/>
  <c r="AP242" i="25"/>
  <c r="AJ48" i="25"/>
  <c r="AP241" i="25"/>
  <c r="AP243" i="25"/>
  <c r="AP244" i="25"/>
  <c r="AP245" i="25"/>
  <c r="AP246" i="25"/>
  <c r="AP247" i="25"/>
  <c r="AP248" i="25"/>
  <c r="AP249" i="25"/>
  <c r="AP250" i="25"/>
  <c r="AP251" i="25"/>
  <c r="AP252" i="25"/>
  <c r="AP253" i="25"/>
  <c r="AP254" i="25"/>
  <c r="AP255" i="25"/>
  <c r="AP256" i="25"/>
  <c r="AP257" i="25"/>
  <c r="AP258" i="25"/>
  <c r="AP259" i="25"/>
  <c r="AP260" i="25"/>
  <c r="AP261" i="25"/>
  <c r="AP262" i="25"/>
  <c r="AP263" i="25"/>
  <c r="AP264" i="25"/>
  <c r="AP265" i="25"/>
  <c r="AP266" i="25"/>
  <c r="AP267" i="25"/>
  <c r="AP268" i="25"/>
  <c r="AP269" i="25"/>
  <c r="AP270" i="25"/>
  <c r="AP271" i="25"/>
  <c r="AP272" i="25"/>
  <c r="AP273" i="25"/>
  <c r="AP274" i="25"/>
  <c r="AP275" i="25"/>
  <c r="AP276" i="25"/>
  <c r="AP277" i="25"/>
  <c r="AP278" i="25"/>
  <c r="AP279" i="25"/>
  <c r="AP280" i="25"/>
  <c r="AP281" i="25"/>
  <c r="AP282" i="25"/>
  <c r="AP283" i="25"/>
  <c r="AP284" i="25"/>
  <c r="AP285" i="25"/>
  <c r="AP286" i="25"/>
  <c r="AP287" i="25"/>
  <c r="AP288" i="25"/>
  <c r="AP289" i="25"/>
  <c r="AP290" i="25"/>
  <c r="AP291" i="25"/>
  <c r="AP292" i="25"/>
  <c r="AP293" i="25"/>
  <c r="AP294" i="25"/>
  <c r="AP295" i="25"/>
  <c r="AP296" i="25"/>
  <c r="AP297" i="25"/>
  <c r="AP298" i="25"/>
  <c r="AP299" i="25"/>
  <c r="AP300" i="25"/>
  <c r="AP301" i="25"/>
  <c r="AP302" i="25"/>
  <c r="AP303" i="25"/>
  <c r="AP304" i="25"/>
  <c r="AP305" i="25"/>
  <c r="AP306" i="25"/>
  <c r="AP307" i="25"/>
  <c r="AP308" i="25"/>
  <c r="AP309" i="25"/>
  <c r="AP310" i="25"/>
  <c r="AP311" i="25"/>
  <c r="AP312" i="25"/>
  <c r="AP313" i="25"/>
  <c r="AP314" i="25"/>
  <c r="AP315" i="25"/>
  <c r="AP316" i="25"/>
  <c r="AP317" i="25"/>
  <c r="AP318" i="25"/>
  <c r="AP319" i="25"/>
  <c r="AP320" i="25"/>
  <c r="AP321" i="25"/>
  <c r="AP322" i="25"/>
  <c r="AP323" i="25"/>
  <c r="AP324" i="25"/>
  <c r="AP325" i="25"/>
  <c r="AP326" i="25"/>
  <c r="AP327" i="25"/>
  <c r="AP328" i="25"/>
  <c r="AP329" i="25"/>
  <c r="AP330" i="25"/>
  <c r="AP331" i="25"/>
  <c r="AP332" i="25"/>
  <c r="AP333" i="25"/>
  <c r="AP334" i="25"/>
  <c r="AP335" i="25"/>
  <c r="AP336" i="25"/>
  <c r="AP337" i="25"/>
  <c r="AP338" i="25"/>
  <c r="AP339" i="25"/>
  <c r="AP340" i="25"/>
  <c r="AP341" i="25"/>
  <c r="AP342" i="25"/>
  <c r="AP343" i="25"/>
  <c r="AP344" i="25"/>
  <c r="AP345" i="25"/>
  <c r="AP346" i="25"/>
  <c r="AP347" i="25"/>
  <c r="AP348" i="25"/>
  <c r="AP349" i="25"/>
  <c r="AP350" i="25"/>
  <c r="AP351" i="25"/>
  <c r="AP352" i="25"/>
  <c r="AP353" i="25"/>
  <c r="AP354" i="25"/>
  <c r="AP355" i="25"/>
  <c r="AP356" i="25"/>
  <c r="AP357" i="25"/>
  <c r="AP358" i="25"/>
  <c r="AP359" i="25"/>
  <c r="AP360" i="25"/>
  <c r="AP361" i="25"/>
  <c r="AP362" i="25"/>
  <c r="AP363" i="25"/>
  <c r="AP364" i="25"/>
  <c r="AP365" i="25"/>
  <c r="AP366" i="25"/>
  <c r="AP367" i="25"/>
  <c r="AP368" i="25"/>
  <c r="AP369" i="25"/>
  <c r="AP370" i="25"/>
  <c r="AP371" i="25"/>
  <c r="AP372" i="25"/>
  <c r="AP373" i="25"/>
  <c r="AP374" i="25"/>
  <c r="AP375" i="25"/>
  <c r="AP376" i="25"/>
  <c r="AP377" i="25"/>
  <c r="AP378" i="25"/>
  <c r="AP379" i="25"/>
  <c r="AP380" i="25"/>
  <c r="AP381" i="25"/>
  <c r="AP382" i="25"/>
  <c r="AP383" i="25"/>
  <c r="AP384" i="25"/>
  <c r="AP385" i="25"/>
  <c r="AP386" i="25"/>
  <c r="AP387" i="25"/>
  <c r="AP388" i="25"/>
  <c r="AP389" i="25"/>
  <c r="AP390" i="25"/>
  <c r="AP391" i="25"/>
  <c r="AP392" i="25"/>
  <c r="AP393" i="25"/>
  <c r="AP394" i="25"/>
  <c r="AP395" i="25"/>
  <c r="AP396" i="25"/>
  <c r="AP397" i="25"/>
  <c r="AP398" i="25"/>
  <c r="AP399" i="25"/>
  <c r="AP400" i="25"/>
  <c r="AP401" i="25"/>
  <c r="AP402" i="25"/>
  <c r="AP403" i="25"/>
  <c r="AP404" i="25"/>
  <c r="AP405" i="25"/>
  <c r="AP406" i="25"/>
  <c r="AP407" i="25"/>
  <c r="AP408" i="25"/>
  <c r="AP409" i="25"/>
  <c r="AP410" i="25"/>
  <c r="AP411" i="25"/>
  <c r="AP412" i="25"/>
  <c r="AP413" i="25"/>
  <c r="AP414" i="25"/>
  <c r="AP415" i="25"/>
  <c r="AP416" i="25"/>
  <c r="AP417" i="25"/>
  <c r="AP418" i="25"/>
  <c r="AP419" i="25"/>
  <c r="AP420" i="25"/>
  <c r="AP421" i="25"/>
  <c r="AP422" i="25"/>
  <c r="AP423" i="25"/>
  <c r="AP424" i="25"/>
  <c r="AP425" i="25"/>
  <c r="AP426" i="25"/>
  <c r="AP427" i="25"/>
  <c r="AP428" i="25"/>
  <c r="AP429" i="25"/>
  <c r="AP430" i="25"/>
  <c r="AP431" i="25"/>
  <c r="AP432" i="25"/>
  <c r="AP433" i="25"/>
  <c r="AP434" i="25"/>
  <c r="AP435" i="25"/>
  <c r="AP436" i="25"/>
  <c r="AP437" i="25"/>
  <c r="AP438" i="25"/>
  <c r="AP439" i="25"/>
  <c r="AP440" i="25"/>
  <c r="AP441" i="25"/>
  <c r="AP442" i="25"/>
  <c r="AP443" i="25"/>
  <c r="AP444" i="25"/>
  <c r="AP445" i="25"/>
  <c r="AP446" i="25"/>
  <c r="AP447" i="25"/>
  <c r="AP448" i="25"/>
  <c r="AP449" i="25"/>
  <c r="AP450" i="25"/>
  <c r="AP451" i="25"/>
  <c r="AP452" i="25"/>
  <c r="AP453" i="25"/>
  <c r="AP454" i="25"/>
  <c r="AP455" i="25"/>
  <c r="AP456" i="25"/>
  <c r="AP457" i="25"/>
  <c r="AP458" i="25"/>
  <c r="AP459" i="25"/>
  <c r="AP460" i="25"/>
  <c r="AP461" i="25"/>
  <c r="AP462" i="25"/>
  <c r="AP463" i="25"/>
  <c r="AP464" i="25"/>
  <c r="AP465" i="25"/>
  <c r="AP466" i="25"/>
  <c r="AP467" i="25"/>
  <c r="AP468" i="25"/>
  <c r="AP469" i="25"/>
  <c r="AP470" i="25"/>
  <c r="AP471" i="25"/>
  <c r="AP472" i="25"/>
  <c r="AP473" i="25"/>
  <c r="AP474" i="25"/>
  <c r="AP475" i="25"/>
  <c r="AP476" i="25"/>
  <c r="AP477" i="25"/>
  <c r="AP478" i="25"/>
  <c r="AP479" i="25"/>
  <c r="AP480" i="25"/>
  <c r="AP481" i="25"/>
  <c r="AP482" i="25"/>
  <c r="AP483" i="25"/>
  <c r="AP484" i="25"/>
  <c r="AP485" i="25"/>
  <c r="AP486" i="25"/>
  <c r="AP487" i="25"/>
  <c r="AP488" i="25"/>
  <c r="AP489" i="25"/>
  <c r="AP490" i="25"/>
  <c r="AP491" i="25"/>
  <c r="AP492" i="25"/>
  <c r="AP493" i="25"/>
  <c r="AP494" i="25"/>
  <c r="AP495" i="25"/>
  <c r="AP496" i="25"/>
  <c r="AP497" i="25"/>
  <c r="AP498" i="25"/>
  <c r="AP499" i="25"/>
  <c r="AP500" i="25"/>
  <c r="AP501" i="25"/>
  <c r="AP196" i="25"/>
  <c r="AP197" i="25"/>
  <c r="AP199" i="25"/>
  <c r="AP200" i="25"/>
  <c r="AP201" i="25"/>
  <c r="AP203" i="25"/>
  <c r="AP204" i="25"/>
  <c r="AP205" i="25"/>
  <c r="AP207" i="25"/>
  <c r="AP208" i="25"/>
  <c r="AP209" i="25"/>
  <c r="AP211" i="25"/>
  <c r="AP212" i="25"/>
  <c r="AP213" i="25"/>
  <c r="AP215" i="25"/>
  <c r="AP216" i="25"/>
  <c r="AP217" i="25"/>
  <c r="AP219" i="25"/>
  <c r="AP220" i="25"/>
  <c r="AP221" i="25"/>
  <c r="AP223" i="25"/>
  <c r="AP224" i="25"/>
  <c r="AP225" i="25"/>
  <c r="AP227" i="25"/>
  <c r="AP228" i="25"/>
  <c r="AP229" i="25"/>
  <c r="AP231" i="25"/>
  <c r="AP232" i="25"/>
  <c r="AP233" i="25"/>
  <c r="AP235" i="25"/>
  <c r="AP236" i="25"/>
  <c r="AP237" i="25"/>
  <c r="AP239" i="25"/>
  <c r="AP240" i="25"/>
  <c r="AO220" i="25"/>
  <c r="AZ346" i="25"/>
  <c r="AZ347" i="25"/>
  <c r="AZ348" i="25"/>
  <c r="AZ349" i="25"/>
  <c r="AZ350" i="25"/>
  <c r="AZ351" i="25"/>
  <c r="AZ352" i="25"/>
  <c r="AZ353" i="25"/>
  <c r="AZ354" i="25"/>
  <c r="AZ355" i="25"/>
  <c r="AZ356" i="25"/>
  <c r="AZ357" i="25"/>
  <c r="AZ358" i="25"/>
  <c r="AZ359" i="25"/>
  <c r="AZ360" i="25"/>
  <c r="AZ361" i="25"/>
  <c r="AZ362" i="25"/>
  <c r="AZ363" i="25"/>
  <c r="AZ364" i="25"/>
  <c r="AZ365" i="25"/>
  <c r="AZ366" i="25"/>
  <c r="AZ367" i="25"/>
  <c r="AZ368" i="25"/>
  <c r="AZ369" i="25"/>
  <c r="AZ370" i="25"/>
  <c r="AZ371" i="25"/>
  <c r="AZ372" i="25"/>
  <c r="AZ373" i="25"/>
  <c r="AZ374" i="25"/>
  <c r="AZ375" i="25"/>
  <c r="AZ376" i="25"/>
  <c r="AZ377" i="25"/>
  <c r="AZ378" i="25"/>
  <c r="AZ379" i="25"/>
  <c r="AZ380" i="25"/>
  <c r="AZ381" i="25"/>
  <c r="AZ382" i="25"/>
  <c r="AZ383" i="25"/>
  <c r="AZ384" i="25"/>
  <c r="AZ385" i="25"/>
  <c r="AZ386" i="25"/>
  <c r="AZ387" i="25"/>
  <c r="AZ388" i="25"/>
  <c r="AZ389" i="25"/>
  <c r="AZ390" i="25"/>
  <c r="AZ391" i="25"/>
  <c r="AZ392" i="25"/>
  <c r="AZ393" i="25"/>
  <c r="AZ394" i="25"/>
  <c r="AZ395" i="25"/>
  <c r="AZ396" i="25"/>
  <c r="AZ397" i="25"/>
  <c r="AZ398" i="25"/>
  <c r="AZ399" i="25"/>
  <c r="AZ400" i="25"/>
  <c r="AZ401" i="25"/>
  <c r="AZ402" i="25"/>
  <c r="AZ403" i="25"/>
  <c r="AZ404" i="25"/>
  <c r="AZ405" i="25"/>
  <c r="AZ406" i="25"/>
  <c r="AZ407" i="25"/>
  <c r="AZ408" i="25"/>
  <c r="AZ409" i="25"/>
  <c r="AZ410" i="25"/>
  <c r="AZ411" i="25"/>
  <c r="AZ412" i="25"/>
  <c r="AZ413" i="25"/>
  <c r="AZ414" i="25"/>
  <c r="AZ415" i="25"/>
  <c r="AZ416" i="25"/>
  <c r="AZ417" i="25"/>
  <c r="AZ418" i="25"/>
  <c r="AZ419" i="25"/>
  <c r="AZ420" i="25"/>
  <c r="AZ421" i="25"/>
  <c r="AZ422" i="25"/>
  <c r="AZ423" i="25"/>
  <c r="AZ424" i="25"/>
  <c r="AZ425" i="25"/>
  <c r="AZ426" i="25"/>
  <c r="AZ427" i="25"/>
  <c r="AZ428" i="25"/>
  <c r="AZ429" i="25"/>
  <c r="AZ430" i="25"/>
  <c r="AZ431" i="25"/>
  <c r="AZ432" i="25"/>
  <c r="AZ433" i="25"/>
  <c r="AZ434" i="25"/>
  <c r="AZ435" i="25"/>
  <c r="AZ436" i="25"/>
  <c r="AZ437" i="25"/>
  <c r="AZ438" i="25"/>
  <c r="AZ439" i="25"/>
  <c r="AZ440" i="25"/>
  <c r="AZ441" i="25"/>
  <c r="AZ442" i="25"/>
  <c r="AZ443" i="25"/>
  <c r="AZ444" i="25"/>
  <c r="AZ445" i="25"/>
  <c r="AZ446" i="25"/>
  <c r="AZ447" i="25"/>
  <c r="AZ448" i="25"/>
  <c r="AZ449" i="25"/>
  <c r="AZ450" i="25"/>
  <c r="AZ451" i="25"/>
  <c r="AZ452" i="25"/>
  <c r="AZ453" i="25"/>
  <c r="AZ454" i="25"/>
  <c r="AZ455" i="25"/>
  <c r="AZ456" i="25"/>
  <c r="AZ457" i="25"/>
  <c r="AZ458" i="25"/>
  <c r="AZ459" i="25"/>
  <c r="AZ460" i="25"/>
  <c r="AZ461" i="25"/>
  <c r="AZ462" i="25"/>
  <c r="AZ463" i="25"/>
  <c r="AZ464" i="25"/>
  <c r="AZ465" i="25"/>
  <c r="AZ466" i="25"/>
  <c r="AZ467" i="25"/>
  <c r="AZ468" i="25"/>
  <c r="AZ469" i="25"/>
  <c r="AZ470" i="25"/>
  <c r="AZ471" i="25"/>
  <c r="AZ472" i="25"/>
  <c r="AZ473" i="25"/>
  <c r="AZ474" i="25"/>
  <c r="AZ475" i="25"/>
  <c r="AZ476" i="25"/>
  <c r="AZ477" i="25"/>
  <c r="AZ478" i="25"/>
  <c r="AZ479" i="25"/>
  <c r="AZ480" i="25"/>
  <c r="AZ481" i="25"/>
  <c r="AZ482" i="25"/>
  <c r="AZ483" i="25"/>
  <c r="AZ484" i="25"/>
  <c r="AZ485" i="25"/>
  <c r="AZ486" i="25"/>
  <c r="AZ487" i="25"/>
  <c r="AZ488" i="25"/>
  <c r="AZ489" i="25"/>
  <c r="AZ490" i="25"/>
  <c r="AZ491" i="25"/>
  <c r="AZ492" i="25"/>
  <c r="AZ493" i="25"/>
  <c r="AZ494" i="25"/>
  <c r="AZ495" i="25"/>
  <c r="AZ496" i="25"/>
  <c r="AZ497" i="25"/>
  <c r="AZ498" i="25"/>
  <c r="AZ499" i="25"/>
  <c r="AZ500" i="25"/>
  <c r="AZ501" i="25"/>
  <c r="AY346" i="25"/>
  <c r="AY347" i="25"/>
  <c r="AY348" i="25"/>
  <c r="AY349" i="25"/>
  <c r="AY350" i="25"/>
  <c r="AY351" i="25"/>
  <c r="AY352" i="25"/>
  <c r="AY353" i="25"/>
  <c r="AY354" i="25"/>
  <c r="AY355" i="25"/>
  <c r="AY356" i="25"/>
  <c r="AY357" i="25"/>
  <c r="AY358" i="25"/>
  <c r="AY359" i="25"/>
  <c r="AY360" i="25"/>
  <c r="AY361" i="25"/>
  <c r="AY362" i="25"/>
  <c r="AY363" i="25"/>
  <c r="AY364" i="25"/>
  <c r="AY365" i="25"/>
  <c r="AY366" i="25"/>
  <c r="AY367" i="25"/>
  <c r="AY368" i="25"/>
  <c r="AY369" i="25"/>
  <c r="AY370" i="25"/>
  <c r="AY371" i="25"/>
  <c r="AY372" i="25"/>
  <c r="AY373" i="25"/>
  <c r="AY374" i="25"/>
  <c r="AY375" i="25"/>
  <c r="AY376" i="25"/>
  <c r="AY377" i="25"/>
  <c r="AY378" i="25"/>
  <c r="AY379" i="25"/>
  <c r="AY380" i="25"/>
  <c r="AY381" i="25"/>
  <c r="AY382" i="25"/>
  <c r="AY383" i="25"/>
  <c r="AY384" i="25"/>
  <c r="AY385" i="25"/>
  <c r="AY386" i="25"/>
  <c r="AY387" i="25"/>
  <c r="AY388" i="25"/>
  <c r="AY389" i="25"/>
  <c r="AY390" i="25"/>
  <c r="AY391" i="25"/>
  <c r="AY392" i="25"/>
  <c r="AY393" i="25"/>
  <c r="AY394" i="25"/>
  <c r="AY395" i="25"/>
  <c r="AY396" i="25"/>
  <c r="AY397" i="25"/>
  <c r="AY398" i="25"/>
  <c r="AY399" i="25"/>
  <c r="AY400" i="25"/>
  <c r="AY401" i="25"/>
  <c r="AY402" i="25"/>
  <c r="AY403" i="25"/>
  <c r="AY404" i="25"/>
  <c r="AY405" i="25"/>
  <c r="AY406" i="25"/>
  <c r="AY407" i="25"/>
  <c r="AY408" i="25"/>
  <c r="AY409" i="25"/>
  <c r="AY410" i="25"/>
  <c r="AY411" i="25"/>
  <c r="AY412" i="25"/>
  <c r="AY413" i="25"/>
  <c r="AY414" i="25"/>
  <c r="AY415" i="25"/>
  <c r="AY416" i="25"/>
  <c r="AY417" i="25"/>
  <c r="AY418" i="25"/>
  <c r="AY419" i="25"/>
  <c r="AY420" i="25"/>
  <c r="AY421" i="25"/>
  <c r="AY422" i="25"/>
  <c r="AY423" i="25"/>
  <c r="AY424" i="25"/>
  <c r="AY425" i="25"/>
  <c r="AY426" i="25"/>
  <c r="AY427" i="25"/>
  <c r="AY428" i="25"/>
  <c r="AY429" i="25"/>
  <c r="AY430" i="25"/>
  <c r="AY431" i="25"/>
  <c r="AY432" i="25"/>
  <c r="AY433" i="25"/>
  <c r="AY434" i="25"/>
  <c r="AY435" i="25"/>
  <c r="AY436" i="25"/>
  <c r="AY437" i="25"/>
  <c r="AY438" i="25"/>
  <c r="AY439" i="25"/>
  <c r="AY440" i="25"/>
  <c r="AY441" i="25"/>
  <c r="AY442" i="25"/>
  <c r="AY443" i="25"/>
  <c r="AY444" i="25"/>
  <c r="AY445" i="25"/>
  <c r="AY446" i="25"/>
  <c r="AY447" i="25"/>
  <c r="AY448" i="25"/>
  <c r="AY449" i="25"/>
  <c r="AY450" i="25"/>
  <c r="AY451" i="25"/>
  <c r="AY452" i="25"/>
  <c r="AY453" i="25"/>
  <c r="AY454" i="25"/>
  <c r="AY455" i="25"/>
  <c r="AY456" i="25"/>
  <c r="AY457" i="25"/>
  <c r="AY458" i="25"/>
  <c r="AY459" i="25"/>
  <c r="AY460" i="25"/>
  <c r="AY461" i="25"/>
  <c r="AY462" i="25"/>
  <c r="AY463" i="25"/>
  <c r="AY464" i="25"/>
  <c r="AY465" i="25"/>
  <c r="AY466" i="25"/>
  <c r="AY467" i="25"/>
  <c r="AY468" i="25"/>
  <c r="AY469" i="25"/>
  <c r="AY470" i="25"/>
  <c r="AY471" i="25"/>
  <c r="AY472" i="25"/>
  <c r="AY473" i="25"/>
  <c r="AY474" i="25"/>
  <c r="AY475" i="25"/>
  <c r="AY476" i="25"/>
  <c r="AY477" i="25"/>
  <c r="AY478" i="25"/>
  <c r="AY479" i="25"/>
  <c r="AY480" i="25"/>
  <c r="AY481" i="25"/>
  <c r="AY482" i="25"/>
  <c r="AY483" i="25"/>
  <c r="AY484" i="25"/>
  <c r="AY485" i="25"/>
  <c r="AY486" i="25"/>
  <c r="AY487" i="25"/>
  <c r="AY488" i="25"/>
  <c r="AY489" i="25"/>
  <c r="AY490" i="25"/>
  <c r="AY491" i="25"/>
  <c r="AY492" i="25"/>
  <c r="AY493" i="25"/>
  <c r="AY494" i="25"/>
  <c r="AY495" i="25"/>
  <c r="AY496" i="25"/>
  <c r="AY497" i="25"/>
  <c r="AY498" i="25"/>
  <c r="AY499" i="25"/>
  <c r="AY500" i="25"/>
  <c r="AY501" i="25"/>
  <c r="AX346" i="25"/>
  <c r="AX347" i="25"/>
  <c r="AX348" i="25"/>
  <c r="AX349" i="25"/>
  <c r="AX350" i="25"/>
  <c r="AX351" i="25"/>
  <c r="AX352" i="25"/>
  <c r="AX353" i="25"/>
  <c r="AX354" i="25"/>
  <c r="AX355" i="25"/>
  <c r="AX356" i="25"/>
  <c r="AX357" i="25"/>
  <c r="AX358" i="25"/>
  <c r="AX359" i="25"/>
  <c r="AX360" i="25"/>
  <c r="AX361" i="25"/>
  <c r="AX362" i="25"/>
  <c r="AX363" i="25"/>
  <c r="AX364" i="25"/>
  <c r="AX365" i="25"/>
  <c r="AX366" i="25"/>
  <c r="AX367" i="25"/>
  <c r="AX368" i="25"/>
  <c r="AX369" i="25"/>
  <c r="AX370" i="25"/>
  <c r="AX371" i="25"/>
  <c r="AX372" i="25"/>
  <c r="AX373" i="25"/>
  <c r="AX374" i="25"/>
  <c r="AX375" i="25"/>
  <c r="AX376" i="25"/>
  <c r="AX377" i="25"/>
  <c r="AX378" i="25"/>
  <c r="AX379" i="25"/>
  <c r="AX380" i="25"/>
  <c r="AX381" i="25"/>
  <c r="AX382" i="25"/>
  <c r="AX383" i="25"/>
  <c r="AX384" i="25"/>
  <c r="AX385" i="25"/>
  <c r="AX386" i="25"/>
  <c r="AX387" i="25"/>
  <c r="AX388" i="25"/>
  <c r="AX389" i="25"/>
  <c r="AX390" i="25"/>
  <c r="AX391" i="25"/>
  <c r="AX392" i="25"/>
  <c r="AX393" i="25"/>
  <c r="AX394" i="25"/>
  <c r="AX395" i="25"/>
  <c r="AX396" i="25"/>
  <c r="AX397" i="25"/>
  <c r="AX398" i="25"/>
  <c r="AX399" i="25"/>
  <c r="AX400" i="25"/>
  <c r="AX401" i="25"/>
  <c r="AX402" i="25"/>
  <c r="AX403" i="25"/>
  <c r="AX404" i="25"/>
  <c r="AX405" i="25"/>
  <c r="AX406" i="25"/>
  <c r="AX407" i="25"/>
  <c r="AX408" i="25"/>
  <c r="AX409" i="25"/>
  <c r="AX410" i="25"/>
  <c r="AX411" i="25"/>
  <c r="AX412" i="25"/>
  <c r="AX413" i="25"/>
  <c r="AX414" i="25"/>
  <c r="AX415" i="25"/>
  <c r="AX416" i="25"/>
  <c r="AX417" i="25"/>
  <c r="AX418" i="25"/>
  <c r="AX419" i="25"/>
  <c r="AX420" i="25"/>
  <c r="AX421" i="25"/>
  <c r="AX422" i="25"/>
  <c r="AX423" i="25"/>
  <c r="AX424" i="25"/>
  <c r="AX425" i="25"/>
  <c r="AX426" i="25"/>
  <c r="AX427" i="25"/>
  <c r="AX428" i="25"/>
  <c r="AX429" i="25"/>
  <c r="AX430" i="25"/>
  <c r="AX431" i="25"/>
  <c r="AX432" i="25"/>
  <c r="AX433" i="25"/>
  <c r="AX434" i="25"/>
  <c r="AX435" i="25"/>
  <c r="AX436" i="25"/>
  <c r="AX437" i="25"/>
  <c r="AX438" i="25"/>
  <c r="AX439" i="25"/>
  <c r="AX440" i="25"/>
  <c r="AX441" i="25"/>
  <c r="AX442" i="25"/>
  <c r="AX443" i="25"/>
  <c r="AX444" i="25"/>
  <c r="AX445" i="25"/>
  <c r="AX446" i="25"/>
  <c r="AX447" i="25"/>
  <c r="AX448" i="25"/>
  <c r="AX449" i="25"/>
  <c r="AX450" i="25"/>
  <c r="AX451" i="25"/>
  <c r="AX452" i="25"/>
  <c r="AX453" i="25"/>
  <c r="AX454" i="25"/>
  <c r="AX455" i="25"/>
  <c r="AX456" i="25"/>
  <c r="AX457" i="25"/>
  <c r="AX458" i="25"/>
  <c r="AX459" i="25"/>
  <c r="AX460" i="25"/>
  <c r="AX461" i="25"/>
  <c r="AX462" i="25"/>
  <c r="AX463" i="25"/>
  <c r="AX464" i="25"/>
  <c r="AX465" i="25"/>
  <c r="AX466" i="25"/>
  <c r="AX467" i="25"/>
  <c r="AX468" i="25"/>
  <c r="AX469" i="25"/>
  <c r="AX470" i="25"/>
  <c r="AX471" i="25"/>
  <c r="AX472" i="25"/>
  <c r="AX473" i="25"/>
  <c r="AX474" i="25"/>
  <c r="AX475" i="25"/>
  <c r="AX476" i="25"/>
  <c r="AX477" i="25"/>
  <c r="AX478" i="25"/>
  <c r="AX479" i="25"/>
  <c r="AX480" i="25"/>
  <c r="AX481" i="25"/>
  <c r="AX482" i="25"/>
  <c r="AX483" i="25"/>
  <c r="AX484" i="25"/>
  <c r="AX485" i="25"/>
  <c r="AX486" i="25"/>
  <c r="AX487" i="25"/>
  <c r="AX488" i="25"/>
  <c r="AX489" i="25"/>
  <c r="AX490" i="25"/>
  <c r="AX491" i="25"/>
  <c r="AX492" i="25"/>
  <c r="AX493" i="25"/>
  <c r="AX494" i="25"/>
  <c r="AX495" i="25"/>
  <c r="AX496" i="25"/>
  <c r="AX497" i="25"/>
  <c r="AX498" i="25"/>
  <c r="AX499" i="25"/>
  <c r="AX500" i="25"/>
  <c r="AX501" i="25"/>
  <c r="AW346" i="25"/>
  <c r="AW347" i="25"/>
  <c r="AW348" i="25"/>
  <c r="AW349" i="25"/>
  <c r="AW350" i="25"/>
  <c r="AW351" i="25"/>
  <c r="AW352" i="25"/>
  <c r="AW353" i="25"/>
  <c r="AW354" i="25"/>
  <c r="AW355" i="25"/>
  <c r="AW356" i="25"/>
  <c r="AW357" i="25"/>
  <c r="AW358" i="25"/>
  <c r="AW359" i="25"/>
  <c r="AW360" i="25"/>
  <c r="AW361" i="25"/>
  <c r="AW362" i="25"/>
  <c r="AW363" i="25"/>
  <c r="AW364" i="25"/>
  <c r="AW365" i="25"/>
  <c r="AW366" i="25"/>
  <c r="AW367" i="25"/>
  <c r="AW368" i="25"/>
  <c r="AW369" i="25"/>
  <c r="AW370" i="25"/>
  <c r="AW371" i="25"/>
  <c r="AW372" i="25"/>
  <c r="AW373" i="25"/>
  <c r="AW374" i="25"/>
  <c r="AW375" i="25"/>
  <c r="AW376" i="25"/>
  <c r="AW377" i="25"/>
  <c r="AW378" i="25"/>
  <c r="AW379" i="25"/>
  <c r="AW380" i="25"/>
  <c r="AW381" i="25"/>
  <c r="AW382" i="25"/>
  <c r="AW383" i="25"/>
  <c r="AW384" i="25"/>
  <c r="AW385" i="25"/>
  <c r="AW386" i="25"/>
  <c r="AW387" i="25"/>
  <c r="AW388" i="25"/>
  <c r="AW389" i="25"/>
  <c r="AW390" i="25"/>
  <c r="AW391" i="25"/>
  <c r="AW392" i="25"/>
  <c r="AW393" i="25"/>
  <c r="AW394" i="25"/>
  <c r="AW395" i="25"/>
  <c r="AW396" i="25"/>
  <c r="AW397" i="25"/>
  <c r="AW398" i="25"/>
  <c r="AW399" i="25"/>
  <c r="AW400" i="25"/>
  <c r="AW401" i="25"/>
  <c r="AW402" i="25"/>
  <c r="AW403" i="25"/>
  <c r="AW404" i="25"/>
  <c r="AW405" i="25"/>
  <c r="AW406" i="25"/>
  <c r="AW407" i="25"/>
  <c r="AW408" i="25"/>
  <c r="AW409" i="25"/>
  <c r="AW410" i="25"/>
  <c r="AW411" i="25"/>
  <c r="AW412" i="25"/>
  <c r="AW413" i="25"/>
  <c r="AW414" i="25"/>
  <c r="AW415" i="25"/>
  <c r="AW416" i="25"/>
  <c r="AW417" i="25"/>
  <c r="AW418" i="25"/>
  <c r="AW419" i="25"/>
  <c r="AW420" i="25"/>
  <c r="AW421" i="25"/>
  <c r="AW422" i="25"/>
  <c r="AW423" i="25"/>
  <c r="AW424" i="25"/>
  <c r="AW425" i="25"/>
  <c r="AW426" i="25"/>
  <c r="AW427" i="25"/>
  <c r="AW428" i="25"/>
  <c r="AW429" i="25"/>
  <c r="AW430" i="25"/>
  <c r="AW431" i="25"/>
  <c r="AW432" i="25"/>
  <c r="AW433" i="25"/>
  <c r="AW434" i="25"/>
  <c r="AW435" i="25"/>
  <c r="AW436" i="25"/>
  <c r="AW437" i="25"/>
  <c r="AW438" i="25"/>
  <c r="AW439" i="25"/>
  <c r="AW440" i="25"/>
  <c r="AW441" i="25"/>
  <c r="AW442" i="25"/>
  <c r="AW443" i="25"/>
  <c r="AW444" i="25"/>
  <c r="AW445" i="25"/>
  <c r="AW446" i="25"/>
  <c r="AW447" i="25"/>
  <c r="AW448" i="25"/>
  <c r="AW449" i="25"/>
  <c r="AW450" i="25"/>
  <c r="AW451" i="25"/>
  <c r="AW452" i="25"/>
  <c r="AW453" i="25"/>
  <c r="AW454" i="25"/>
  <c r="AW455" i="25"/>
  <c r="AW456" i="25"/>
  <c r="AW457" i="25"/>
  <c r="AW458" i="25"/>
  <c r="AW459" i="25"/>
  <c r="AW460" i="25"/>
  <c r="AW461" i="25"/>
  <c r="AW462" i="25"/>
  <c r="AW463" i="25"/>
  <c r="AW464" i="25"/>
  <c r="AW465" i="25"/>
  <c r="AW466" i="25"/>
  <c r="AW467" i="25"/>
  <c r="AW468" i="25"/>
  <c r="AW469" i="25"/>
  <c r="AW470" i="25"/>
  <c r="AW471" i="25"/>
  <c r="AW472" i="25"/>
  <c r="AW473" i="25"/>
  <c r="AW474" i="25"/>
  <c r="AW475" i="25"/>
  <c r="AW476" i="25"/>
  <c r="AW477" i="25"/>
  <c r="AW478" i="25"/>
  <c r="AW479" i="25"/>
  <c r="AW480" i="25"/>
  <c r="AW481" i="25"/>
  <c r="AW482" i="25"/>
  <c r="AW483" i="25"/>
  <c r="AW484" i="25"/>
  <c r="AW485" i="25"/>
  <c r="AW486" i="25"/>
  <c r="AW487" i="25"/>
  <c r="AW488" i="25"/>
  <c r="AW489" i="25"/>
  <c r="AW490" i="25"/>
  <c r="AW491" i="25"/>
  <c r="AW492" i="25"/>
  <c r="AW493" i="25"/>
  <c r="AW494" i="25"/>
  <c r="AW495" i="25"/>
  <c r="AW496" i="25"/>
  <c r="AW497" i="25"/>
  <c r="AW498" i="25"/>
  <c r="AW499" i="25"/>
  <c r="AW500" i="25"/>
  <c r="AW501" i="25"/>
  <c r="AV346" i="25"/>
  <c r="AV347" i="25"/>
  <c r="AV348" i="25"/>
  <c r="AV349" i="25"/>
  <c r="AV350" i="25"/>
  <c r="AV351" i="25"/>
  <c r="AV352" i="25"/>
  <c r="AV353" i="25"/>
  <c r="AV354" i="25"/>
  <c r="AV355" i="25"/>
  <c r="AV356" i="25"/>
  <c r="AV357" i="25"/>
  <c r="AV358" i="25"/>
  <c r="AV359" i="25"/>
  <c r="AV360" i="25"/>
  <c r="AV361" i="25"/>
  <c r="AV362" i="25"/>
  <c r="AV363" i="25"/>
  <c r="AV364" i="25"/>
  <c r="AV365" i="25"/>
  <c r="AV366" i="25"/>
  <c r="AV367" i="25"/>
  <c r="AV368" i="25"/>
  <c r="AV369" i="25"/>
  <c r="AV370" i="25"/>
  <c r="AV371" i="25"/>
  <c r="AV372" i="25"/>
  <c r="AV373" i="25"/>
  <c r="AV374" i="25"/>
  <c r="AV375" i="25"/>
  <c r="AV376" i="25"/>
  <c r="AV377" i="25"/>
  <c r="AV378" i="25"/>
  <c r="AV379" i="25"/>
  <c r="AV380" i="25"/>
  <c r="AV381" i="25"/>
  <c r="AV382" i="25"/>
  <c r="AV383" i="25"/>
  <c r="AV384" i="25"/>
  <c r="AV385" i="25"/>
  <c r="AV386" i="25"/>
  <c r="AV387" i="25"/>
  <c r="AV388" i="25"/>
  <c r="AV389" i="25"/>
  <c r="AV390" i="25"/>
  <c r="AV391" i="25"/>
  <c r="AV392" i="25"/>
  <c r="AV393" i="25"/>
  <c r="AV394" i="25"/>
  <c r="AV395" i="25"/>
  <c r="AV396" i="25"/>
  <c r="AV397" i="25"/>
  <c r="AV398" i="25"/>
  <c r="AV399" i="25"/>
  <c r="AV400" i="25"/>
  <c r="AV401" i="25"/>
  <c r="AV402" i="25"/>
  <c r="AV403" i="25"/>
  <c r="AV404" i="25"/>
  <c r="AV405" i="25"/>
  <c r="AV406" i="25"/>
  <c r="AV407" i="25"/>
  <c r="AV408" i="25"/>
  <c r="AV409" i="25"/>
  <c r="AV410" i="25"/>
  <c r="AV411" i="25"/>
  <c r="AV412" i="25"/>
  <c r="AV413" i="25"/>
  <c r="AV414" i="25"/>
  <c r="AV415" i="25"/>
  <c r="AV416" i="25"/>
  <c r="AV417" i="25"/>
  <c r="AV418" i="25"/>
  <c r="AV419" i="25"/>
  <c r="AV420" i="25"/>
  <c r="AV421" i="25"/>
  <c r="AV422" i="25"/>
  <c r="AV423" i="25"/>
  <c r="AV424" i="25"/>
  <c r="AV425" i="25"/>
  <c r="AV426" i="25"/>
  <c r="AV427" i="25"/>
  <c r="AV428" i="25"/>
  <c r="AV429" i="25"/>
  <c r="AV430" i="25"/>
  <c r="AV431" i="25"/>
  <c r="AV432" i="25"/>
  <c r="AV433" i="25"/>
  <c r="AV434" i="25"/>
  <c r="AV435" i="25"/>
  <c r="AV436" i="25"/>
  <c r="AV437" i="25"/>
  <c r="AV438" i="25"/>
  <c r="AV439" i="25"/>
  <c r="AV440" i="25"/>
  <c r="AV441" i="25"/>
  <c r="AV442" i="25"/>
  <c r="AV443" i="25"/>
  <c r="AV444" i="25"/>
  <c r="AV445" i="25"/>
  <c r="AV446" i="25"/>
  <c r="AV447" i="25"/>
  <c r="AV448" i="25"/>
  <c r="AV449" i="25"/>
  <c r="AV450" i="25"/>
  <c r="AV451" i="25"/>
  <c r="AV452" i="25"/>
  <c r="AV453" i="25"/>
  <c r="AV454" i="25"/>
  <c r="AV455" i="25"/>
  <c r="AV456" i="25"/>
  <c r="AV457" i="25"/>
  <c r="AV458" i="25"/>
  <c r="AV459" i="25"/>
  <c r="AV460" i="25"/>
  <c r="AV461" i="25"/>
  <c r="AV462" i="25"/>
  <c r="AV463" i="25"/>
  <c r="AV464" i="25"/>
  <c r="AV465" i="25"/>
  <c r="AV466" i="25"/>
  <c r="AV467" i="25"/>
  <c r="AV468" i="25"/>
  <c r="AV469" i="25"/>
  <c r="AV470" i="25"/>
  <c r="AV471" i="25"/>
  <c r="AV472" i="25"/>
  <c r="AV473" i="25"/>
  <c r="AV474" i="25"/>
  <c r="AV475" i="25"/>
  <c r="AV476" i="25"/>
  <c r="AV477" i="25"/>
  <c r="AV478" i="25"/>
  <c r="AV479" i="25"/>
  <c r="AV480" i="25"/>
  <c r="AV481" i="25"/>
  <c r="AV482" i="25"/>
  <c r="AV483" i="25"/>
  <c r="AV484" i="25"/>
  <c r="AV485" i="25"/>
  <c r="AV486" i="25"/>
  <c r="AV487" i="25"/>
  <c r="AV488" i="25"/>
  <c r="AV489" i="25"/>
  <c r="AV490" i="25"/>
  <c r="AV491" i="25"/>
  <c r="AV492" i="25"/>
  <c r="AV493" i="25"/>
  <c r="AV494" i="25"/>
  <c r="AV495" i="25"/>
  <c r="AV496" i="25"/>
  <c r="AV497" i="25"/>
  <c r="AV498" i="25"/>
  <c r="AV499" i="25"/>
  <c r="AV500" i="25"/>
  <c r="AV501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AT346" i="25"/>
  <c r="AT347" i="25"/>
  <c r="AT348" i="25"/>
  <c r="AT349" i="25"/>
  <c r="AT350" i="25"/>
  <c r="AT351" i="25"/>
  <c r="AT352" i="25"/>
  <c r="AT353" i="25"/>
  <c r="AT354" i="25"/>
  <c r="AT355" i="25"/>
  <c r="AT356" i="25"/>
  <c r="AT357" i="25"/>
  <c r="AT358" i="25"/>
  <c r="AT359" i="25"/>
  <c r="AT360" i="25"/>
  <c r="AT361" i="25"/>
  <c r="AT362" i="25"/>
  <c r="AT363" i="25"/>
  <c r="AT364" i="25"/>
  <c r="AT365" i="25"/>
  <c r="AT366" i="25"/>
  <c r="AT367" i="25"/>
  <c r="AT368" i="25"/>
  <c r="AT369" i="25"/>
  <c r="AT370" i="25"/>
  <c r="AT371" i="25"/>
  <c r="AT372" i="25"/>
  <c r="AT373" i="25"/>
  <c r="AT374" i="25"/>
  <c r="AT375" i="25"/>
  <c r="AT376" i="25"/>
  <c r="AT377" i="25"/>
  <c r="AT378" i="25"/>
  <c r="AT379" i="25"/>
  <c r="AT380" i="25"/>
  <c r="AT381" i="25"/>
  <c r="AT382" i="25"/>
  <c r="AT383" i="25"/>
  <c r="AT384" i="25"/>
  <c r="AT385" i="25"/>
  <c r="AT386" i="25"/>
  <c r="AT387" i="25"/>
  <c r="AT388" i="25"/>
  <c r="AT389" i="25"/>
  <c r="AT390" i="25"/>
  <c r="AT391" i="25"/>
  <c r="AT392" i="25"/>
  <c r="AT393" i="25"/>
  <c r="AT394" i="25"/>
  <c r="AT395" i="25"/>
  <c r="AT396" i="25"/>
  <c r="AT397" i="25"/>
  <c r="AT398" i="25"/>
  <c r="AT399" i="25"/>
  <c r="AT400" i="25"/>
  <c r="AT401" i="25"/>
  <c r="AT402" i="25"/>
  <c r="AT403" i="25"/>
  <c r="AT404" i="25"/>
  <c r="AT405" i="25"/>
  <c r="AT406" i="25"/>
  <c r="AT407" i="25"/>
  <c r="AT408" i="25"/>
  <c r="AT409" i="25"/>
  <c r="AT410" i="25"/>
  <c r="AT411" i="25"/>
  <c r="AT412" i="25"/>
  <c r="AT413" i="25"/>
  <c r="AT414" i="25"/>
  <c r="AT415" i="25"/>
  <c r="AT416" i="25"/>
  <c r="AT417" i="25"/>
  <c r="AT418" i="25"/>
  <c r="AT419" i="25"/>
  <c r="AT420" i="25"/>
  <c r="AT421" i="25"/>
  <c r="AT422" i="25"/>
  <c r="AT423" i="25"/>
  <c r="AT424" i="25"/>
  <c r="AT425" i="25"/>
  <c r="AT426" i="25"/>
  <c r="AT427" i="25"/>
  <c r="AT428" i="25"/>
  <c r="AT429" i="25"/>
  <c r="AT430" i="25"/>
  <c r="AT431" i="25"/>
  <c r="AT432" i="25"/>
  <c r="AT433" i="25"/>
  <c r="AT434" i="25"/>
  <c r="AT435" i="25"/>
  <c r="AT436" i="25"/>
  <c r="AT437" i="25"/>
  <c r="AT438" i="25"/>
  <c r="AT439" i="25"/>
  <c r="AT440" i="25"/>
  <c r="AT441" i="25"/>
  <c r="AT442" i="25"/>
  <c r="AT443" i="25"/>
  <c r="AT444" i="25"/>
  <c r="AT445" i="25"/>
  <c r="AT446" i="25"/>
  <c r="AT447" i="25"/>
  <c r="AT448" i="25"/>
  <c r="AT449" i="25"/>
  <c r="AT450" i="25"/>
  <c r="AT451" i="25"/>
  <c r="AT452" i="25"/>
  <c r="AT453" i="25"/>
  <c r="AT454" i="25"/>
  <c r="AT455" i="25"/>
  <c r="AT456" i="25"/>
  <c r="AT457" i="25"/>
  <c r="AT458" i="25"/>
  <c r="AT459" i="25"/>
  <c r="AT460" i="25"/>
  <c r="AT461" i="25"/>
  <c r="AT462" i="25"/>
  <c r="AT463" i="25"/>
  <c r="AT464" i="25"/>
  <c r="AT465" i="25"/>
  <c r="AT466" i="25"/>
  <c r="AT467" i="25"/>
  <c r="AT468" i="25"/>
  <c r="AT469" i="25"/>
  <c r="AT470" i="25"/>
  <c r="AT471" i="25"/>
  <c r="AT472" i="25"/>
  <c r="AT473" i="25"/>
  <c r="AT474" i="25"/>
  <c r="AT475" i="25"/>
  <c r="AT476" i="25"/>
  <c r="AT477" i="25"/>
  <c r="AT478" i="25"/>
  <c r="AT479" i="25"/>
  <c r="AT480" i="25"/>
  <c r="AT481" i="25"/>
  <c r="AT482" i="25"/>
  <c r="AT483" i="25"/>
  <c r="AT484" i="25"/>
  <c r="AT485" i="25"/>
  <c r="AT486" i="25"/>
  <c r="AT487" i="25"/>
  <c r="AT488" i="25"/>
  <c r="AT489" i="25"/>
  <c r="AT490" i="25"/>
  <c r="AT491" i="25"/>
  <c r="AT492" i="25"/>
  <c r="AT493" i="25"/>
  <c r="AT494" i="25"/>
  <c r="AT495" i="25"/>
  <c r="AT496" i="25"/>
  <c r="AT497" i="25"/>
  <c r="AT498" i="25"/>
  <c r="AT499" i="25"/>
  <c r="AT500" i="25"/>
  <c r="AT501" i="25"/>
  <c r="AS346" i="25"/>
  <c r="AS347" i="25"/>
  <c r="AS348" i="25"/>
  <c r="AS349" i="25"/>
  <c r="AS350" i="25"/>
  <c r="AS351" i="25"/>
  <c r="AS352" i="25"/>
  <c r="AS353" i="25"/>
  <c r="AS354" i="25"/>
  <c r="AS355" i="25"/>
  <c r="AS356" i="25"/>
  <c r="AS357" i="25"/>
  <c r="AS358" i="25"/>
  <c r="AS359" i="25"/>
  <c r="AS360" i="25"/>
  <c r="AS361" i="25"/>
  <c r="AS362" i="25"/>
  <c r="AS363" i="25"/>
  <c r="AS364" i="25"/>
  <c r="AS365" i="25"/>
  <c r="AS366" i="25"/>
  <c r="AS367" i="25"/>
  <c r="AS368" i="25"/>
  <c r="AS369" i="25"/>
  <c r="AS370" i="25"/>
  <c r="AS371" i="25"/>
  <c r="AS372" i="25"/>
  <c r="AS373" i="25"/>
  <c r="AS374" i="25"/>
  <c r="AS375" i="25"/>
  <c r="AS376" i="25"/>
  <c r="AS377" i="25"/>
  <c r="AS378" i="25"/>
  <c r="AS379" i="25"/>
  <c r="AS380" i="25"/>
  <c r="AS381" i="25"/>
  <c r="AS382" i="25"/>
  <c r="AS383" i="25"/>
  <c r="AS384" i="25"/>
  <c r="AS385" i="25"/>
  <c r="AS386" i="25"/>
  <c r="AS387" i="25"/>
  <c r="AS388" i="25"/>
  <c r="AS389" i="25"/>
  <c r="AS390" i="25"/>
  <c r="AS391" i="25"/>
  <c r="AS392" i="25"/>
  <c r="AS393" i="25"/>
  <c r="AS394" i="25"/>
  <c r="AS395" i="25"/>
  <c r="AS396" i="25"/>
  <c r="AS397" i="25"/>
  <c r="AS398" i="25"/>
  <c r="AS399" i="25"/>
  <c r="AS400" i="25"/>
  <c r="AS401" i="25"/>
  <c r="AS402" i="25"/>
  <c r="AS403" i="25"/>
  <c r="AS404" i="25"/>
  <c r="AS405" i="25"/>
  <c r="AS406" i="25"/>
  <c r="AS407" i="25"/>
  <c r="AS408" i="25"/>
  <c r="AS409" i="25"/>
  <c r="AS410" i="25"/>
  <c r="AS411" i="25"/>
  <c r="AS412" i="25"/>
  <c r="AS413" i="25"/>
  <c r="AS414" i="25"/>
  <c r="AS415" i="25"/>
  <c r="AS416" i="25"/>
  <c r="AS417" i="25"/>
  <c r="AS418" i="25"/>
  <c r="AS419" i="25"/>
  <c r="AS420" i="25"/>
  <c r="AS421" i="25"/>
  <c r="AS422" i="25"/>
  <c r="AS423" i="25"/>
  <c r="AS424" i="25"/>
  <c r="AS425" i="25"/>
  <c r="AS426" i="25"/>
  <c r="AS427" i="25"/>
  <c r="AS428" i="25"/>
  <c r="AS429" i="25"/>
  <c r="AS430" i="25"/>
  <c r="AS431" i="25"/>
  <c r="AS432" i="25"/>
  <c r="AS433" i="25"/>
  <c r="AS434" i="25"/>
  <c r="AS435" i="25"/>
  <c r="AS436" i="25"/>
  <c r="AS437" i="25"/>
  <c r="AS438" i="25"/>
  <c r="AS439" i="25"/>
  <c r="AS440" i="25"/>
  <c r="AS441" i="25"/>
  <c r="AS442" i="25"/>
  <c r="AS443" i="25"/>
  <c r="AS444" i="25"/>
  <c r="AS445" i="25"/>
  <c r="AS446" i="25"/>
  <c r="AS447" i="25"/>
  <c r="AS448" i="25"/>
  <c r="AS449" i="25"/>
  <c r="AS450" i="25"/>
  <c r="AS451" i="25"/>
  <c r="AS452" i="25"/>
  <c r="AS453" i="25"/>
  <c r="AS454" i="25"/>
  <c r="AS455" i="25"/>
  <c r="AS456" i="25"/>
  <c r="AS457" i="25"/>
  <c r="AS458" i="25"/>
  <c r="AS459" i="25"/>
  <c r="AS460" i="25"/>
  <c r="AS461" i="25"/>
  <c r="AS462" i="25"/>
  <c r="AS463" i="25"/>
  <c r="AS464" i="25"/>
  <c r="AS465" i="25"/>
  <c r="AS466" i="25"/>
  <c r="AS467" i="25"/>
  <c r="AS468" i="25"/>
  <c r="AS469" i="25"/>
  <c r="AS470" i="25"/>
  <c r="AS471" i="25"/>
  <c r="AS472" i="25"/>
  <c r="AS473" i="25"/>
  <c r="AS474" i="25"/>
  <c r="AS475" i="25"/>
  <c r="AS476" i="25"/>
  <c r="AS477" i="25"/>
  <c r="AS478" i="25"/>
  <c r="AS479" i="25"/>
  <c r="AS480" i="25"/>
  <c r="AS481" i="25"/>
  <c r="AS482" i="25"/>
  <c r="AS483" i="25"/>
  <c r="AS484" i="25"/>
  <c r="AS485" i="25"/>
  <c r="AS486" i="25"/>
  <c r="AS487" i="25"/>
  <c r="AS488" i="25"/>
  <c r="AS489" i="25"/>
  <c r="AS490" i="25"/>
  <c r="AS491" i="25"/>
  <c r="AS492" i="25"/>
  <c r="AS493" i="25"/>
  <c r="AS494" i="25"/>
  <c r="AS495" i="25"/>
  <c r="AS496" i="25"/>
  <c r="AS497" i="25"/>
  <c r="AS498" i="25"/>
  <c r="AS499" i="25"/>
  <c r="AS500" i="25"/>
  <c r="AS501" i="25"/>
  <c r="AR346" i="25"/>
  <c r="AR347" i="25"/>
  <c r="AR348" i="25"/>
  <c r="AR349" i="25"/>
  <c r="AR350" i="25"/>
  <c r="AR351" i="25"/>
  <c r="AR352" i="25"/>
  <c r="AR353" i="25"/>
  <c r="AR354" i="25"/>
  <c r="AR355" i="25"/>
  <c r="AR356" i="25"/>
  <c r="AR357" i="25"/>
  <c r="AR358" i="25"/>
  <c r="AR359" i="25"/>
  <c r="AR360" i="25"/>
  <c r="AR361" i="25"/>
  <c r="AR362" i="25"/>
  <c r="AR363" i="25"/>
  <c r="AR364" i="25"/>
  <c r="AR365" i="25"/>
  <c r="AR366" i="25"/>
  <c r="AR367" i="25"/>
  <c r="AR368" i="25"/>
  <c r="AR369" i="25"/>
  <c r="AR370" i="25"/>
  <c r="AR371" i="25"/>
  <c r="AR372" i="25"/>
  <c r="AR373" i="25"/>
  <c r="AR374" i="25"/>
  <c r="AR375" i="25"/>
  <c r="AR376" i="25"/>
  <c r="AR377" i="25"/>
  <c r="AR378" i="25"/>
  <c r="AR379" i="25"/>
  <c r="AR380" i="25"/>
  <c r="AR381" i="25"/>
  <c r="AR382" i="25"/>
  <c r="AR383" i="25"/>
  <c r="AR384" i="25"/>
  <c r="AR385" i="25"/>
  <c r="AR386" i="25"/>
  <c r="AR387" i="25"/>
  <c r="AR388" i="25"/>
  <c r="AR389" i="25"/>
  <c r="AR390" i="25"/>
  <c r="AR391" i="25"/>
  <c r="AR392" i="25"/>
  <c r="AR393" i="25"/>
  <c r="AR394" i="25"/>
  <c r="AR395" i="25"/>
  <c r="AR396" i="25"/>
  <c r="AR397" i="25"/>
  <c r="AR398" i="25"/>
  <c r="AR399" i="25"/>
  <c r="AR400" i="25"/>
  <c r="AR401" i="25"/>
  <c r="AR402" i="25"/>
  <c r="AR403" i="25"/>
  <c r="AR404" i="25"/>
  <c r="AR405" i="25"/>
  <c r="AR406" i="25"/>
  <c r="AR407" i="25"/>
  <c r="AR408" i="25"/>
  <c r="AR409" i="25"/>
  <c r="AR410" i="25"/>
  <c r="AR411" i="25"/>
  <c r="AR412" i="25"/>
  <c r="AR413" i="25"/>
  <c r="AR414" i="25"/>
  <c r="AR415" i="25"/>
  <c r="AR416" i="25"/>
  <c r="AR417" i="25"/>
  <c r="AR418" i="25"/>
  <c r="AR419" i="25"/>
  <c r="AR420" i="25"/>
  <c r="AR421" i="25"/>
  <c r="AR422" i="25"/>
  <c r="AR423" i="25"/>
  <c r="AR424" i="25"/>
  <c r="AR425" i="25"/>
  <c r="AR426" i="25"/>
  <c r="AR427" i="25"/>
  <c r="AR428" i="25"/>
  <c r="AR429" i="25"/>
  <c r="AR430" i="25"/>
  <c r="AR431" i="25"/>
  <c r="AR432" i="25"/>
  <c r="AR433" i="25"/>
  <c r="AR434" i="25"/>
  <c r="AR435" i="25"/>
  <c r="AR436" i="25"/>
  <c r="AR437" i="25"/>
  <c r="AR438" i="25"/>
  <c r="AR439" i="25"/>
  <c r="AR440" i="25"/>
  <c r="AR441" i="25"/>
  <c r="AR442" i="25"/>
  <c r="AR443" i="25"/>
  <c r="AR444" i="25"/>
  <c r="AR445" i="25"/>
  <c r="AR446" i="25"/>
  <c r="AR447" i="25"/>
  <c r="AR448" i="25"/>
  <c r="AR449" i="25"/>
  <c r="AR450" i="25"/>
  <c r="AR451" i="25"/>
  <c r="AR452" i="25"/>
  <c r="AR453" i="25"/>
  <c r="AR454" i="25"/>
  <c r="AR455" i="25"/>
  <c r="AR456" i="25"/>
  <c r="AR457" i="25"/>
  <c r="AR458" i="25"/>
  <c r="AR459" i="25"/>
  <c r="AR460" i="25"/>
  <c r="AR461" i="25"/>
  <c r="AR462" i="25"/>
  <c r="AR463" i="25"/>
  <c r="AR464" i="25"/>
  <c r="AR465" i="25"/>
  <c r="AR466" i="25"/>
  <c r="AR467" i="25"/>
  <c r="AR468" i="25"/>
  <c r="AR469" i="25"/>
  <c r="AR470" i="25"/>
  <c r="AR471" i="25"/>
  <c r="AR472" i="25"/>
  <c r="AR473" i="25"/>
  <c r="AR474" i="25"/>
  <c r="AR475" i="25"/>
  <c r="AR476" i="25"/>
  <c r="AR477" i="25"/>
  <c r="AR478" i="25"/>
  <c r="AR479" i="25"/>
  <c r="AR480" i="25"/>
  <c r="AR481" i="25"/>
  <c r="AR482" i="25"/>
  <c r="AR483" i="25"/>
  <c r="AR484" i="25"/>
  <c r="AR485" i="25"/>
  <c r="AR486" i="25"/>
  <c r="AR487" i="25"/>
  <c r="AR488" i="25"/>
  <c r="AR489" i="25"/>
  <c r="AR490" i="25"/>
  <c r="AR491" i="25"/>
  <c r="AR492" i="25"/>
  <c r="AR493" i="25"/>
  <c r="AR494" i="25"/>
  <c r="AR495" i="25"/>
  <c r="AR496" i="25"/>
  <c r="AR497" i="25"/>
  <c r="AR498" i="25"/>
  <c r="AR499" i="25"/>
  <c r="AR500" i="25"/>
  <c r="AR501" i="25"/>
  <c r="AQ346" i="25"/>
  <c r="AQ347" i="25"/>
  <c r="AQ348" i="25"/>
  <c r="AQ349" i="25"/>
  <c r="AQ350" i="25"/>
  <c r="AQ351" i="25"/>
  <c r="AQ352" i="25"/>
  <c r="AQ353" i="25"/>
  <c r="AQ354" i="25"/>
  <c r="AQ355" i="25"/>
  <c r="AQ356" i="25"/>
  <c r="AQ357" i="25"/>
  <c r="AQ358" i="25"/>
  <c r="AQ359" i="25"/>
  <c r="AQ360" i="25"/>
  <c r="AQ361" i="25"/>
  <c r="AQ362" i="25"/>
  <c r="AQ363" i="25"/>
  <c r="AQ364" i="25"/>
  <c r="AQ365" i="25"/>
  <c r="AQ366" i="25"/>
  <c r="AQ367" i="25"/>
  <c r="AQ368" i="25"/>
  <c r="AQ369" i="25"/>
  <c r="AQ370" i="25"/>
  <c r="AQ371" i="25"/>
  <c r="AQ372" i="25"/>
  <c r="AQ373" i="25"/>
  <c r="AQ374" i="25"/>
  <c r="AQ375" i="25"/>
  <c r="AQ376" i="25"/>
  <c r="AQ377" i="25"/>
  <c r="AQ378" i="25"/>
  <c r="AQ379" i="25"/>
  <c r="AQ380" i="25"/>
  <c r="AQ381" i="25"/>
  <c r="AQ382" i="25"/>
  <c r="AQ383" i="25"/>
  <c r="AQ384" i="25"/>
  <c r="AQ385" i="25"/>
  <c r="AQ386" i="25"/>
  <c r="AQ387" i="25"/>
  <c r="AQ388" i="25"/>
  <c r="AQ389" i="25"/>
  <c r="AQ390" i="25"/>
  <c r="AQ391" i="25"/>
  <c r="AQ392" i="25"/>
  <c r="AQ393" i="25"/>
  <c r="AQ394" i="25"/>
  <c r="AQ395" i="25"/>
  <c r="AQ396" i="25"/>
  <c r="AQ397" i="25"/>
  <c r="AQ398" i="25"/>
  <c r="AQ399" i="25"/>
  <c r="AQ400" i="25"/>
  <c r="AQ401" i="25"/>
  <c r="AQ402" i="25"/>
  <c r="AQ403" i="25"/>
  <c r="AQ404" i="25"/>
  <c r="AQ405" i="25"/>
  <c r="AQ406" i="25"/>
  <c r="AQ407" i="25"/>
  <c r="AQ408" i="25"/>
  <c r="AQ409" i="25"/>
  <c r="AQ410" i="25"/>
  <c r="AQ411" i="25"/>
  <c r="AQ412" i="25"/>
  <c r="AQ413" i="25"/>
  <c r="AQ414" i="25"/>
  <c r="AQ415" i="25"/>
  <c r="AQ416" i="25"/>
  <c r="AQ417" i="25"/>
  <c r="AQ418" i="25"/>
  <c r="AQ419" i="25"/>
  <c r="AQ420" i="25"/>
  <c r="AQ421" i="25"/>
  <c r="AQ422" i="25"/>
  <c r="AQ423" i="25"/>
  <c r="AQ424" i="25"/>
  <c r="AQ425" i="25"/>
  <c r="AQ426" i="25"/>
  <c r="AQ427" i="25"/>
  <c r="AQ428" i="25"/>
  <c r="AQ429" i="25"/>
  <c r="AQ430" i="25"/>
  <c r="AQ431" i="25"/>
  <c r="AQ432" i="25"/>
  <c r="AQ433" i="25"/>
  <c r="AQ434" i="25"/>
  <c r="AQ435" i="25"/>
  <c r="AQ436" i="25"/>
  <c r="AQ437" i="25"/>
  <c r="AQ438" i="25"/>
  <c r="AQ439" i="25"/>
  <c r="AQ440" i="25"/>
  <c r="AQ441" i="25"/>
  <c r="AQ442" i="25"/>
  <c r="AQ443" i="25"/>
  <c r="AQ444" i="25"/>
  <c r="AQ445" i="25"/>
  <c r="AQ446" i="25"/>
  <c r="AQ447" i="25"/>
  <c r="AQ448" i="25"/>
  <c r="AQ449" i="25"/>
  <c r="AQ450" i="25"/>
  <c r="AQ451" i="25"/>
  <c r="AQ452" i="25"/>
  <c r="AQ453" i="25"/>
  <c r="AQ454" i="25"/>
  <c r="AQ455" i="25"/>
  <c r="AQ456" i="25"/>
  <c r="AQ457" i="25"/>
  <c r="AQ458" i="25"/>
  <c r="AQ459" i="25"/>
  <c r="AQ460" i="25"/>
  <c r="AQ461" i="25"/>
  <c r="AQ462" i="25"/>
  <c r="AQ463" i="25"/>
  <c r="AQ464" i="25"/>
  <c r="AQ465" i="25"/>
  <c r="AQ466" i="25"/>
  <c r="AQ467" i="25"/>
  <c r="AQ468" i="25"/>
  <c r="AQ469" i="25"/>
  <c r="AQ470" i="25"/>
  <c r="AQ471" i="25"/>
  <c r="AQ472" i="25"/>
  <c r="AQ473" i="25"/>
  <c r="AQ474" i="25"/>
  <c r="AQ475" i="25"/>
  <c r="AQ476" i="25"/>
  <c r="AQ477" i="25"/>
  <c r="AQ478" i="25"/>
  <c r="AQ479" i="25"/>
  <c r="AQ480" i="25"/>
  <c r="AQ481" i="25"/>
  <c r="AQ482" i="25"/>
  <c r="AQ483" i="25"/>
  <c r="AQ484" i="25"/>
  <c r="AQ485" i="25"/>
  <c r="AQ486" i="25"/>
  <c r="AQ487" i="25"/>
  <c r="AQ488" i="25"/>
  <c r="AQ489" i="25"/>
  <c r="AQ490" i="25"/>
  <c r="AQ491" i="25"/>
  <c r="AQ492" i="25"/>
  <c r="AQ493" i="25"/>
  <c r="AQ494" i="25"/>
  <c r="AQ495" i="25"/>
  <c r="AQ496" i="25"/>
  <c r="AQ497" i="25"/>
  <c r="AQ498" i="25"/>
  <c r="AQ499" i="25"/>
  <c r="AQ500" i="25"/>
  <c r="AQ501" i="25"/>
  <c r="E28" i="23"/>
  <c r="D17" i="25" l="1"/>
  <c r="D16" i="25"/>
  <c r="D15" i="25"/>
  <c r="C22" i="25" s="1"/>
  <c r="G10" i="6"/>
  <c r="C9" i="6"/>
  <c r="G9" i="6"/>
  <c r="B45" i="25" l="1"/>
  <c r="E28" i="25"/>
  <c r="G44" i="25"/>
  <c r="F43" i="25"/>
  <c r="E43" i="25"/>
  <c r="D43" i="25"/>
  <c r="C42" i="25"/>
  <c r="B244" i="25" l="1"/>
  <c r="B242" i="25"/>
  <c r="B240" i="25"/>
  <c r="B238" i="25"/>
  <c r="B236" i="25"/>
  <c r="B234" i="25"/>
  <c r="B232" i="25"/>
  <c r="B230" i="25"/>
  <c r="B228" i="25"/>
  <c r="B226" i="25"/>
  <c r="B224" i="25"/>
  <c r="B222" i="25"/>
  <c r="B220" i="25"/>
  <c r="B218" i="25"/>
  <c r="B216" i="25"/>
  <c r="B214" i="25"/>
  <c r="B212" i="25"/>
  <c r="B210" i="25"/>
  <c r="B208" i="25"/>
  <c r="B206" i="25"/>
  <c r="B204" i="25"/>
  <c r="B202" i="25"/>
  <c r="B200" i="25"/>
  <c r="B198" i="25"/>
  <c r="B196" i="25"/>
  <c r="B194" i="25"/>
  <c r="B192" i="25"/>
  <c r="B190" i="25"/>
  <c r="B188" i="25"/>
  <c r="B186" i="25"/>
  <c r="B184" i="25"/>
  <c r="B182" i="25"/>
  <c r="B180" i="25"/>
  <c r="B178" i="25"/>
  <c r="B176" i="25"/>
  <c r="B174" i="25"/>
  <c r="B172" i="25"/>
  <c r="B170" i="25"/>
  <c r="B168" i="25"/>
  <c r="B166" i="25"/>
  <c r="B164" i="25"/>
  <c r="B162" i="25"/>
  <c r="B160" i="25"/>
  <c r="B158" i="25"/>
  <c r="B156" i="25"/>
  <c r="B154" i="25"/>
  <c r="B152" i="25"/>
  <c r="B150" i="25"/>
  <c r="B148" i="25"/>
  <c r="B146" i="25"/>
  <c r="B144" i="25"/>
  <c r="B142" i="25"/>
  <c r="B140" i="25"/>
  <c r="B138" i="25"/>
  <c r="B136" i="25"/>
  <c r="B134" i="25"/>
  <c r="B132" i="25"/>
  <c r="B130" i="25"/>
  <c r="B128" i="25"/>
  <c r="B126" i="25"/>
  <c r="B241" i="25"/>
  <c r="B233" i="25"/>
  <c r="B225" i="25"/>
  <c r="B217" i="25"/>
  <c r="B209" i="25"/>
  <c r="B201" i="25"/>
  <c r="B193" i="25"/>
  <c r="AP191" i="25"/>
  <c r="AP188" i="25"/>
  <c r="B185" i="25"/>
  <c r="AP183" i="25"/>
  <c r="AP180" i="25"/>
  <c r="B177" i="25"/>
  <c r="AP175" i="25"/>
  <c r="AP172" i="25"/>
  <c r="B169" i="25"/>
  <c r="AP167" i="25"/>
  <c r="AP164" i="25"/>
  <c r="B161" i="25"/>
  <c r="AP159" i="25"/>
  <c r="AP156" i="25"/>
  <c r="B153" i="25"/>
  <c r="AP151" i="25"/>
  <c r="AP148" i="25"/>
  <c r="B145" i="25"/>
  <c r="AP143" i="25"/>
  <c r="AP140" i="25"/>
  <c r="B137" i="25"/>
  <c r="AP135" i="25"/>
  <c r="AP132" i="25"/>
  <c r="B129" i="25"/>
  <c r="AP127" i="25"/>
  <c r="B124" i="25"/>
  <c r="B122" i="25"/>
  <c r="B120" i="25"/>
  <c r="B118" i="25"/>
  <c r="B116" i="25"/>
  <c r="B114" i="25"/>
  <c r="B112" i="25"/>
  <c r="B110" i="25"/>
  <c r="B108" i="25"/>
  <c r="B106" i="25"/>
  <c r="B104" i="25"/>
  <c r="B102" i="25"/>
  <c r="B100" i="25"/>
  <c r="B98" i="25"/>
  <c r="B96" i="25"/>
  <c r="B94" i="25"/>
  <c r="B92" i="25"/>
  <c r="B90" i="25"/>
  <c r="B88" i="25"/>
  <c r="B86" i="25"/>
  <c r="B84" i="25"/>
  <c r="B82" i="25"/>
  <c r="B80" i="25"/>
  <c r="B78" i="25"/>
  <c r="B76" i="25"/>
  <c r="B74" i="25"/>
  <c r="B72" i="25"/>
  <c r="B70" i="25"/>
  <c r="B243" i="25"/>
  <c r="B229" i="25"/>
  <c r="B215" i="25"/>
  <c r="B211" i="25"/>
  <c r="B197" i="25"/>
  <c r="AP194" i="25"/>
  <c r="AP190" i="25"/>
  <c r="AP187" i="25"/>
  <c r="B183" i="25"/>
  <c r="B179" i="25"/>
  <c r="AP176" i="25"/>
  <c r="AP173" i="25"/>
  <c r="AP169" i="25"/>
  <c r="B165" i="25"/>
  <c r="AP162" i="25"/>
  <c r="AP158" i="25"/>
  <c r="AP155" i="25"/>
  <c r="B151" i="25"/>
  <c r="B147" i="25"/>
  <c r="AP144" i="25"/>
  <c r="AP141" i="25"/>
  <c r="AP137" i="25"/>
  <c r="B133" i="25"/>
  <c r="AP130" i="25"/>
  <c r="AP126" i="25"/>
  <c r="B123" i="25"/>
  <c r="AP121" i="25"/>
  <c r="AP118" i="25"/>
  <c r="B115" i="25"/>
  <c r="AP113" i="25"/>
  <c r="AP110" i="25"/>
  <c r="B107" i="25"/>
  <c r="AP105" i="25"/>
  <c r="AP102" i="25"/>
  <c r="B99" i="25"/>
  <c r="AP97" i="25"/>
  <c r="AP94" i="25"/>
  <c r="B91" i="25"/>
  <c r="AP89" i="25"/>
  <c r="AP86" i="25"/>
  <c r="B83" i="25"/>
  <c r="AP81" i="25"/>
  <c r="AP78" i="25"/>
  <c r="B75" i="25"/>
  <c r="AP73" i="25"/>
  <c r="AP70" i="25"/>
  <c r="AP68" i="25"/>
  <c r="AP66" i="25"/>
  <c r="AP64" i="25"/>
  <c r="AP62" i="25"/>
  <c r="AP60" i="25"/>
  <c r="AP58" i="25"/>
  <c r="AP56" i="25"/>
  <c r="AP54" i="25"/>
  <c r="AP52" i="25"/>
  <c r="AP50" i="25"/>
  <c r="AP48" i="25"/>
  <c r="AP46" i="25"/>
  <c r="B237" i="25"/>
  <c r="B227" i="25"/>
  <c r="B223" i="25"/>
  <c r="B213" i="25"/>
  <c r="B203" i="25"/>
  <c r="B199" i="25"/>
  <c r="AP195" i="25"/>
  <c r="B189" i="25"/>
  <c r="AP185" i="25"/>
  <c r="AP181" i="25"/>
  <c r="B175" i="25"/>
  <c r="AP171" i="25"/>
  <c r="AP166" i="25"/>
  <c r="AP161" i="25"/>
  <c r="AP157" i="25"/>
  <c r="AP152" i="25"/>
  <c r="AP147" i="25"/>
  <c r="AP142" i="25"/>
  <c r="AP138" i="25"/>
  <c r="AP133" i="25"/>
  <c r="AP128" i="25"/>
  <c r="AP124" i="25"/>
  <c r="AP120" i="25"/>
  <c r="AP117" i="25"/>
  <c r="B113" i="25"/>
  <c r="B109" i="25"/>
  <c r="AP106" i="25"/>
  <c r="AP103" i="25"/>
  <c r="AP99" i="25"/>
  <c r="B95" i="25"/>
  <c r="AP92" i="25"/>
  <c r="AP88" i="25"/>
  <c r="AP85" i="25"/>
  <c r="B81" i="25"/>
  <c r="B77" i="25"/>
  <c r="AP74" i="25"/>
  <c r="AP71" i="25"/>
  <c r="B67" i="25"/>
  <c r="AP65" i="25"/>
  <c r="B62" i="25"/>
  <c r="B59" i="25"/>
  <c r="AP57" i="25"/>
  <c r="B54" i="25"/>
  <c r="B51" i="25"/>
  <c r="AP49" i="25"/>
  <c r="B239" i="25"/>
  <c r="B207" i="25"/>
  <c r="B195" i="25"/>
  <c r="AP189" i="25"/>
  <c r="AP182" i="25"/>
  <c r="AP177" i="25"/>
  <c r="AP170" i="25"/>
  <c r="B163" i="25"/>
  <c r="B157" i="25"/>
  <c r="AP150" i="25"/>
  <c r="AP145" i="25"/>
  <c r="AP139" i="25"/>
  <c r="B131" i="25"/>
  <c r="B125" i="25"/>
  <c r="B121" i="25"/>
  <c r="AP116" i="25"/>
  <c r="B111" i="25"/>
  <c r="AP107" i="25"/>
  <c r="B101" i="25"/>
  <c r="B97" i="25"/>
  <c r="AP93" i="25"/>
  <c r="B87" i="25"/>
  <c r="AP83" i="25"/>
  <c r="AP79" i="25"/>
  <c r="B73" i="25"/>
  <c r="AP69" i="25"/>
  <c r="B65" i="25"/>
  <c r="B61" i="25"/>
  <c r="B58" i="25"/>
  <c r="AP55" i="25"/>
  <c r="AP51" i="25"/>
  <c r="B47" i="25"/>
  <c r="B221" i="25"/>
  <c r="B191" i="25"/>
  <c r="AP184" i="25"/>
  <c r="AP178" i="25"/>
  <c r="B171" i="25"/>
  <c r="AP165" i="25"/>
  <c r="B159" i="25"/>
  <c r="AP153" i="25"/>
  <c r="AP146" i="25"/>
  <c r="B139" i="25"/>
  <c r="AP134" i="25"/>
  <c r="B127" i="25"/>
  <c r="AP122" i="25"/>
  <c r="B117" i="25"/>
  <c r="AP112" i="25"/>
  <c r="AP108" i="25"/>
  <c r="B103" i="25"/>
  <c r="AP98" i="25"/>
  <c r="B93" i="25"/>
  <c r="B89" i="25"/>
  <c r="AP84" i="25"/>
  <c r="B79" i="25"/>
  <c r="AP75" i="25"/>
  <c r="B69" i="25"/>
  <c r="B66" i="25"/>
  <c r="AP63" i="25"/>
  <c r="AP59" i="25"/>
  <c r="B55" i="25"/>
  <c r="B52" i="25"/>
  <c r="B48" i="25"/>
  <c r="B205" i="25"/>
  <c r="AP192" i="25"/>
  <c r="AP179" i="25"/>
  <c r="B167" i="25"/>
  <c r="AP154" i="25"/>
  <c r="B141" i="25"/>
  <c r="AP129" i="25"/>
  <c r="AP119" i="25"/>
  <c r="AP109" i="25"/>
  <c r="AP100" i="25"/>
  <c r="AP90" i="25"/>
  <c r="AP80" i="25"/>
  <c r="B71" i="25"/>
  <c r="B63" i="25"/>
  <c r="B56" i="25"/>
  <c r="B49" i="25"/>
  <c r="B231" i="25"/>
  <c r="B219" i="25"/>
  <c r="AP193" i="25"/>
  <c r="B181" i="25"/>
  <c r="AP168" i="25"/>
  <c r="B155" i="25"/>
  <c r="B143" i="25"/>
  <c r="AP131" i="25"/>
  <c r="B119" i="25"/>
  <c r="AP111" i="25"/>
  <c r="AP101" i="25"/>
  <c r="AP91" i="25"/>
  <c r="AP82" i="25"/>
  <c r="AP72" i="25"/>
  <c r="B64" i="25"/>
  <c r="B57" i="25"/>
  <c r="B50" i="25"/>
  <c r="B187" i="25"/>
  <c r="AP163" i="25"/>
  <c r="AP136" i="25"/>
  <c r="AP115" i="25"/>
  <c r="AP96" i="25"/>
  <c r="AP77" i="25"/>
  <c r="AP61" i="25"/>
  <c r="AP47" i="25"/>
  <c r="B235" i="25"/>
  <c r="AP186" i="25"/>
  <c r="AP160" i="25"/>
  <c r="B135" i="25"/>
  <c r="AP114" i="25"/>
  <c r="AP95" i="25"/>
  <c r="AP76" i="25"/>
  <c r="B60" i="25"/>
  <c r="B173" i="25"/>
  <c r="AP149" i="25"/>
  <c r="AP123" i="25"/>
  <c r="AP104" i="25"/>
  <c r="B85" i="25"/>
  <c r="AP67" i="25"/>
  <c r="AP53" i="25"/>
  <c r="B149" i="25"/>
  <c r="B68" i="25"/>
  <c r="AP125" i="25"/>
  <c r="B53" i="25"/>
  <c r="AP174" i="25"/>
  <c r="AP87" i="25"/>
  <c r="B105" i="25"/>
  <c r="K13" i="6"/>
  <c r="C10" i="6"/>
  <c r="J9" i="6"/>
  <c r="J10" i="6"/>
  <c r="J11" i="6"/>
  <c r="J13" i="6"/>
  <c r="I12" i="18" l="1"/>
  <c r="K13" i="18" l="1"/>
  <c r="K14" i="18" s="1"/>
  <c r="K15" i="18" s="1"/>
  <c r="K16" i="18" s="1"/>
  <c r="K17" i="18" s="1"/>
  <c r="K18" i="18" s="1"/>
  <c r="K19" i="18" s="1"/>
  <c r="K20" i="18" s="1"/>
  <c r="K21" i="18" s="1"/>
  <c r="I13" i="18"/>
  <c r="K13" i="5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J13" i="5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I13" i="5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14" i="18" l="1"/>
  <c r="I15" i="18" s="1"/>
  <c r="I16" i="18" s="1"/>
  <c r="I17" i="18" s="1"/>
  <c r="I18" i="18" s="1"/>
  <c r="J12" i="18"/>
  <c r="J13" i="18" s="1"/>
  <c r="J14" i="18" s="1"/>
  <c r="J15" i="18" s="1"/>
  <c r="J16" i="18" s="1"/>
  <c r="J17" i="18" s="1"/>
  <c r="J18" i="18" s="1"/>
  <c r="J19" i="18" s="1"/>
  <c r="J20" i="18" s="1"/>
  <c r="J21" i="18" s="1"/>
  <c r="I19" i="18" l="1"/>
  <c r="I20" i="18" s="1"/>
  <c r="I21" i="18" s="1"/>
  <c r="C2" i="17"/>
  <c r="C1" i="17"/>
  <c r="N37" i="19"/>
  <c r="N36" i="19"/>
  <c r="N35" i="19"/>
  <c r="N34" i="19"/>
  <c r="N33" i="19"/>
  <c r="N32" i="19"/>
  <c r="N31" i="19"/>
  <c r="N30" i="19"/>
  <c r="N29" i="19"/>
  <c r="N28" i="19"/>
  <c r="N27" i="19"/>
  <c r="N26" i="19"/>
  <c r="N25" i="19"/>
  <c r="N24" i="19"/>
  <c r="N23" i="19"/>
  <c r="N22" i="19"/>
  <c r="N21" i="19"/>
  <c r="N20" i="19"/>
  <c r="N19" i="19"/>
  <c r="N18" i="19"/>
  <c r="N17" i="19"/>
  <c r="N16" i="19"/>
  <c r="N15" i="19"/>
  <c r="N14" i="19"/>
  <c r="N13" i="19"/>
  <c r="I13" i="19"/>
  <c r="J12" i="19" s="1"/>
  <c r="F18" i="23"/>
  <c r="F9" i="23"/>
  <c r="C8" i="23"/>
  <c r="C18" i="23"/>
  <c r="F12" i="23"/>
  <c r="B11" i="23"/>
  <c r="F21" i="23"/>
  <c r="C17" i="23"/>
  <c r="E32" i="23" l="1"/>
  <c r="K12" i="19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I14" i="19"/>
  <c r="M8" i="6" l="1"/>
  <c r="M9" i="6"/>
  <c r="B7" i="25"/>
  <c r="B8" i="25"/>
  <c r="M7" i="6"/>
  <c r="B6" i="5"/>
  <c r="B6" i="19"/>
  <c r="B6" i="18"/>
  <c r="J13" i="19"/>
  <c r="I15" i="19"/>
  <c r="L44" i="25"/>
  <c r="J12" i="6"/>
  <c r="D26" i="25"/>
  <c r="D28" i="25"/>
  <c r="C11" i="6"/>
  <c r="D29" i="25"/>
  <c r="D27" i="25"/>
  <c r="F18" i="6"/>
  <c r="J14" i="19" l="1"/>
  <c r="I16" i="19"/>
  <c r="D15" i="5"/>
  <c r="C18" i="6"/>
  <c r="H44" i="25"/>
  <c r="D12" i="5"/>
  <c r="D18" i="19"/>
  <c r="D19" i="19"/>
  <c r="D16" i="5"/>
  <c r="I44" i="25"/>
  <c r="C24" i="23"/>
  <c r="K44" i="25"/>
  <c r="D13" i="19"/>
  <c r="D11" i="18"/>
  <c r="D13" i="5"/>
  <c r="J44" i="25"/>
  <c r="D15" i="18"/>
  <c r="D16" i="18"/>
  <c r="D11" i="5"/>
  <c r="D15" i="19"/>
  <c r="M44" i="25"/>
  <c r="D17" i="19"/>
  <c r="D16" i="19"/>
  <c r="D12" i="18"/>
  <c r="D14" i="5"/>
  <c r="Q44" i="25"/>
  <c r="D14" i="18"/>
  <c r="D14" i="19"/>
  <c r="D30" i="25"/>
  <c r="D13" i="18"/>
  <c r="D17" i="18"/>
  <c r="O44" i="25"/>
  <c r="N44" i="25"/>
  <c r="P44" i="25"/>
  <c r="J15" i="19" l="1"/>
  <c r="I17" i="19"/>
  <c r="C20" i="18"/>
  <c r="J16" i="6"/>
  <c r="C19" i="5"/>
  <c r="C15" i="25" l="1"/>
  <c r="C16" i="25"/>
  <c r="J16" i="19"/>
  <c r="I18" i="19"/>
  <c r="J17" i="19" l="1"/>
  <c r="I19" i="19"/>
  <c r="J18" i="19" l="1"/>
  <c r="I20" i="19"/>
  <c r="J19" i="19" l="1"/>
  <c r="I21" i="19"/>
  <c r="J20" i="19" l="1"/>
  <c r="I22" i="19"/>
  <c r="J21" i="19" l="1"/>
  <c r="I23" i="19"/>
  <c r="J22" i="19" l="1"/>
  <c r="I24" i="19"/>
  <c r="J23" i="19" l="1"/>
  <c r="I25" i="19"/>
  <c r="J24" i="19" l="1"/>
  <c r="I26" i="19"/>
  <c r="J25" i="19" l="1"/>
  <c r="I27" i="19"/>
  <c r="J26" i="19" l="1"/>
  <c r="I28" i="19"/>
  <c r="J27" i="19" l="1"/>
  <c r="I29" i="19"/>
  <c r="J28" i="19" l="1"/>
  <c r="I30" i="19"/>
  <c r="J29" i="19" l="1"/>
  <c r="I31" i="19"/>
  <c r="J30" i="19" l="1"/>
  <c r="I32" i="19"/>
  <c r="J31" i="19" l="1"/>
  <c r="I33" i="19"/>
  <c r="J32" i="19" l="1"/>
  <c r="I34" i="19"/>
  <c r="J33" i="19" l="1"/>
  <c r="I35" i="19"/>
  <c r="J34" i="19" l="1"/>
  <c r="I36" i="19"/>
  <c r="J35" i="19" l="1"/>
  <c r="I37" i="19"/>
  <c r="D11" i="19"/>
  <c r="J36" i="19" l="1"/>
  <c r="D12" i="19"/>
  <c r="C23" i="19"/>
  <c r="C17" i="25" l="1"/>
  <c r="C23" i="25" s="1"/>
  <c r="K45" i="25" a="1"/>
  <c r="P45" i="25" a="1"/>
  <c r="I45" i="25" a="1"/>
  <c r="N45" i="25" a="1"/>
  <c r="G45" i="25" a="1"/>
  <c r="C45" i="25" a="1"/>
  <c r="M45" i="25" a="1"/>
  <c r="O45" i="25" a="1"/>
  <c r="Q45" i="25" a="1"/>
  <c r="L45" i="25" a="1"/>
  <c r="H45" i="25" a="1"/>
  <c r="J45" i="25" a="1"/>
  <c r="F45" i="25" a="1"/>
  <c r="C44" i="25"/>
  <c r="D44" i="25"/>
  <c r="E44" i="25"/>
  <c r="C332" i="25" l="1"/>
  <c r="AQ332" i="25" s="1"/>
  <c r="C324" i="25"/>
  <c r="AQ324" i="25" s="1"/>
  <c r="C260" i="25"/>
  <c r="AQ260" i="25" s="1"/>
  <c r="C196" i="25"/>
  <c r="AQ196" i="25" s="1"/>
  <c r="C132" i="25"/>
  <c r="AQ132" i="25" s="1"/>
  <c r="C68" i="25"/>
  <c r="AQ68" i="25" s="1"/>
  <c r="C288" i="25"/>
  <c r="AQ288" i="25" s="1"/>
  <c r="C224" i="25"/>
  <c r="AQ224" i="25" s="1"/>
  <c r="C160" i="25"/>
  <c r="AQ160" i="25" s="1"/>
  <c r="C96" i="25"/>
  <c r="AQ96" i="25" s="1"/>
  <c r="C284" i="25"/>
  <c r="AQ284" i="25" s="1"/>
  <c r="C156" i="25"/>
  <c r="AQ156" i="25" s="1"/>
  <c r="C342" i="25"/>
  <c r="AQ342" i="25" s="1"/>
  <c r="C257" i="25"/>
  <c r="AQ257" i="25" s="1"/>
  <c r="C171" i="25"/>
  <c r="AQ171" i="25" s="1"/>
  <c r="C86" i="25"/>
  <c r="AQ86" i="25" s="1"/>
  <c r="C270" i="25"/>
  <c r="AQ270" i="25" s="1"/>
  <c r="C306" i="25"/>
  <c r="AQ306" i="25" s="1"/>
  <c r="C338" i="25"/>
  <c r="AQ338" i="25" s="1"/>
  <c r="C223" i="25"/>
  <c r="AQ223" i="25" s="1"/>
  <c r="C110" i="25"/>
  <c r="AQ110" i="25" s="1"/>
  <c r="C293" i="25"/>
  <c r="AQ293" i="25" s="1"/>
  <c r="C173" i="25"/>
  <c r="AQ173" i="25" s="1"/>
  <c r="C51" i="25"/>
  <c r="AQ51" i="25" s="1"/>
  <c r="C111" i="25"/>
  <c r="AQ111" i="25" s="1"/>
  <c r="C269" i="25"/>
  <c r="AQ269" i="25" s="1"/>
  <c r="C90" i="25"/>
  <c r="AQ90" i="25" s="1"/>
  <c r="C216" i="25"/>
  <c r="AQ216" i="25" s="1"/>
  <c r="C88" i="25"/>
  <c r="AQ88" i="25" s="1"/>
  <c r="C294" i="25"/>
  <c r="AQ294" i="25" s="1"/>
  <c r="C209" i="25"/>
  <c r="AQ209" i="25" s="1"/>
  <c r="C123" i="25"/>
  <c r="AQ123" i="25" s="1"/>
  <c r="C207" i="25"/>
  <c r="AQ207" i="25" s="1"/>
  <c r="C316" i="25"/>
  <c r="AQ316" i="25" s="1"/>
  <c r="C308" i="25"/>
  <c r="AQ308" i="25" s="1"/>
  <c r="C244" i="25"/>
  <c r="AQ244" i="25" s="1"/>
  <c r="C180" i="25"/>
  <c r="AQ180" i="25" s="1"/>
  <c r="C116" i="25"/>
  <c r="AQ116" i="25" s="1"/>
  <c r="C336" i="25"/>
  <c r="AQ336" i="25" s="1"/>
  <c r="C272" i="25"/>
  <c r="AQ272" i="25" s="1"/>
  <c r="C208" i="25"/>
  <c r="AQ208" i="25" s="1"/>
  <c r="C144" i="25"/>
  <c r="AQ144" i="25" s="1"/>
  <c r="C80" i="25"/>
  <c r="AQ80" i="25" s="1"/>
  <c r="C252" i="25"/>
  <c r="AQ252" i="25" s="1"/>
  <c r="C124" i="25"/>
  <c r="AQ124" i="25" s="1"/>
  <c r="C321" i="25"/>
  <c r="AQ321" i="25" s="1"/>
  <c r="C235" i="25"/>
  <c r="AQ235" i="25" s="1"/>
  <c r="C150" i="25"/>
  <c r="AQ150" i="25" s="1"/>
  <c r="C65" i="25"/>
  <c r="AQ65" i="25" s="1"/>
  <c r="C213" i="25"/>
  <c r="AQ213" i="25" s="1"/>
  <c r="C234" i="25"/>
  <c r="AQ234" i="25" s="1"/>
  <c r="C309" i="25"/>
  <c r="AQ309" i="25" s="1"/>
  <c r="C195" i="25"/>
  <c r="AQ195" i="25" s="1"/>
  <c r="C82" i="25"/>
  <c r="AQ82" i="25" s="1"/>
  <c r="C265" i="25"/>
  <c r="AQ265" i="25" s="1"/>
  <c r="C143" i="25"/>
  <c r="AQ143" i="25" s="1"/>
  <c r="C127" i="25"/>
  <c r="AQ127" i="25" s="1"/>
  <c r="C303" i="25"/>
  <c r="AQ303" i="25" s="1"/>
  <c r="C154" i="25"/>
  <c r="AQ154" i="25" s="1"/>
  <c r="C328" i="25"/>
  <c r="AQ328" i="25" s="1"/>
  <c r="C184" i="25"/>
  <c r="AQ184" i="25" s="1"/>
  <c r="C56" i="25"/>
  <c r="AQ56" i="25" s="1"/>
  <c r="C273" i="25"/>
  <c r="AQ273" i="25" s="1"/>
  <c r="C187" i="25"/>
  <c r="AQ187" i="25" s="1"/>
  <c r="C102" i="25"/>
  <c r="AQ102" i="25" s="1"/>
  <c r="C340" i="25"/>
  <c r="AQ340" i="25" s="1"/>
  <c r="C276" i="25"/>
  <c r="AQ276" i="25" s="1"/>
  <c r="C212" i="25"/>
  <c r="AQ212" i="25" s="1"/>
  <c r="C148" i="25"/>
  <c r="AQ148" i="25" s="1"/>
  <c r="C84" i="25"/>
  <c r="AQ84" i="25" s="1"/>
  <c r="C304" i="25"/>
  <c r="AQ304" i="25" s="1"/>
  <c r="C240" i="25"/>
  <c r="AQ240" i="25" s="1"/>
  <c r="C176" i="25"/>
  <c r="AQ176" i="25" s="1"/>
  <c r="C112" i="25"/>
  <c r="AQ112" i="25" s="1"/>
  <c r="C344" i="25"/>
  <c r="AQ344" i="25" s="1"/>
  <c r="C188" i="25"/>
  <c r="AQ188" i="25" s="1"/>
  <c r="C60" i="25"/>
  <c r="AQ60" i="25" s="1"/>
  <c r="C278" i="25"/>
  <c r="AQ278" i="25" s="1"/>
  <c r="C193" i="25"/>
  <c r="AQ193" i="25" s="1"/>
  <c r="C107" i="25"/>
  <c r="AQ107" i="25" s="1"/>
  <c r="C327" i="25"/>
  <c r="AQ327" i="25" s="1"/>
  <c r="C78" i="25"/>
  <c r="AQ78" i="25" s="1"/>
  <c r="C93" i="25"/>
  <c r="AQ93" i="25" s="1"/>
  <c r="C253" i="25"/>
  <c r="AQ253" i="25" s="1"/>
  <c r="C138" i="25"/>
  <c r="AQ138" i="25" s="1"/>
  <c r="C329" i="25"/>
  <c r="AQ329" i="25" s="1"/>
  <c r="C201" i="25"/>
  <c r="AQ201" i="25" s="1"/>
  <c r="C87" i="25"/>
  <c r="AQ87" i="25" s="1"/>
  <c r="C226" i="25"/>
  <c r="AQ226" i="25" s="1"/>
  <c r="C77" i="25"/>
  <c r="AQ77" i="25" s="1"/>
  <c r="C205" i="25"/>
  <c r="AQ205" i="25" s="1"/>
  <c r="C248" i="25"/>
  <c r="AQ248" i="25" s="1"/>
  <c r="C120" i="25"/>
  <c r="AQ120" i="25" s="1"/>
  <c r="C315" i="25"/>
  <c r="AQ315" i="25" s="1"/>
  <c r="C230" i="25"/>
  <c r="AQ230" i="25" s="1"/>
  <c r="C145" i="25"/>
  <c r="AQ145" i="25" s="1"/>
  <c r="C59" i="25"/>
  <c r="AQ59" i="25" s="1"/>
  <c r="C164" i="25"/>
  <c r="AQ164" i="25" s="1"/>
  <c r="C192" i="25"/>
  <c r="AQ192" i="25" s="1"/>
  <c r="C92" i="25"/>
  <c r="AQ92" i="25" s="1"/>
  <c r="C301" i="25"/>
  <c r="AQ301" i="25" s="1"/>
  <c r="C167" i="25"/>
  <c r="AQ167" i="25" s="1"/>
  <c r="C339" i="25"/>
  <c r="AQ339" i="25" s="1"/>
  <c r="C152" i="25"/>
  <c r="AQ152" i="25" s="1"/>
  <c r="C81" i="25"/>
  <c r="AQ81" i="25" s="1"/>
  <c r="C135" i="25"/>
  <c r="AQ135" i="25" s="1"/>
  <c r="C157" i="25"/>
  <c r="AQ157" i="25" s="1"/>
  <c r="C274" i="25"/>
  <c r="AQ274" i="25" s="1"/>
  <c r="C159" i="25"/>
  <c r="AQ159" i="25" s="1"/>
  <c r="C46" i="25"/>
  <c r="AQ46" i="25" s="1"/>
  <c r="C229" i="25"/>
  <c r="AQ229" i="25" s="1"/>
  <c r="C109" i="25"/>
  <c r="AQ109" i="25" s="1"/>
  <c r="C311" i="25"/>
  <c r="AQ311" i="25" s="1"/>
  <c r="C162" i="25"/>
  <c r="AQ162" i="25" s="1"/>
  <c r="C290" i="25"/>
  <c r="AQ290" i="25" s="1"/>
  <c r="C268" i="25"/>
  <c r="AQ268" i="25" s="1"/>
  <c r="C140" i="25"/>
  <c r="AQ140" i="25" s="1"/>
  <c r="C331" i="25"/>
  <c r="AQ331" i="25" s="1"/>
  <c r="C246" i="25"/>
  <c r="AQ246" i="25" s="1"/>
  <c r="C161" i="25"/>
  <c r="AQ161" i="25" s="1"/>
  <c r="C75" i="25"/>
  <c r="AQ75" i="25" s="1"/>
  <c r="C242" i="25"/>
  <c r="AQ242" i="25" s="1"/>
  <c r="C277" i="25"/>
  <c r="AQ277" i="25" s="1"/>
  <c r="C323" i="25"/>
  <c r="AQ323" i="25" s="1"/>
  <c r="C210" i="25"/>
  <c r="AQ210" i="25" s="1"/>
  <c r="C95" i="25"/>
  <c r="AQ95" i="25" s="1"/>
  <c r="C279" i="25"/>
  <c r="AQ279" i="25" s="1"/>
  <c r="C158" i="25"/>
  <c r="AQ158" i="25" s="1"/>
  <c r="C249" i="25"/>
  <c r="AQ249" i="25" s="1"/>
  <c r="C55" i="25"/>
  <c r="AQ55" i="25" s="1"/>
  <c r="C211" i="25"/>
  <c r="AQ211" i="25" s="1"/>
  <c r="C296" i="25"/>
  <c r="AQ296" i="25" s="1"/>
  <c r="C168" i="25"/>
  <c r="AQ168" i="25" s="1"/>
  <c r="C48" i="25"/>
  <c r="AQ48" i="25" s="1"/>
  <c r="C262" i="25"/>
  <c r="AQ262" i="25" s="1"/>
  <c r="C177" i="25"/>
  <c r="AQ177" i="25" s="1"/>
  <c r="C91" i="25"/>
  <c r="AQ91" i="25" s="1"/>
  <c r="C285" i="25"/>
  <c r="AQ285" i="25" s="1"/>
  <c r="C319" i="25"/>
  <c r="AQ319" i="25" s="1"/>
  <c r="C345" i="25"/>
  <c r="AQ345" i="25" s="1"/>
  <c r="C231" i="25"/>
  <c r="AQ231" i="25" s="1"/>
  <c r="C117" i="25"/>
  <c r="AQ117" i="25" s="1"/>
  <c r="C307" i="25"/>
  <c r="AQ307" i="25" s="1"/>
  <c r="C179" i="25"/>
  <c r="AQ179" i="25" s="1"/>
  <c r="C58" i="25"/>
  <c r="AQ58" i="25" s="1"/>
  <c r="C141" i="25"/>
  <c r="AQ141" i="25" s="1"/>
  <c r="C297" i="25"/>
  <c r="AQ297" i="25" s="1"/>
  <c r="C119" i="25"/>
  <c r="AQ119" i="25" s="1"/>
  <c r="C300" i="25"/>
  <c r="AQ300" i="25" s="1"/>
  <c r="C100" i="25"/>
  <c r="AQ100" i="25" s="1"/>
  <c r="C128" i="25"/>
  <c r="AQ128" i="25" s="1"/>
  <c r="C299" i="25"/>
  <c r="AQ299" i="25" s="1"/>
  <c r="C149" i="25"/>
  <c r="AQ149" i="25" s="1"/>
  <c r="C53" i="25"/>
  <c r="AQ53" i="25" s="1"/>
  <c r="C190" i="25"/>
  <c r="AQ190" i="25" s="1"/>
  <c r="C337" i="25"/>
  <c r="AQ337" i="25" s="1"/>
  <c r="C313" i="25"/>
  <c r="AQ313" i="25" s="1"/>
  <c r="C57" i="25"/>
  <c r="AQ57" i="25" s="1"/>
  <c r="C71" i="25"/>
  <c r="AQ71" i="25" s="1"/>
  <c r="C245" i="25"/>
  <c r="AQ245" i="25" s="1"/>
  <c r="C131" i="25"/>
  <c r="AQ131" i="25" s="1"/>
  <c r="C322" i="25"/>
  <c r="AQ322" i="25" s="1"/>
  <c r="C194" i="25"/>
  <c r="AQ194" i="25" s="1"/>
  <c r="C79" i="25"/>
  <c r="AQ79" i="25" s="1"/>
  <c r="C197" i="25"/>
  <c r="AQ197" i="25" s="1"/>
  <c r="C47" i="25"/>
  <c r="AQ47" i="25" s="1"/>
  <c r="C175" i="25"/>
  <c r="AQ175" i="25" s="1"/>
  <c r="C236" i="25"/>
  <c r="AQ236" i="25" s="1"/>
  <c r="C108" i="25"/>
  <c r="AQ108" i="25" s="1"/>
  <c r="C310" i="25"/>
  <c r="AQ310" i="25" s="1"/>
  <c r="C225" i="25"/>
  <c r="AQ225" i="25" s="1"/>
  <c r="C139" i="25"/>
  <c r="AQ139" i="25" s="1"/>
  <c r="C54" i="25"/>
  <c r="AQ54" i="25" s="1"/>
  <c r="C185" i="25"/>
  <c r="AQ185" i="25" s="1"/>
  <c r="C206" i="25"/>
  <c r="AQ206" i="25" s="1"/>
  <c r="C295" i="25"/>
  <c r="AQ295" i="25" s="1"/>
  <c r="C181" i="25"/>
  <c r="AQ181" i="25" s="1"/>
  <c r="C67" i="25"/>
  <c r="AQ67" i="25" s="1"/>
  <c r="C250" i="25"/>
  <c r="AQ250" i="25" s="1"/>
  <c r="C130" i="25"/>
  <c r="AQ130" i="25" s="1"/>
  <c r="C85" i="25"/>
  <c r="AQ85" i="25" s="1"/>
  <c r="C247" i="25"/>
  <c r="AQ247" i="25" s="1"/>
  <c r="C98" i="25"/>
  <c r="AQ98" i="25" s="1"/>
  <c r="C264" i="25"/>
  <c r="AQ264" i="25" s="1"/>
  <c r="C136" i="25"/>
  <c r="AQ136" i="25" s="1"/>
  <c r="C326" i="25"/>
  <c r="AQ326" i="25" s="1"/>
  <c r="C241" i="25"/>
  <c r="AQ241" i="25" s="1"/>
  <c r="C155" i="25"/>
  <c r="AQ155" i="25" s="1"/>
  <c r="C70" i="25"/>
  <c r="AQ70" i="25" s="1"/>
  <c r="C227" i="25"/>
  <c r="AQ227" i="25" s="1"/>
  <c r="C263" i="25"/>
  <c r="AQ263" i="25" s="1"/>
  <c r="C317" i="25"/>
  <c r="AQ317" i="25" s="1"/>
  <c r="C202" i="25"/>
  <c r="AQ202" i="25" s="1"/>
  <c r="C89" i="25"/>
  <c r="AQ89" i="25" s="1"/>
  <c r="C271" i="25"/>
  <c r="AQ271" i="25" s="1"/>
  <c r="C151" i="25"/>
  <c r="AQ151" i="25" s="1"/>
  <c r="C170" i="25"/>
  <c r="AQ170" i="25" s="1"/>
  <c r="C333" i="25"/>
  <c r="AQ333" i="25" s="1"/>
  <c r="C183" i="25"/>
  <c r="AQ183" i="25" s="1"/>
  <c r="C292" i="25"/>
  <c r="AQ292" i="25" s="1"/>
  <c r="C320" i="25"/>
  <c r="AQ320" i="25" s="1"/>
  <c r="C64" i="25"/>
  <c r="AQ64" i="25" s="1"/>
  <c r="C214" i="25"/>
  <c r="AQ214" i="25" s="1"/>
  <c r="C178" i="25"/>
  <c r="AQ178" i="25" s="1"/>
  <c r="C237" i="25"/>
  <c r="AQ237" i="25" s="1"/>
  <c r="C318" i="25"/>
  <c r="AQ318" i="25" s="1"/>
  <c r="C251" i="25"/>
  <c r="AQ251" i="25" s="1"/>
  <c r="C255" i="25"/>
  <c r="AQ255" i="25" s="1"/>
  <c r="C291" i="25"/>
  <c r="AQ291" i="25" s="1"/>
  <c r="C330" i="25"/>
  <c r="AQ330" i="25" s="1"/>
  <c r="C217" i="25"/>
  <c r="AQ217" i="25" s="1"/>
  <c r="C103" i="25"/>
  <c r="AQ103" i="25" s="1"/>
  <c r="C286" i="25"/>
  <c r="AQ286" i="25" s="1"/>
  <c r="C165" i="25"/>
  <c r="AQ165" i="25" s="1"/>
  <c r="C45" i="25"/>
  <c r="AQ45" i="25" s="1"/>
  <c r="C83" i="25"/>
  <c r="AQ83" i="25" s="1"/>
  <c r="C239" i="25"/>
  <c r="AQ239" i="25" s="1"/>
  <c r="C62" i="25"/>
  <c r="AQ62" i="25" s="1"/>
  <c r="C204" i="25"/>
  <c r="AQ204" i="25" s="1"/>
  <c r="C76" i="25"/>
  <c r="AQ76" i="25" s="1"/>
  <c r="C289" i="25"/>
  <c r="AQ289" i="25" s="1"/>
  <c r="C203" i="25"/>
  <c r="AQ203" i="25" s="1"/>
  <c r="C118" i="25"/>
  <c r="AQ118" i="25" s="1"/>
  <c r="C73" i="25"/>
  <c r="AQ73" i="25" s="1"/>
  <c r="C121" i="25"/>
  <c r="AQ121" i="25" s="1"/>
  <c r="C142" i="25"/>
  <c r="AQ142" i="25" s="1"/>
  <c r="C266" i="25"/>
  <c r="AQ266" i="25" s="1"/>
  <c r="C153" i="25"/>
  <c r="AQ153" i="25" s="1"/>
  <c r="C343" i="25"/>
  <c r="AQ343" i="25" s="1"/>
  <c r="C222" i="25"/>
  <c r="AQ222" i="25" s="1"/>
  <c r="C101" i="25"/>
  <c r="AQ101" i="25" s="1"/>
  <c r="C282" i="25"/>
  <c r="AQ282" i="25" s="1"/>
  <c r="C133" i="25"/>
  <c r="AQ133" i="25" s="1"/>
  <c r="C261" i="25"/>
  <c r="AQ261" i="25" s="1"/>
  <c r="C232" i="25"/>
  <c r="AQ232" i="25" s="1"/>
  <c r="C104" i="25"/>
  <c r="AQ104" i="25" s="1"/>
  <c r="C305" i="25"/>
  <c r="AQ305" i="25" s="1"/>
  <c r="C219" i="25"/>
  <c r="AQ219" i="25" s="1"/>
  <c r="C134" i="25"/>
  <c r="AQ134" i="25" s="1"/>
  <c r="C49" i="25"/>
  <c r="AQ49" i="25" s="1"/>
  <c r="C163" i="25"/>
  <c r="AQ163" i="25" s="1"/>
  <c r="C191" i="25"/>
  <c r="AQ191" i="25" s="1"/>
  <c r="C287" i="25"/>
  <c r="AQ287" i="25" s="1"/>
  <c r="C228" i="25"/>
  <c r="AQ228" i="25" s="1"/>
  <c r="C256" i="25"/>
  <c r="AQ256" i="25" s="1"/>
  <c r="C220" i="25"/>
  <c r="AQ220" i="25" s="1"/>
  <c r="C129" i="25"/>
  <c r="AQ129" i="25" s="1"/>
  <c r="C281" i="25"/>
  <c r="AQ281" i="25" s="1"/>
  <c r="C115" i="25"/>
  <c r="AQ115" i="25" s="1"/>
  <c r="C280" i="25"/>
  <c r="AQ280" i="25" s="1"/>
  <c r="C166" i="25"/>
  <c r="AQ166" i="25" s="1"/>
  <c r="C199" i="25"/>
  <c r="AQ199" i="25" s="1"/>
  <c r="C221" i="25"/>
  <c r="AQ221" i="25" s="1"/>
  <c r="C302" i="25"/>
  <c r="AQ302" i="25" s="1"/>
  <c r="C189" i="25"/>
  <c r="AQ189" i="25" s="1"/>
  <c r="C74" i="25"/>
  <c r="AQ74" i="25" s="1"/>
  <c r="C258" i="25"/>
  <c r="AQ258" i="25" s="1"/>
  <c r="C137" i="25"/>
  <c r="AQ137" i="25" s="1"/>
  <c r="C106" i="25"/>
  <c r="AQ106" i="25" s="1"/>
  <c r="C275" i="25"/>
  <c r="AQ275" i="25" s="1"/>
  <c r="C126" i="25"/>
  <c r="AQ126" i="25" s="1"/>
  <c r="C312" i="25"/>
  <c r="AQ312" i="25" s="1"/>
  <c r="C172" i="25"/>
  <c r="AQ172" i="25" s="1"/>
  <c r="C52" i="25"/>
  <c r="AQ52" i="25" s="1"/>
  <c r="C267" i="25"/>
  <c r="AQ267" i="25" s="1"/>
  <c r="C182" i="25"/>
  <c r="AQ182" i="25" s="1"/>
  <c r="C97" i="25"/>
  <c r="AQ97" i="25" s="1"/>
  <c r="C298" i="25"/>
  <c r="AQ298" i="25" s="1"/>
  <c r="C334" i="25"/>
  <c r="AQ334" i="25" s="1"/>
  <c r="C50" i="25"/>
  <c r="AQ50" i="25" s="1"/>
  <c r="C238" i="25"/>
  <c r="AQ238" i="25" s="1"/>
  <c r="C125" i="25"/>
  <c r="AQ125" i="25" s="1"/>
  <c r="C314" i="25"/>
  <c r="AQ314" i="25" s="1"/>
  <c r="C186" i="25"/>
  <c r="AQ186" i="25" s="1"/>
  <c r="C66" i="25"/>
  <c r="AQ66" i="25" s="1"/>
  <c r="C169" i="25"/>
  <c r="AQ169" i="25" s="1"/>
  <c r="C325" i="25"/>
  <c r="AQ325" i="25" s="1"/>
  <c r="C147" i="25"/>
  <c r="AQ147" i="25" s="1"/>
  <c r="C200" i="25"/>
  <c r="AQ200" i="25" s="1"/>
  <c r="C72" i="25"/>
  <c r="AQ72" i="25" s="1"/>
  <c r="C283" i="25"/>
  <c r="AQ283" i="25" s="1"/>
  <c r="C198" i="25"/>
  <c r="AQ198" i="25" s="1"/>
  <c r="C113" i="25"/>
  <c r="AQ113" i="25" s="1"/>
  <c r="C341" i="25"/>
  <c r="AQ341" i="25" s="1"/>
  <c r="C99" i="25"/>
  <c r="AQ99" i="25" s="1"/>
  <c r="C114" i="25"/>
  <c r="AQ114" i="25" s="1"/>
  <c r="C259" i="25"/>
  <c r="AQ259" i="25" s="1"/>
  <c r="C146" i="25"/>
  <c r="AQ146" i="25" s="1"/>
  <c r="C335" i="25"/>
  <c r="AQ335" i="25" s="1"/>
  <c r="C215" i="25"/>
  <c r="AQ215" i="25" s="1"/>
  <c r="C94" i="25"/>
  <c r="AQ94" i="25" s="1"/>
  <c r="C254" i="25"/>
  <c r="AQ254" i="25" s="1"/>
  <c r="C105" i="25"/>
  <c r="AQ105" i="25" s="1"/>
  <c r="C233" i="25"/>
  <c r="AQ233" i="25" s="1"/>
  <c r="C174" i="25"/>
  <c r="AQ174" i="25" s="1"/>
  <c r="C63" i="25"/>
  <c r="AQ63" i="25" s="1"/>
  <c r="C61" i="25"/>
  <c r="AQ61" i="25" s="1"/>
  <c r="C218" i="25"/>
  <c r="AQ218" i="25" s="1"/>
  <c r="C243" i="25"/>
  <c r="AQ243" i="25" s="1"/>
  <c r="C69" i="25"/>
  <c r="AQ69" i="25" s="1"/>
  <c r="C122" i="25"/>
  <c r="AQ122" i="25" s="1"/>
  <c r="N324" i="25"/>
  <c r="N260" i="25"/>
  <c r="N196" i="25"/>
  <c r="N280" i="25"/>
  <c r="N192" i="25"/>
  <c r="N128" i="25"/>
  <c r="N64" i="25"/>
  <c r="N283" i="25"/>
  <c r="N272" i="25"/>
  <c r="N188" i="25"/>
  <c r="N124" i="25"/>
  <c r="N60" i="25"/>
  <c r="N278" i="25"/>
  <c r="N284" i="25"/>
  <c r="N200" i="25"/>
  <c r="N132" i="25"/>
  <c r="N68" i="25"/>
  <c r="N289" i="25"/>
  <c r="N203" i="25"/>
  <c r="N118" i="25"/>
  <c r="N327" i="25"/>
  <c r="N213" i="25"/>
  <c r="N258" i="25"/>
  <c r="N120" i="25"/>
  <c r="N209" i="25"/>
  <c r="N91" i="25"/>
  <c r="N255" i="25"/>
  <c r="N265" i="25"/>
  <c r="N137" i="25"/>
  <c r="N317" i="25"/>
  <c r="N121" i="25"/>
  <c r="N239" i="25"/>
  <c r="N71" i="25"/>
  <c r="N162" i="25"/>
  <c r="N146" i="25"/>
  <c r="N61" i="25"/>
  <c r="N136" i="25"/>
  <c r="N214" i="25"/>
  <c r="N102" i="25"/>
  <c r="N263" i="25"/>
  <c r="N271" i="25"/>
  <c r="N143" i="25"/>
  <c r="N330" i="25"/>
  <c r="N131" i="25"/>
  <c r="N254" i="25"/>
  <c r="N82" i="25"/>
  <c r="N262" i="25"/>
  <c r="N319" i="25"/>
  <c r="N186" i="25"/>
  <c r="N189" i="25"/>
  <c r="N138" i="25"/>
  <c r="N142" i="25"/>
  <c r="N126" i="25"/>
  <c r="N88" i="25"/>
  <c r="N81" i="25"/>
  <c r="N243" i="25"/>
  <c r="N287" i="25"/>
  <c r="N211" i="25"/>
  <c r="N181" i="25"/>
  <c r="N323" i="25"/>
  <c r="N312" i="25"/>
  <c r="N166" i="25"/>
  <c r="N199" i="25"/>
  <c r="N94" i="25"/>
  <c r="N63" i="25"/>
  <c r="N290" i="25"/>
  <c r="N57" i="25"/>
  <c r="N309" i="25"/>
  <c r="N158" i="25"/>
  <c r="N338" i="25"/>
  <c r="N101" i="25"/>
  <c r="N98" i="25"/>
  <c r="N245" i="25"/>
  <c r="N45" i="25"/>
  <c r="N113" i="25"/>
  <c r="N308" i="25"/>
  <c r="N244" i="25"/>
  <c r="N344" i="25"/>
  <c r="N256" i="25"/>
  <c r="N176" i="25"/>
  <c r="N112" i="25"/>
  <c r="N48" i="25"/>
  <c r="N336" i="25"/>
  <c r="N252" i="25"/>
  <c r="N172" i="25"/>
  <c r="N108" i="25"/>
  <c r="N342" i="25"/>
  <c r="N257" i="25"/>
  <c r="N264" i="25"/>
  <c r="N180" i="25"/>
  <c r="N116" i="25"/>
  <c r="N52" i="25"/>
  <c r="N267" i="25"/>
  <c r="N182" i="25"/>
  <c r="N97" i="25"/>
  <c r="N298" i="25"/>
  <c r="N343" i="25"/>
  <c r="N229" i="25"/>
  <c r="N56" i="25"/>
  <c r="N177" i="25"/>
  <c r="N65" i="25"/>
  <c r="N221" i="25"/>
  <c r="N222" i="25"/>
  <c r="N109" i="25"/>
  <c r="N259" i="25"/>
  <c r="N83" i="25"/>
  <c r="N185" i="25"/>
  <c r="N318" i="25"/>
  <c r="N125" i="25"/>
  <c r="N266" i="25"/>
  <c r="N154" i="25"/>
  <c r="N72" i="25"/>
  <c r="N187" i="25"/>
  <c r="N70" i="25"/>
  <c r="N227" i="25"/>
  <c r="N237" i="25"/>
  <c r="N115" i="25"/>
  <c r="N274" i="25"/>
  <c r="N93" i="25"/>
  <c r="N197" i="25"/>
  <c r="N333" i="25"/>
  <c r="N198" i="25"/>
  <c r="N249" i="25"/>
  <c r="N130" i="25"/>
  <c r="N111" i="25"/>
  <c r="N62" i="25"/>
  <c r="N95" i="25"/>
  <c r="N174" i="25"/>
  <c r="N251" i="25"/>
  <c r="N313" i="25"/>
  <c r="N179" i="25"/>
  <c r="N178" i="25"/>
  <c r="N127" i="25"/>
  <c r="N133" i="25"/>
  <c r="N50" i="25"/>
  <c r="N152" i="25"/>
  <c r="N107" i="25"/>
  <c r="N279" i="25"/>
  <c r="N345" i="25"/>
  <c r="N269" i="25"/>
  <c r="N218" i="25"/>
  <c r="N106" i="25"/>
  <c r="N78" i="25"/>
  <c r="N149" i="25"/>
  <c r="N332" i="25"/>
  <c r="N74" i="25"/>
  <c r="N337" i="25"/>
  <c r="N175" i="25"/>
  <c r="N117" i="25"/>
  <c r="N233" i="25"/>
  <c r="N340" i="25"/>
  <c r="N276" i="25"/>
  <c r="N212" i="25"/>
  <c r="N300" i="25"/>
  <c r="N216" i="25"/>
  <c r="N144" i="25"/>
  <c r="N80" i="25"/>
  <c r="N305" i="25"/>
  <c r="N296" i="25"/>
  <c r="N208" i="25"/>
  <c r="N140" i="25"/>
  <c r="N76" i="25"/>
  <c r="N299" i="25"/>
  <c r="N304" i="25"/>
  <c r="N220" i="25"/>
  <c r="N148" i="25"/>
  <c r="N84" i="25"/>
  <c r="N310" i="25"/>
  <c r="N225" i="25"/>
  <c r="N139" i="25"/>
  <c r="N54" i="25"/>
  <c r="N242" i="25"/>
  <c r="N286" i="25"/>
  <c r="N184" i="25"/>
  <c r="N235" i="25"/>
  <c r="N123" i="25"/>
  <c r="N291" i="25"/>
  <c r="N301" i="25"/>
  <c r="N165" i="25"/>
  <c r="N51" i="25"/>
  <c r="N159" i="25"/>
  <c r="N297" i="25"/>
  <c r="N110" i="25"/>
  <c r="N205" i="25"/>
  <c r="N47" i="25"/>
  <c r="N223" i="25"/>
  <c r="N204" i="25"/>
  <c r="N241" i="25"/>
  <c r="N129" i="25"/>
  <c r="N306" i="25"/>
  <c r="N307" i="25"/>
  <c r="N173" i="25"/>
  <c r="N58" i="25"/>
  <c r="N169" i="25"/>
  <c r="N311" i="25"/>
  <c r="N119" i="25"/>
  <c r="N104" i="25"/>
  <c r="N86" i="25"/>
  <c r="N250" i="25"/>
  <c r="N302" i="25"/>
  <c r="N226" i="25"/>
  <c r="N190" i="25"/>
  <c r="N69" i="25"/>
  <c r="N224" i="25"/>
  <c r="N134" i="25"/>
  <c r="N322" i="25"/>
  <c r="N66" i="25"/>
  <c r="N325" i="25"/>
  <c r="N247" i="25"/>
  <c r="N238" i="25"/>
  <c r="N195" i="25"/>
  <c r="N219" i="25"/>
  <c r="N277" i="25"/>
  <c r="N151" i="25"/>
  <c r="N141" i="25"/>
  <c r="N90" i="25"/>
  <c r="N105" i="25"/>
  <c r="N281" i="25"/>
  <c r="N285" i="25"/>
  <c r="N114" i="25"/>
  <c r="N206" i="25"/>
  <c r="N67" i="25"/>
  <c r="N215" i="25"/>
  <c r="N210" i="25"/>
  <c r="N282" i="25"/>
  <c r="N183" i="25"/>
  <c r="N292" i="25"/>
  <c r="N328" i="25"/>
  <c r="N150" i="25"/>
  <c r="N294" i="25"/>
  <c r="N73" i="25"/>
  <c r="N315" i="25"/>
  <c r="N99" i="25"/>
  <c r="N293" i="25"/>
  <c r="N228" i="25"/>
  <c r="N96" i="25"/>
  <c r="N156" i="25"/>
  <c r="N240" i="25"/>
  <c r="N246" i="25"/>
  <c r="N314" i="25"/>
  <c r="N334" i="25"/>
  <c r="N202" i="25"/>
  <c r="N85" i="25"/>
  <c r="N155" i="25"/>
  <c r="N87" i="25"/>
  <c r="N248" i="25"/>
  <c r="N339" i="25"/>
  <c r="N193" i="25"/>
  <c r="N53" i="25"/>
  <c r="N49" i="25"/>
  <c r="N153" i="25"/>
  <c r="N171" i="25"/>
  <c r="N168" i="25"/>
  <c r="N326" i="25"/>
  <c r="N92" i="25"/>
  <c r="N164" i="25"/>
  <c r="N161" i="25"/>
  <c r="N268" i="25"/>
  <c r="N335" i="25"/>
  <c r="N46" i="25"/>
  <c r="N89" i="25"/>
  <c r="N217" i="25"/>
  <c r="N145" i="25"/>
  <c r="N275" i="25"/>
  <c r="N77" i="25"/>
  <c r="N207" i="25"/>
  <c r="N320" i="25"/>
  <c r="N341" i="25"/>
  <c r="N234" i="25"/>
  <c r="N163" i="25"/>
  <c r="N236" i="25"/>
  <c r="N316" i="25"/>
  <c r="N321" i="25"/>
  <c r="N100" i="25"/>
  <c r="N75" i="25"/>
  <c r="N273" i="25"/>
  <c r="N194" i="25"/>
  <c r="N147" i="25"/>
  <c r="N288" i="25"/>
  <c r="N191" i="25"/>
  <c r="N55" i="25"/>
  <c r="N329" i="25"/>
  <c r="N295" i="25"/>
  <c r="N122" i="25"/>
  <c r="N135" i="25"/>
  <c r="N231" i="25"/>
  <c r="N230" i="25"/>
  <c r="N59" i="25"/>
  <c r="N160" i="25"/>
  <c r="N232" i="25"/>
  <c r="N331" i="25"/>
  <c r="N270" i="25"/>
  <c r="N79" i="25"/>
  <c r="N261" i="25"/>
  <c r="N201" i="25"/>
  <c r="N157" i="25"/>
  <c r="N253" i="25"/>
  <c r="N103" i="25"/>
  <c r="N167" i="25"/>
  <c r="N170" i="25"/>
  <c r="N303" i="25"/>
  <c r="J284" i="25"/>
  <c r="AX284" i="25" s="1"/>
  <c r="J220" i="25"/>
  <c r="AX220" i="25" s="1"/>
  <c r="J156" i="25"/>
  <c r="AX156" i="25" s="1"/>
  <c r="J307" i="25"/>
  <c r="AX307" i="25" s="1"/>
  <c r="J222" i="25"/>
  <c r="AX222" i="25" s="1"/>
  <c r="J137" i="25"/>
  <c r="AX137" i="25" s="1"/>
  <c r="J69" i="25"/>
  <c r="AX69" i="25" s="1"/>
  <c r="J278" i="25"/>
  <c r="AX278" i="25" s="1"/>
  <c r="J165" i="25"/>
  <c r="AX165" i="25" s="1"/>
  <c r="J316" i="25"/>
  <c r="AX316" i="25" s="1"/>
  <c r="J252" i="25"/>
  <c r="AX252" i="25" s="1"/>
  <c r="J188" i="25"/>
  <c r="AX188" i="25" s="1"/>
  <c r="J124" i="25"/>
  <c r="AX124" i="25" s="1"/>
  <c r="J265" i="25"/>
  <c r="AX265" i="25" s="1"/>
  <c r="J179" i="25"/>
  <c r="AX179" i="25" s="1"/>
  <c r="J101" i="25"/>
  <c r="AX101" i="25" s="1"/>
  <c r="J335" i="25"/>
  <c r="AX335" i="25" s="1"/>
  <c r="J221" i="25"/>
  <c r="AX221" i="25" s="1"/>
  <c r="J111" i="25"/>
  <c r="AX111" i="25" s="1"/>
  <c r="J300" i="25"/>
  <c r="AX300" i="25" s="1"/>
  <c r="J236" i="25"/>
  <c r="AX236" i="25" s="1"/>
  <c r="J172" i="25"/>
  <c r="AX172" i="25" s="1"/>
  <c r="J329" i="25"/>
  <c r="AX329" i="25" s="1"/>
  <c r="J243" i="25"/>
  <c r="AX243" i="25" s="1"/>
  <c r="J158" i="25"/>
  <c r="AX158" i="25" s="1"/>
  <c r="J85" i="25"/>
  <c r="AX85" i="25" s="1"/>
  <c r="J306" i="25"/>
  <c r="AX306" i="25" s="1"/>
  <c r="J193" i="25"/>
  <c r="AX193" i="25" s="1"/>
  <c r="J90" i="25"/>
  <c r="AX90" i="25" s="1"/>
  <c r="J268" i="25"/>
  <c r="AX268" i="25" s="1"/>
  <c r="J201" i="25"/>
  <c r="AX201" i="25" s="1"/>
  <c r="J135" i="25"/>
  <c r="AX135" i="25" s="1"/>
  <c r="J322" i="25"/>
  <c r="AX322" i="25" s="1"/>
  <c r="J269" i="25"/>
  <c r="AX269" i="25" s="1"/>
  <c r="J119" i="25"/>
  <c r="AX119" i="25" s="1"/>
  <c r="J247" i="25"/>
  <c r="AX247" i="25" s="1"/>
  <c r="J99" i="25"/>
  <c r="AX99" i="25" s="1"/>
  <c r="J319" i="25"/>
  <c r="AX319" i="25" s="1"/>
  <c r="J78" i="25"/>
  <c r="AX78" i="25" s="1"/>
  <c r="J120" i="25"/>
  <c r="AX120" i="25" s="1"/>
  <c r="J56" i="25"/>
  <c r="AX56" i="25" s="1"/>
  <c r="J296" i="25"/>
  <c r="AX296" i="25" s="1"/>
  <c r="J232" i="25"/>
  <c r="AX232" i="25" s="1"/>
  <c r="J168" i="25"/>
  <c r="AX168" i="25" s="1"/>
  <c r="J323" i="25"/>
  <c r="AX323" i="25" s="1"/>
  <c r="J238" i="25"/>
  <c r="AX238" i="25" s="1"/>
  <c r="J153" i="25"/>
  <c r="AX153" i="25" s="1"/>
  <c r="J81" i="25"/>
  <c r="AX81" i="25" s="1"/>
  <c r="J299" i="25"/>
  <c r="AX299" i="25" s="1"/>
  <c r="J186" i="25"/>
  <c r="AX186" i="25" s="1"/>
  <c r="J84" i="25"/>
  <c r="AX84" i="25" s="1"/>
  <c r="J311" i="25"/>
  <c r="AX311" i="25" s="1"/>
  <c r="J261" i="25"/>
  <c r="AX261" i="25" s="1"/>
  <c r="J112" i="25"/>
  <c r="AX112" i="25" s="1"/>
  <c r="J230" i="25"/>
  <c r="AX230" i="25" s="1"/>
  <c r="J88" i="25"/>
  <c r="AX88" i="25" s="1"/>
  <c r="J282" i="25"/>
  <c r="AX282" i="25" s="1"/>
  <c r="J67" i="25"/>
  <c r="AX67" i="25" s="1"/>
  <c r="J110" i="25"/>
  <c r="AX110" i="25" s="1"/>
  <c r="J46" i="25"/>
  <c r="AX46" i="25" s="1"/>
  <c r="J292" i="25"/>
  <c r="AX292" i="25" s="1"/>
  <c r="J228" i="25"/>
  <c r="AX228" i="25" s="1"/>
  <c r="J164" i="25"/>
  <c r="AX164" i="25" s="1"/>
  <c r="J318" i="25"/>
  <c r="AX318" i="25" s="1"/>
  <c r="J233" i="25"/>
  <c r="AX233" i="25" s="1"/>
  <c r="J147" i="25"/>
  <c r="AX147" i="25" s="1"/>
  <c r="J77" i="25"/>
  <c r="AX77" i="25" s="1"/>
  <c r="J293" i="25"/>
  <c r="AX293" i="25" s="1"/>
  <c r="J178" i="25"/>
  <c r="AX178" i="25" s="1"/>
  <c r="J79" i="25"/>
  <c r="AX79" i="25" s="1"/>
  <c r="J303" i="25"/>
  <c r="AX303" i="25" s="1"/>
  <c r="J251" i="25"/>
  <c r="AX251" i="25" s="1"/>
  <c r="J104" i="25"/>
  <c r="AX104" i="25" s="1"/>
  <c r="J330" i="25"/>
  <c r="AX330" i="25" s="1"/>
  <c r="J80" i="25"/>
  <c r="AX80" i="25" s="1"/>
  <c r="J245" i="25"/>
  <c r="AX245" i="25" s="1"/>
  <c r="J59" i="25"/>
  <c r="AX59" i="25" s="1"/>
  <c r="J102" i="25"/>
  <c r="AX102" i="25" s="1"/>
  <c r="J336" i="25"/>
  <c r="AX336" i="25" s="1"/>
  <c r="J272" i="25"/>
  <c r="AX272" i="25" s="1"/>
  <c r="J208" i="25"/>
  <c r="AX208" i="25" s="1"/>
  <c r="J144" i="25"/>
  <c r="AX144" i="25" s="1"/>
  <c r="J291" i="25"/>
  <c r="AX291" i="25" s="1"/>
  <c r="J206" i="25"/>
  <c r="AX206" i="25" s="1"/>
  <c r="J121" i="25"/>
  <c r="AX121" i="25" s="1"/>
  <c r="J57" i="25"/>
  <c r="AX57" i="25" s="1"/>
  <c r="J257" i="25"/>
  <c r="AX257" i="25" s="1"/>
  <c r="J143" i="25"/>
  <c r="AX143" i="25" s="1"/>
  <c r="J52" i="25"/>
  <c r="AX52" i="25" s="1"/>
  <c r="J255" i="25"/>
  <c r="AX255" i="25" s="1"/>
  <c r="J203" i="25"/>
  <c r="AX203" i="25" s="1"/>
  <c r="J70" i="25"/>
  <c r="AX70" i="25" s="1"/>
  <c r="J205" i="25"/>
  <c r="AX205" i="25" s="1"/>
  <c r="J273" i="25"/>
  <c r="AX273" i="25" s="1"/>
  <c r="J177" i="25"/>
  <c r="AX177" i="25" s="1"/>
  <c r="J237" i="25"/>
  <c r="AX237" i="25" s="1"/>
  <c r="J54" i="25"/>
  <c r="AX54" i="25" s="1"/>
  <c r="J204" i="25"/>
  <c r="AX204" i="25" s="1"/>
  <c r="J117" i="25"/>
  <c r="AX117" i="25" s="1"/>
  <c r="J68" i="25"/>
  <c r="AX68" i="25" s="1"/>
  <c r="J283" i="25"/>
  <c r="AX283" i="25" s="1"/>
  <c r="J231" i="25"/>
  <c r="AX231" i="25" s="1"/>
  <c r="J91" i="25"/>
  <c r="AX91" i="25" s="1"/>
  <c r="J253" i="25"/>
  <c r="AX253" i="25" s="1"/>
  <c r="J332" i="25"/>
  <c r="AX332" i="25" s="1"/>
  <c r="J286" i="25"/>
  <c r="AX286" i="25" s="1"/>
  <c r="J250" i="25"/>
  <c r="AX250" i="25" s="1"/>
  <c r="J305" i="25"/>
  <c r="AX305" i="25" s="1"/>
  <c r="J309" i="25"/>
  <c r="AX309" i="25" s="1"/>
  <c r="J155" i="25"/>
  <c r="AX155" i="25" s="1"/>
  <c r="J295" i="25"/>
  <c r="AX295" i="25" s="1"/>
  <c r="J141" i="25"/>
  <c r="AX141" i="25" s="1"/>
  <c r="J134" i="25"/>
  <c r="AX134" i="25" s="1"/>
  <c r="J115" i="25"/>
  <c r="AX115" i="25" s="1"/>
  <c r="J170" i="25"/>
  <c r="AX170" i="25" s="1"/>
  <c r="J123" i="25"/>
  <c r="AX123" i="25" s="1"/>
  <c r="J312" i="25"/>
  <c r="AX312" i="25" s="1"/>
  <c r="J248" i="25"/>
  <c r="AX248" i="25" s="1"/>
  <c r="J184" i="25"/>
  <c r="AX184" i="25" s="1"/>
  <c r="J345" i="25"/>
  <c r="AX345" i="25" s="1"/>
  <c r="J259" i="25"/>
  <c r="AX259" i="25" s="1"/>
  <c r="J174" i="25"/>
  <c r="AX174" i="25" s="1"/>
  <c r="J97" i="25"/>
  <c r="AX97" i="25" s="1"/>
  <c r="J327" i="25"/>
  <c r="AX327" i="25" s="1"/>
  <c r="J214" i="25"/>
  <c r="AX214" i="25" s="1"/>
  <c r="J106" i="25"/>
  <c r="AX106" i="25" s="1"/>
  <c r="J277" i="25"/>
  <c r="AX277" i="25" s="1"/>
  <c r="J298" i="25"/>
  <c r="AX298" i="25" s="1"/>
  <c r="J146" i="25"/>
  <c r="AX146" i="25" s="1"/>
  <c r="J287" i="25"/>
  <c r="AX287" i="25" s="1"/>
  <c r="J130" i="25"/>
  <c r="AX130" i="25" s="1"/>
  <c r="J114" i="25"/>
  <c r="AX114" i="25" s="1"/>
  <c r="J107" i="25"/>
  <c r="AX107" i="25" s="1"/>
  <c r="J159" i="25"/>
  <c r="AX159" i="25" s="1"/>
  <c r="J103" i="25"/>
  <c r="AX103" i="25" s="1"/>
  <c r="J308" i="25"/>
  <c r="AX308" i="25" s="1"/>
  <c r="J244" i="25"/>
  <c r="AX244" i="25" s="1"/>
  <c r="J180" i="25"/>
  <c r="AX180" i="25" s="1"/>
  <c r="J339" i="25"/>
  <c r="AX339" i="25" s="1"/>
  <c r="J254" i="25"/>
  <c r="AX254" i="25" s="1"/>
  <c r="J169" i="25"/>
  <c r="AX169" i="25" s="1"/>
  <c r="J93" i="25"/>
  <c r="AX93" i="25" s="1"/>
  <c r="J321" i="25"/>
  <c r="AX321" i="25" s="1"/>
  <c r="J207" i="25"/>
  <c r="AX207" i="25" s="1"/>
  <c r="J100" i="25"/>
  <c r="AX100" i="25" s="1"/>
  <c r="J341" i="25"/>
  <c r="AX341" i="25" s="1"/>
  <c r="J289" i="25"/>
  <c r="AX289" i="25" s="1"/>
  <c r="J138" i="25"/>
  <c r="AX138" i="25" s="1"/>
  <c r="J267" i="25"/>
  <c r="AX267" i="25" s="1"/>
  <c r="J118" i="25"/>
  <c r="AX118" i="25" s="1"/>
  <c r="J94" i="25"/>
  <c r="AX94" i="25" s="1"/>
  <c r="J96" i="25"/>
  <c r="AX96" i="25" s="1"/>
  <c r="J145" i="25"/>
  <c r="AX145" i="25" s="1"/>
  <c r="J86" i="25"/>
  <c r="AX86" i="25" s="1"/>
  <c r="J288" i="25"/>
  <c r="AX288" i="25" s="1"/>
  <c r="J224" i="25"/>
  <c r="AX224" i="25" s="1"/>
  <c r="J160" i="25"/>
  <c r="AX160" i="25" s="1"/>
  <c r="J313" i="25"/>
  <c r="AX313" i="25" s="1"/>
  <c r="J227" i="25"/>
  <c r="AX227" i="25" s="1"/>
  <c r="J142" i="25"/>
  <c r="AX142" i="25" s="1"/>
  <c r="J73" i="25"/>
  <c r="AX73" i="25" s="1"/>
  <c r="J285" i="25"/>
  <c r="AX285" i="25" s="1"/>
  <c r="J171" i="25"/>
  <c r="AX171" i="25" s="1"/>
  <c r="J74" i="25"/>
  <c r="AX74" i="25" s="1"/>
  <c r="J294" i="25"/>
  <c r="AX294" i="25" s="1"/>
  <c r="J241" i="25"/>
  <c r="AX241" i="25" s="1"/>
  <c r="J98" i="25"/>
  <c r="AX98" i="25" s="1"/>
  <c r="J290" i="25"/>
  <c r="AX290" i="25" s="1"/>
  <c r="J71" i="25"/>
  <c r="AX71" i="25" s="1"/>
  <c r="J226" i="25"/>
  <c r="AX226" i="25" s="1"/>
  <c r="J50" i="25"/>
  <c r="AX50" i="25" s="1"/>
  <c r="J92" i="25"/>
  <c r="AX92" i="25" s="1"/>
  <c r="J246" i="25"/>
  <c r="AX246" i="25" s="1"/>
  <c r="J60" i="25"/>
  <c r="AX60" i="25" s="1"/>
  <c r="J338" i="25"/>
  <c r="AX338" i="25" s="1"/>
  <c r="J344" i="25"/>
  <c r="AX344" i="25" s="1"/>
  <c r="J216" i="25"/>
  <c r="AX216" i="25" s="1"/>
  <c r="J302" i="25"/>
  <c r="AX302" i="25" s="1"/>
  <c r="J131" i="25"/>
  <c r="AX131" i="25" s="1"/>
  <c r="J271" i="25"/>
  <c r="AX271" i="25" s="1"/>
  <c r="J63" i="25"/>
  <c r="AX63" i="25" s="1"/>
  <c r="J223" i="25"/>
  <c r="AX223" i="25" s="1"/>
  <c r="J234" i="25"/>
  <c r="AX234" i="25" s="1"/>
  <c r="J202" i="25"/>
  <c r="AX202" i="25" s="1"/>
  <c r="J72" i="25"/>
  <c r="AX72" i="25" s="1"/>
  <c r="J276" i="25"/>
  <c r="AX276" i="25" s="1"/>
  <c r="J148" i="25"/>
  <c r="AX148" i="25" s="1"/>
  <c r="J211" i="25"/>
  <c r="AX211" i="25" s="1"/>
  <c r="J61" i="25"/>
  <c r="AX61" i="25" s="1"/>
  <c r="J150" i="25"/>
  <c r="AX150" i="25" s="1"/>
  <c r="J266" i="25"/>
  <c r="AX266" i="25" s="1"/>
  <c r="J76" i="25"/>
  <c r="AX76" i="25" s="1"/>
  <c r="J310" i="25"/>
  <c r="AX310" i="25" s="1"/>
  <c r="J262" i="25"/>
  <c r="AX262" i="25" s="1"/>
  <c r="J320" i="25"/>
  <c r="AX320" i="25" s="1"/>
  <c r="J192" i="25"/>
  <c r="AX192" i="25" s="1"/>
  <c r="J270" i="25"/>
  <c r="AX270" i="25" s="1"/>
  <c r="J105" i="25"/>
  <c r="AX105" i="25" s="1"/>
  <c r="J229" i="25"/>
  <c r="AX229" i="25" s="1"/>
  <c r="J315" i="25"/>
  <c r="AX315" i="25" s="1"/>
  <c r="J166" i="25"/>
  <c r="AX166" i="25" s="1"/>
  <c r="J154" i="25"/>
  <c r="AX154" i="25" s="1"/>
  <c r="J125" i="25"/>
  <c r="AX125" i="25" s="1"/>
  <c r="J149" i="25"/>
  <c r="AX149" i="25" s="1"/>
  <c r="J140" i="25"/>
  <c r="AX140" i="25" s="1"/>
  <c r="J194" i="25"/>
  <c r="AX194" i="25" s="1"/>
  <c r="J239" i="25"/>
  <c r="AX239" i="25" s="1"/>
  <c r="J219" i="25"/>
  <c r="AX219" i="25" s="1"/>
  <c r="J328" i="25"/>
  <c r="AX328" i="25" s="1"/>
  <c r="J200" i="25"/>
  <c r="AX200" i="25" s="1"/>
  <c r="J281" i="25"/>
  <c r="AX281" i="25" s="1"/>
  <c r="J113" i="25"/>
  <c r="AX113" i="25" s="1"/>
  <c r="J242" i="25"/>
  <c r="AX242" i="25" s="1"/>
  <c r="J343" i="25"/>
  <c r="AX343" i="25" s="1"/>
  <c r="J183" i="25"/>
  <c r="AX183" i="25" s="1"/>
  <c r="J181" i="25"/>
  <c r="AX181" i="25" s="1"/>
  <c r="J151" i="25"/>
  <c r="AX151" i="25" s="1"/>
  <c r="J198" i="25"/>
  <c r="AX198" i="25" s="1"/>
  <c r="J260" i="25"/>
  <c r="AX260" i="25" s="1"/>
  <c r="J132" i="25"/>
  <c r="AX132" i="25" s="1"/>
  <c r="J190" i="25"/>
  <c r="AX190" i="25" s="1"/>
  <c r="J45" i="25"/>
  <c r="AX45" i="25" s="1"/>
  <c r="J122" i="25"/>
  <c r="AX122" i="25" s="1"/>
  <c r="J326" i="25"/>
  <c r="AX326" i="25" s="1"/>
  <c r="J48" i="25"/>
  <c r="AX48" i="25" s="1"/>
  <c r="J187" i="25"/>
  <c r="AX187" i="25" s="1"/>
  <c r="J197" i="25"/>
  <c r="AX197" i="25" s="1"/>
  <c r="J304" i="25"/>
  <c r="AX304" i="25" s="1"/>
  <c r="J176" i="25"/>
  <c r="AX176" i="25" s="1"/>
  <c r="J249" i="25"/>
  <c r="AX249" i="25" s="1"/>
  <c r="J89" i="25"/>
  <c r="AX89" i="25" s="1"/>
  <c r="J199" i="25"/>
  <c r="AX199" i="25" s="1"/>
  <c r="J331" i="25"/>
  <c r="AX331" i="25" s="1"/>
  <c r="J127" i="25"/>
  <c r="AX127" i="25" s="1"/>
  <c r="J108" i="25"/>
  <c r="AX108" i="25" s="1"/>
  <c r="J87" i="25"/>
  <c r="AX87" i="25" s="1"/>
  <c r="J66" i="25"/>
  <c r="AX66" i="25" s="1"/>
  <c r="J47" i="25"/>
  <c r="AX47" i="25" s="1"/>
  <c r="J191" i="25"/>
  <c r="AX191" i="25" s="1"/>
  <c r="J162" i="25"/>
  <c r="AX162" i="25" s="1"/>
  <c r="J225" i="25"/>
  <c r="AX225" i="25" s="1"/>
  <c r="J264" i="25"/>
  <c r="AX264" i="25" s="1"/>
  <c r="J136" i="25"/>
  <c r="AX136" i="25" s="1"/>
  <c r="J195" i="25"/>
  <c r="AX195" i="25" s="1"/>
  <c r="J49" i="25"/>
  <c r="AX49" i="25" s="1"/>
  <c r="J129" i="25"/>
  <c r="AX129" i="25" s="1"/>
  <c r="J337" i="25"/>
  <c r="AX337" i="25" s="1"/>
  <c r="J55" i="25"/>
  <c r="AX55" i="25" s="1"/>
  <c r="J210" i="25"/>
  <c r="AX210" i="25" s="1"/>
  <c r="J209" i="25"/>
  <c r="AX209" i="25" s="1"/>
  <c r="J324" i="25"/>
  <c r="AX324" i="25" s="1"/>
  <c r="J196" i="25"/>
  <c r="AX196" i="25" s="1"/>
  <c r="J275" i="25"/>
  <c r="AX275" i="25" s="1"/>
  <c r="J109" i="25"/>
  <c r="AX109" i="25" s="1"/>
  <c r="J235" i="25"/>
  <c r="AX235" i="25" s="1"/>
  <c r="J333" i="25"/>
  <c r="AX333" i="25" s="1"/>
  <c r="J175" i="25"/>
  <c r="AX175" i="25" s="1"/>
  <c r="J167" i="25"/>
  <c r="AX167" i="25" s="1"/>
  <c r="J139" i="25"/>
  <c r="AX139" i="25" s="1"/>
  <c r="J173" i="25"/>
  <c r="AX173" i="25" s="1"/>
  <c r="J240" i="25"/>
  <c r="AX240" i="25" s="1"/>
  <c r="J334" i="25"/>
  <c r="AX334" i="25" s="1"/>
  <c r="J163" i="25"/>
  <c r="AX163" i="25" s="1"/>
  <c r="J314" i="25"/>
  <c r="AX314" i="25" s="1"/>
  <c r="J95" i="25"/>
  <c r="AX95" i="25" s="1"/>
  <c r="J279" i="25"/>
  <c r="AX279" i="25" s="1"/>
  <c r="J258" i="25"/>
  <c r="AX258" i="25" s="1"/>
  <c r="J75" i="25"/>
  <c r="AX75" i="25" s="1"/>
  <c r="J133" i="25"/>
  <c r="AX133" i="25" s="1"/>
  <c r="J53" i="25"/>
  <c r="AX53" i="25" s="1"/>
  <c r="J280" i="25"/>
  <c r="AX280" i="25" s="1"/>
  <c r="J157" i="25"/>
  <c r="AX157" i="25" s="1"/>
  <c r="J301" i="25"/>
  <c r="AX301" i="25" s="1"/>
  <c r="J126" i="25"/>
  <c r="AX126" i="25" s="1"/>
  <c r="J218" i="25"/>
  <c r="AX218" i="25" s="1"/>
  <c r="J128" i="25"/>
  <c r="AX128" i="25" s="1"/>
  <c r="J317" i="25"/>
  <c r="AX317" i="25" s="1"/>
  <c r="J62" i="25"/>
  <c r="AX62" i="25" s="1"/>
  <c r="J152" i="25"/>
  <c r="AX152" i="25" s="1"/>
  <c r="J274" i="25"/>
  <c r="AX274" i="25" s="1"/>
  <c r="J340" i="25"/>
  <c r="AX340" i="25" s="1"/>
  <c r="J263" i="25"/>
  <c r="AX263" i="25" s="1"/>
  <c r="J189" i="25"/>
  <c r="AX189" i="25" s="1"/>
  <c r="J185" i="25"/>
  <c r="AX185" i="25" s="1"/>
  <c r="J325" i="25"/>
  <c r="AX325" i="25" s="1"/>
  <c r="J82" i="25"/>
  <c r="AX82" i="25" s="1"/>
  <c r="J65" i="25"/>
  <c r="AX65" i="25" s="1"/>
  <c r="J51" i="25"/>
  <c r="AX51" i="25" s="1"/>
  <c r="J297" i="25"/>
  <c r="AX297" i="25" s="1"/>
  <c r="J213" i="25"/>
  <c r="AX213" i="25" s="1"/>
  <c r="J256" i="25"/>
  <c r="AX256" i="25" s="1"/>
  <c r="J116" i="25"/>
  <c r="AX116" i="25" s="1"/>
  <c r="J182" i="25"/>
  <c r="AX182" i="25" s="1"/>
  <c r="J212" i="25"/>
  <c r="AX212" i="25" s="1"/>
  <c r="J161" i="25"/>
  <c r="AX161" i="25" s="1"/>
  <c r="J215" i="25"/>
  <c r="AX215" i="25" s="1"/>
  <c r="J58" i="25"/>
  <c r="AX58" i="25" s="1"/>
  <c r="J217" i="25"/>
  <c r="AX217" i="25" s="1"/>
  <c r="J64" i="25"/>
  <c r="AX64" i="25" s="1"/>
  <c r="J83" i="25"/>
  <c r="AX83" i="25" s="1"/>
  <c r="J342" i="25"/>
  <c r="AX342" i="25" s="1"/>
  <c r="I291" i="25"/>
  <c r="AW291" i="25" s="1"/>
  <c r="I227" i="25"/>
  <c r="AW227" i="25" s="1"/>
  <c r="I163" i="25"/>
  <c r="AW163" i="25" s="1"/>
  <c r="I99" i="25"/>
  <c r="AW99" i="25" s="1"/>
  <c r="I333" i="25"/>
  <c r="AW333" i="25" s="1"/>
  <c r="I248" i="25"/>
  <c r="AW248" i="25" s="1"/>
  <c r="I162" i="25"/>
  <c r="AW162" i="25" s="1"/>
  <c r="I77" i="25"/>
  <c r="AW77" i="25" s="1"/>
  <c r="I278" i="25"/>
  <c r="AW278" i="25" s="1"/>
  <c r="I165" i="25"/>
  <c r="AW165" i="25" s="1"/>
  <c r="I52" i="25"/>
  <c r="AW52" i="25" s="1"/>
  <c r="I202" i="25"/>
  <c r="AW202" i="25" s="1"/>
  <c r="I49" i="25"/>
  <c r="AW49" i="25" s="1"/>
  <c r="I332" i="25"/>
  <c r="AW332" i="25" s="1"/>
  <c r="I181" i="25"/>
  <c r="AW181" i="25" s="1"/>
  <c r="I326" i="25"/>
  <c r="AW326" i="25" s="1"/>
  <c r="I176" i="25"/>
  <c r="AW176" i="25" s="1"/>
  <c r="I310" i="25"/>
  <c r="AW310" i="25" s="1"/>
  <c r="I335" i="25"/>
  <c r="AW335" i="25" s="1"/>
  <c r="I271" i="25"/>
  <c r="AW271" i="25" s="1"/>
  <c r="I207" i="25"/>
  <c r="AW207" i="25" s="1"/>
  <c r="I143" i="25"/>
  <c r="AW143" i="25" s="1"/>
  <c r="I79" i="25"/>
  <c r="AW79" i="25" s="1"/>
  <c r="I306" i="25"/>
  <c r="AW306" i="25" s="1"/>
  <c r="I221" i="25"/>
  <c r="AW221" i="25" s="1"/>
  <c r="I136" i="25"/>
  <c r="AW136" i="25" s="1"/>
  <c r="I50" i="25"/>
  <c r="AW50" i="25" s="1"/>
  <c r="I244" i="25"/>
  <c r="AW244" i="25" s="1"/>
  <c r="I129" i="25"/>
  <c r="AW129" i="25" s="1"/>
  <c r="I305" i="25"/>
  <c r="AW305" i="25" s="1"/>
  <c r="I154" i="25"/>
  <c r="AW154" i="25" s="1"/>
  <c r="I225" i="25"/>
  <c r="AW225" i="25" s="1"/>
  <c r="I284" i="25"/>
  <c r="AW284" i="25" s="1"/>
  <c r="I133" i="25"/>
  <c r="AW133" i="25" s="1"/>
  <c r="I281" i="25"/>
  <c r="AW281" i="25" s="1"/>
  <c r="I128" i="25"/>
  <c r="AW128" i="25" s="1"/>
  <c r="I234" i="25"/>
  <c r="AW234" i="25" s="1"/>
  <c r="I315" i="25"/>
  <c r="AW315" i="25" s="1"/>
  <c r="I251" i="25"/>
  <c r="AW251" i="25" s="1"/>
  <c r="I339" i="25"/>
  <c r="AW339" i="25" s="1"/>
  <c r="I259" i="25"/>
  <c r="AW259" i="25" s="1"/>
  <c r="I179" i="25"/>
  <c r="AW179" i="25" s="1"/>
  <c r="I83" i="25"/>
  <c r="AW83" i="25" s="1"/>
  <c r="I290" i="25"/>
  <c r="AW290" i="25" s="1"/>
  <c r="I184" i="25"/>
  <c r="AW184" i="25" s="1"/>
  <c r="I56" i="25"/>
  <c r="AW56" i="25" s="1"/>
  <c r="I222" i="25"/>
  <c r="AW222" i="25" s="1"/>
  <c r="I80" i="25"/>
  <c r="AW80" i="25" s="1"/>
  <c r="I164" i="25"/>
  <c r="AW164" i="25" s="1"/>
  <c r="I160" i="25"/>
  <c r="AW160" i="25" s="1"/>
  <c r="I218" i="25"/>
  <c r="AW218" i="25" s="1"/>
  <c r="I289" i="25"/>
  <c r="AW289" i="25" s="1"/>
  <c r="I100" i="25"/>
  <c r="AW100" i="25" s="1"/>
  <c r="I121" i="25"/>
  <c r="AW121" i="25" s="1"/>
  <c r="I255" i="25"/>
  <c r="AW255" i="25" s="1"/>
  <c r="I175" i="25"/>
  <c r="AW175" i="25" s="1"/>
  <c r="I95" i="25"/>
  <c r="AW95" i="25" s="1"/>
  <c r="I285" i="25"/>
  <c r="AW285" i="25" s="1"/>
  <c r="I178" i="25"/>
  <c r="AW178" i="25" s="1"/>
  <c r="I72" i="25"/>
  <c r="AW72" i="25" s="1"/>
  <c r="I214" i="25"/>
  <c r="AW214" i="25" s="1"/>
  <c r="I73" i="25"/>
  <c r="AW73" i="25" s="1"/>
  <c r="I192" i="25"/>
  <c r="AW192" i="25" s="1"/>
  <c r="I140" i="25"/>
  <c r="AW140" i="25" s="1"/>
  <c r="I209" i="25"/>
  <c r="AW209" i="25" s="1"/>
  <c r="I318" i="25"/>
  <c r="AW318" i="25" s="1"/>
  <c r="I90" i="25"/>
  <c r="AW90" i="25" s="1"/>
  <c r="I102" i="25"/>
  <c r="AW102" i="25" s="1"/>
  <c r="I267" i="25"/>
  <c r="AW267" i="25" s="1"/>
  <c r="I187" i="25"/>
  <c r="AW187" i="25" s="1"/>
  <c r="I123" i="25"/>
  <c r="AW123" i="25" s="1"/>
  <c r="I59" i="25"/>
  <c r="AW59" i="25" s="1"/>
  <c r="I280" i="25"/>
  <c r="AW280" i="25" s="1"/>
  <c r="I194" i="25"/>
  <c r="AW194" i="25" s="1"/>
  <c r="I109" i="25"/>
  <c r="AW109" i="25" s="1"/>
  <c r="I321" i="25"/>
  <c r="AW321" i="25" s="1"/>
  <c r="I208" i="25"/>
  <c r="AW208" i="25" s="1"/>
  <c r="I94" i="25"/>
  <c r="AW94" i="25" s="1"/>
  <c r="I260" i="25"/>
  <c r="AW260" i="25" s="1"/>
  <c r="I106" i="25"/>
  <c r="AW106" i="25" s="1"/>
  <c r="I112" i="25"/>
  <c r="AW112" i="25" s="1"/>
  <c r="I238" i="25"/>
  <c r="AW238" i="25" s="1"/>
  <c r="I85" i="25"/>
  <c r="AW85" i="25" s="1"/>
  <c r="I233" i="25"/>
  <c r="AW233" i="25" s="1"/>
  <c r="I81" i="25"/>
  <c r="AW81" i="25" s="1"/>
  <c r="I149" i="25"/>
  <c r="AW149" i="25" s="1"/>
  <c r="I311" i="25"/>
  <c r="AW311" i="25" s="1"/>
  <c r="I247" i="25"/>
  <c r="AW247" i="25" s="1"/>
  <c r="I183" i="25"/>
  <c r="AW183" i="25" s="1"/>
  <c r="I119" i="25"/>
  <c r="AW119" i="25" s="1"/>
  <c r="I55" i="25"/>
  <c r="AW55" i="25" s="1"/>
  <c r="I274" i="25"/>
  <c r="AW274" i="25" s="1"/>
  <c r="I189" i="25"/>
  <c r="AW189" i="25" s="1"/>
  <c r="I104" i="25"/>
  <c r="AW104" i="25" s="1"/>
  <c r="I314" i="25"/>
  <c r="AW314" i="25" s="1"/>
  <c r="I201" i="25"/>
  <c r="AW201" i="25" s="1"/>
  <c r="I86" i="25"/>
  <c r="AW86" i="25" s="1"/>
  <c r="I249" i="25"/>
  <c r="AW249" i="25" s="1"/>
  <c r="I97" i="25"/>
  <c r="AW97" i="25" s="1"/>
  <c r="I92" i="25"/>
  <c r="AW92" i="25" s="1"/>
  <c r="I228" i="25"/>
  <c r="AW228" i="25" s="1"/>
  <c r="I76" i="25"/>
  <c r="AW76" i="25" s="1"/>
  <c r="I224" i="25"/>
  <c r="AW224" i="25" s="1"/>
  <c r="I70" i="25"/>
  <c r="AW70" i="25" s="1"/>
  <c r="I132" i="25"/>
  <c r="AW132" i="25" s="1"/>
  <c r="I323" i="25"/>
  <c r="AW323" i="25" s="1"/>
  <c r="I243" i="25"/>
  <c r="AW243" i="25" s="1"/>
  <c r="I147" i="25"/>
  <c r="AW147" i="25" s="1"/>
  <c r="I67" i="25"/>
  <c r="AW67" i="25" s="1"/>
  <c r="I269" i="25"/>
  <c r="AW269" i="25" s="1"/>
  <c r="I141" i="25"/>
  <c r="AW141" i="25" s="1"/>
  <c r="I336" i="25"/>
  <c r="AW336" i="25" s="1"/>
  <c r="I193" i="25"/>
  <c r="AW193" i="25" s="1"/>
  <c r="I316" i="25"/>
  <c r="AW316" i="25" s="1"/>
  <c r="I126" i="25"/>
  <c r="AW126" i="25" s="1"/>
  <c r="I74" i="25"/>
  <c r="AW74" i="25" s="1"/>
  <c r="I142" i="25"/>
  <c r="AW142" i="25" s="1"/>
  <c r="I252" i="25"/>
  <c r="AW252" i="25" s="1"/>
  <c r="I62" i="25"/>
  <c r="AW62" i="25" s="1"/>
  <c r="I319" i="25"/>
  <c r="AW319" i="25" s="1"/>
  <c r="I239" i="25"/>
  <c r="AW239" i="25" s="1"/>
  <c r="I159" i="25"/>
  <c r="AW159" i="25" s="1"/>
  <c r="I63" i="25"/>
  <c r="AW63" i="25" s="1"/>
  <c r="I264" i="25"/>
  <c r="AW264" i="25" s="1"/>
  <c r="I157" i="25"/>
  <c r="AW157" i="25" s="1"/>
  <c r="I329" i="25"/>
  <c r="AW329" i="25" s="1"/>
  <c r="I186" i="25"/>
  <c r="AW186" i="25" s="1"/>
  <c r="I345" i="25"/>
  <c r="AW345" i="25" s="1"/>
  <c r="I117" i="25"/>
  <c r="AW117" i="25" s="1"/>
  <c r="I54" i="25"/>
  <c r="AW54" i="25" s="1"/>
  <c r="I170" i="25"/>
  <c r="AW170" i="25" s="1"/>
  <c r="I241" i="25"/>
  <c r="AW241" i="25" s="1"/>
  <c r="I53" i="25"/>
  <c r="AW53" i="25" s="1"/>
  <c r="I331" i="25"/>
  <c r="AW331" i="25" s="1"/>
  <c r="I235" i="25"/>
  <c r="AW235" i="25" s="1"/>
  <c r="I171" i="25"/>
  <c r="AW171" i="25" s="1"/>
  <c r="I107" i="25"/>
  <c r="AW107" i="25" s="1"/>
  <c r="I344" i="25"/>
  <c r="AW344" i="25" s="1"/>
  <c r="I258" i="25"/>
  <c r="AW258" i="25" s="1"/>
  <c r="I173" i="25"/>
  <c r="AW173" i="25" s="1"/>
  <c r="I88" i="25"/>
  <c r="AW88" i="25" s="1"/>
  <c r="I293" i="25"/>
  <c r="AW293" i="25" s="1"/>
  <c r="I180" i="25"/>
  <c r="AW180" i="25" s="1"/>
  <c r="I65" i="25"/>
  <c r="AW65" i="25" s="1"/>
  <c r="I220" i="25"/>
  <c r="AW220" i="25" s="1"/>
  <c r="I69" i="25"/>
  <c r="AW69" i="25" s="1"/>
  <c r="I46" i="25"/>
  <c r="AW46" i="25" s="1"/>
  <c r="I198" i="25"/>
  <c r="AW198" i="25" s="1"/>
  <c r="I48" i="25"/>
  <c r="AW48" i="25" s="1"/>
  <c r="I196" i="25"/>
  <c r="AW196" i="25" s="1"/>
  <c r="I340" i="25"/>
  <c r="AW340" i="25" s="1"/>
  <c r="I84" i="25"/>
  <c r="AW84" i="25" s="1"/>
  <c r="I295" i="25"/>
  <c r="AW295" i="25" s="1"/>
  <c r="I231" i="25"/>
  <c r="AW231" i="25" s="1"/>
  <c r="I167" i="25"/>
  <c r="AW167" i="25" s="1"/>
  <c r="I103" i="25"/>
  <c r="AW103" i="25" s="1"/>
  <c r="I338" i="25"/>
  <c r="AW338" i="25" s="1"/>
  <c r="I253" i="25"/>
  <c r="AW253" i="25" s="1"/>
  <c r="I168" i="25"/>
  <c r="AW168" i="25" s="1"/>
  <c r="I82" i="25"/>
  <c r="AW82" i="25" s="1"/>
  <c r="I286" i="25"/>
  <c r="AW286" i="25" s="1"/>
  <c r="I172" i="25"/>
  <c r="AW172" i="25" s="1"/>
  <c r="I58" i="25"/>
  <c r="AW58" i="25" s="1"/>
  <c r="I212" i="25"/>
  <c r="AW212" i="25" s="1"/>
  <c r="I60" i="25"/>
  <c r="AW60" i="25" s="1"/>
  <c r="I341" i="25"/>
  <c r="AW341" i="25" s="1"/>
  <c r="I190" i="25"/>
  <c r="AW190" i="25" s="1"/>
  <c r="I337" i="25"/>
  <c r="AW337" i="25" s="1"/>
  <c r="I185" i="25"/>
  <c r="AW185" i="25" s="1"/>
  <c r="I320" i="25"/>
  <c r="AW320" i="25" s="1"/>
  <c r="I64" i="25"/>
  <c r="AW64" i="25" s="1"/>
  <c r="I275" i="25"/>
  <c r="AW275" i="25" s="1"/>
  <c r="I195" i="25"/>
  <c r="AW195" i="25" s="1"/>
  <c r="I115" i="25"/>
  <c r="AW115" i="25" s="1"/>
  <c r="I312" i="25"/>
  <c r="AW312" i="25" s="1"/>
  <c r="I205" i="25"/>
  <c r="AW205" i="25" s="1"/>
  <c r="I98" i="25"/>
  <c r="AW98" i="25" s="1"/>
  <c r="I250" i="25"/>
  <c r="AW250" i="25" s="1"/>
  <c r="I108" i="25"/>
  <c r="AW108" i="25" s="1"/>
  <c r="I240" i="25"/>
  <c r="AW240" i="25" s="1"/>
  <c r="I245" i="25"/>
  <c r="AW245" i="25" s="1"/>
  <c r="I256" i="25"/>
  <c r="AW256" i="25" s="1"/>
  <c r="I68" i="25"/>
  <c r="AW68" i="25" s="1"/>
  <c r="I138" i="25"/>
  <c r="AW138" i="25" s="1"/>
  <c r="I177" i="25"/>
  <c r="AW177" i="25" s="1"/>
  <c r="I287" i="25"/>
  <c r="AW287" i="25" s="1"/>
  <c r="I191" i="25"/>
  <c r="AW191" i="25" s="1"/>
  <c r="I111" i="25"/>
  <c r="AW111" i="25" s="1"/>
  <c r="I328" i="25"/>
  <c r="AW328" i="25" s="1"/>
  <c r="I200" i="25"/>
  <c r="AW200" i="25" s="1"/>
  <c r="I93" i="25"/>
  <c r="AW93" i="25" s="1"/>
  <c r="I272" i="25"/>
  <c r="AW272" i="25" s="1"/>
  <c r="I101" i="25"/>
  <c r="AW101" i="25" s="1"/>
  <c r="I230" i="25"/>
  <c r="AW230" i="25" s="1"/>
  <c r="I330" i="25"/>
  <c r="AW330" i="25" s="1"/>
  <c r="I246" i="25"/>
  <c r="AW246" i="25" s="1"/>
  <c r="I57" i="25"/>
  <c r="AW57" i="25" s="1"/>
  <c r="I166" i="25"/>
  <c r="AW166" i="25" s="1"/>
  <c r="I169" i="25"/>
  <c r="AW169" i="25" s="1"/>
  <c r="I283" i="25"/>
  <c r="AW283" i="25" s="1"/>
  <c r="I203" i="25"/>
  <c r="AW203" i="25" s="1"/>
  <c r="I139" i="25"/>
  <c r="AW139" i="25" s="1"/>
  <c r="I75" i="25"/>
  <c r="AW75" i="25" s="1"/>
  <c r="I301" i="25"/>
  <c r="AW301" i="25" s="1"/>
  <c r="I216" i="25"/>
  <c r="AW216" i="25" s="1"/>
  <c r="I130" i="25"/>
  <c r="AW130" i="25" s="1"/>
  <c r="I45" i="25"/>
  <c r="AW45" i="25" s="1"/>
  <c r="I236" i="25"/>
  <c r="AW236" i="25" s="1"/>
  <c r="I122" i="25"/>
  <c r="AW122" i="25" s="1"/>
  <c r="I297" i="25"/>
  <c r="AW297" i="25" s="1"/>
  <c r="I145" i="25"/>
  <c r="AW145" i="25" s="1"/>
  <c r="I206" i="25"/>
  <c r="AW206" i="25" s="1"/>
  <c r="I276" i="25"/>
  <c r="AW276" i="25" s="1"/>
  <c r="I124" i="25"/>
  <c r="AW124" i="25" s="1"/>
  <c r="I270" i="25"/>
  <c r="AW270" i="25" s="1"/>
  <c r="I118" i="25"/>
  <c r="AW118" i="25" s="1"/>
  <c r="I217" i="25"/>
  <c r="AW217" i="25" s="1"/>
  <c r="I327" i="25"/>
  <c r="AW327" i="25" s="1"/>
  <c r="I263" i="25"/>
  <c r="AW263" i="25" s="1"/>
  <c r="I199" i="25"/>
  <c r="AW199" i="25" s="1"/>
  <c r="I135" i="25"/>
  <c r="AW135" i="25" s="1"/>
  <c r="I71" i="25"/>
  <c r="AW71" i="25" s="1"/>
  <c r="I296" i="25"/>
  <c r="AW296" i="25" s="1"/>
  <c r="I210" i="25"/>
  <c r="AW210" i="25" s="1"/>
  <c r="I125" i="25"/>
  <c r="AW125" i="25" s="1"/>
  <c r="I342" i="25"/>
  <c r="AW342" i="25" s="1"/>
  <c r="I229" i="25"/>
  <c r="AW229" i="25" s="1"/>
  <c r="I116" i="25"/>
  <c r="AW116" i="25" s="1"/>
  <c r="I288" i="25"/>
  <c r="AW288" i="25" s="1"/>
  <c r="I134" i="25"/>
  <c r="AW134" i="25" s="1"/>
  <c r="I188" i="25"/>
  <c r="AW188" i="25" s="1"/>
  <c r="I266" i="25"/>
  <c r="AW266" i="25" s="1"/>
  <c r="I113" i="25"/>
  <c r="AW113" i="25" s="1"/>
  <c r="I261" i="25"/>
  <c r="AW261" i="25" s="1"/>
  <c r="I110" i="25"/>
  <c r="AW110" i="25" s="1"/>
  <c r="I197" i="25"/>
  <c r="AW197" i="25" s="1"/>
  <c r="I307" i="25"/>
  <c r="AW307" i="25" s="1"/>
  <c r="I226" i="25"/>
  <c r="AW226" i="25" s="1"/>
  <c r="I277" i="25"/>
  <c r="AW277" i="25" s="1"/>
  <c r="I213" i="25"/>
  <c r="AW213" i="25" s="1"/>
  <c r="I127" i="25"/>
  <c r="AW127" i="25" s="1"/>
  <c r="I300" i="25"/>
  <c r="AW300" i="25" s="1"/>
  <c r="I324" i="25"/>
  <c r="AW324" i="25" s="1"/>
  <c r="I299" i="25"/>
  <c r="AW299" i="25" s="1"/>
  <c r="I322" i="25"/>
  <c r="AW322" i="25" s="1"/>
  <c r="I265" i="25"/>
  <c r="AW265" i="25" s="1"/>
  <c r="I292" i="25"/>
  <c r="AW292" i="25" s="1"/>
  <c r="I156" i="25"/>
  <c r="AW156" i="25" s="1"/>
  <c r="I215" i="25"/>
  <c r="AW215" i="25" s="1"/>
  <c r="I232" i="25"/>
  <c r="AW232" i="25" s="1"/>
  <c r="I144" i="25"/>
  <c r="AW144" i="25" s="1"/>
  <c r="I304" i="25"/>
  <c r="AW304" i="25" s="1"/>
  <c r="I273" i="25"/>
  <c r="AW273" i="25" s="1"/>
  <c r="I211" i="25"/>
  <c r="AW211" i="25" s="1"/>
  <c r="I120" i="25"/>
  <c r="AW120" i="25" s="1"/>
  <c r="I89" i="25"/>
  <c r="AW89" i="25" s="1"/>
  <c r="I254" i="25"/>
  <c r="AW254" i="25" s="1"/>
  <c r="I47" i="25"/>
  <c r="AW47" i="25" s="1"/>
  <c r="I158" i="25"/>
  <c r="AW158" i="25" s="1"/>
  <c r="I96" i="25"/>
  <c r="AW96" i="25" s="1"/>
  <c r="I219" i="25"/>
  <c r="AW219" i="25" s="1"/>
  <c r="I237" i="25"/>
  <c r="AW237" i="25" s="1"/>
  <c r="I150" i="25"/>
  <c r="AW150" i="25" s="1"/>
  <c r="I313" i="25"/>
  <c r="AW313" i="25" s="1"/>
  <c r="I282" i="25"/>
  <c r="AW282" i="25" s="1"/>
  <c r="I151" i="25"/>
  <c r="AW151" i="25" s="1"/>
  <c r="I146" i="25"/>
  <c r="AW146" i="25" s="1"/>
  <c r="I325" i="25"/>
  <c r="AW325" i="25" s="1"/>
  <c r="I153" i="25"/>
  <c r="AW153" i="25" s="1"/>
  <c r="I131" i="25"/>
  <c r="AW131" i="25" s="1"/>
  <c r="I308" i="25"/>
  <c r="AW308" i="25" s="1"/>
  <c r="I294" i="25"/>
  <c r="AW294" i="25" s="1"/>
  <c r="I303" i="25"/>
  <c r="AW303" i="25" s="1"/>
  <c r="I242" i="25"/>
  <c r="AW242" i="25" s="1"/>
  <c r="I51" i="25"/>
  <c r="AW51" i="25" s="1"/>
  <c r="I137" i="25"/>
  <c r="AW137" i="25" s="1"/>
  <c r="I105" i="25"/>
  <c r="AW105" i="25" s="1"/>
  <c r="I223" i="25"/>
  <c r="AW223" i="25" s="1"/>
  <c r="I114" i="25"/>
  <c r="AW114" i="25" s="1"/>
  <c r="I78" i="25"/>
  <c r="AW78" i="25" s="1"/>
  <c r="I302" i="25"/>
  <c r="AW302" i="25" s="1"/>
  <c r="I91" i="25"/>
  <c r="AW91" i="25" s="1"/>
  <c r="I66" i="25"/>
  <c r="AW66" i="25" s="1"/>
  <c r="I182" i="25"/>
  <c r="AW182" i="25" s="1"/>
  <c r="I309" i="25"/>
  <c r="AW309" i="25" s="1"/>
  <c r="I279" i="25"/>
  <c r="AW279" i="25" s="1"/>
  <c r="I317" i="25"/>
  <c r="AW317" i="25" s="1"/>
  <c r="I257" i="25"/>
  <c r="AW257" i="25" s="1"/>
  <c r="I262" i="25"/>
  <c r="AW262" i="25" s="1"/>
  <c r="I148" i="25"/>
  <c r="AW148" i="25" s="1"/>
  <c r="I268" i="25"/>
  <c r="AW268" i="25" s="1"/>
  <c r="I334" i="25"/>
  <c r="AW334" i="25" s="1"/>
  <c r="I61" i="25"/>
  <c r="AW61" i="25" s="1"/>
  <c r="I204" i="25"/>
  <c r="AW204" i="25" s="1"/>
  <c r="I161" i="25"/>
  <c r="AW161" i="25" s="1"/>
  <c r="I174" i="25"/>
  <c r="AW174" i="25" s="1"/>
  <c r="I155" i="25"/>
  <c r="AW155" i="25" s="1"/>
  <c r="I343" i="25"/>
  <c r="AW343" i="25" s="1"/>
  <c r="I298" i="25"/>
  <c r="AW298" i="25" s="1"/>
  <c r="I152" i="25"/>
  <c r="AW152" i="25" s="1"/>
  <c r="I87" i="25"/>
  <c r="AW87" i="25" s="1"/>
  <c r="M318" i="25"/>
  <c r="M254" i="25"/>
  <c r="M190" i="25"/>
  <c r="M126" i="25"/>
  <c r="M62" i="25"/>
  <c r="M287" i="25"/>
  <c r="M201" i="25"/>
  <c r="M116" i="25"/>
  <c r="M325" i="25"/>
  <c r="M211" i="25"/>
  <c r="M97" i="25"/>
  <c r="M252" i="25"/>
  <c r="M101" i="25"/>
  <c r="M251" i="25"/>
  <c r="M99" i="25"/>
  <c r="M245" i="25"/>
  <c r="M93" i="25"/>
  <c r="M277" i="25"/>
  <c r="M305" i="25"/>
  <c r="M298" i="25"/>
  <c r="M234" i="25"/>
  <c r="M170" i="25"/>
  <c r="M106" i="25"/>
  <c r="M345" i="25"/>
  <c r="M260" i="25"/>
  <c r="M175" i="25"/>
  <c r="M89" i="25"/>
  <c r="M289" i="25"/>
  <c r="M176" i="25"/>
  <c r="M61" i="25"/>
  <c r="M205" i="25"/>
  <c r="M53" i="25"/>
  <c r="M203" i="25"/>
  <c r="M51" i="25"/>
  <c r="M199" i="25"/>
  <c r="M45" i="25"/>
  <c r="M87" i="25"/>
  <c r="M115" i="25"/>
  <c r="M294" i="25"/>
  <c r="M230" i="25"/>
  <c r="M166" i="25"/>
  <c r="M102" i="25"/>
  <c r="M340" i="25"/>
  <c r="M255" i="25"/>
  <c r="M169" i="25"/>
  <c r="M84" i="25"/>
  <c r="M283" i="25"/>
  <c r="M168" i="25"/>
  <c r="M55" i="25"/>
  <c r="M195" i="25"/>
  <c r="M344" i="25"/>
  <c r="M193" i="25"/>
  <c r="M341" i="25"/>
  <c r="M188" i="25"/>
  <c r="M291" i="25"/>
  <c r="M49" i="25"/>
  <c r="M77" i="25"/>
  <c r="M290" i="25"/>
  <c r="M226" i="25"/>
  <c r="M162" i="25"/>
  <c r="M98" i="25"/>
  <c r="M335" i="25"/>
  <c r="M249" i="25"/>
  <c r="M164" i="25"/>
  <c r="M79" i="25"/>
  <c r="M275" i="25"/>
  <c r="M161" i="25"/>
  <c r="M48" i="25"/>
  <c r="M187" i="25"/>
  <c r="M336" i="25"/>
  <c r="M184" i="25"/>
  <c r="M331" i="25"/>
  <c r="M179" i="25"/>
  <c r="M333" i="25"/>
  <c r="M323" i="25"/>
  <c r="M302" i="25"/>
  <c r="M238" i="25"/>
  <c r="M174" i="25"/>
  <c r="M110" i="25"/>
  <c r="M46" i="25"/>
  <c r="M265" i="25"/>
  <c r="M180" i="25"/>
  <c r="M95" i="25"/>
  <c r="M296" i="25"/>
  <c r="M183" i="25"/>
  <c r="M69" i="25"/>
  <c r="M215" i="25"/>
  <c r="M64" i="25"/>
  <c r="M213" i="25"/>
  <c r="M60" i="25"/>
  <c r="M208" i="25"/>
  <c r="M56" i="25"/>
  <c r="M124" i="25"/>
  <c r="M152" i="25"/>
  <c r="M282" i="25"/>
  <c r="M218" i="25"/>
  <c r="M154" i="25"/>
  <c r="M90" i="25"/>
  <c r="M324" i="25"/>
  <c r="M239" i="25"/>
  <c r="M153" i="25"/>
  <c r="M68" i="25"/>
  <c r="M261" i="25"/>
  <c r="M147" i="25"/>
  <c r="M328" i="25"/>
  <c r="M167" i="25"/>
  <c r="M316" i="25"/>
  <c r="M165" i="25"/>
  <c r="M312" i="25"/>
  <c r="M160" i="25"/>
  <c r="M257" i="25"/>
  <c r="M248" i="25"/>
  <c r="M342" i="25"/>
  <c r="M278" i="25"/>
  <c r="M214" i="25"/>
  <c r="M150" i="25"/>
  <c r="M86" i="25"/>
  <c r="M319" i="25"/>
  <c r="M233" i="25"/>
  <c r="M148" i="25"/>
  <c r="M63" i="25"/>
  <c r="M253" i="25"/>
  <c r="M140" i="25"/>
  <c r="M320" i="25"/>
  <c r="M157" i="25"/>
  <c r="M307" i="25"/>
  <c r="M156" i="25"/>
  <c r="M301" i="25"/>
  <c r="M151" i="25"/>
  <c r="M220" i="25"/>
  <c r="M209" i="25"/>
  <c r="M338" i="25"/>
  <c r="M274" i="25"/>
  <c r="M210" i="25"/>
  <c r="M146" i="25"/>
  <c r="M82" i="25"/>
  <c r="M313" i="25"/>
  <c r="M228" i="25"/>
  <c r="M143" i="25"/>
  <c r="M57" i="25"/>
  <c r="M247" i="25"/>
  <c r="M133" i="25"/>
  <c r="M309" i="25"/>
  <c r="M149" i="25"/>
  <c r="M299" i="25"/>
  <c r="M145" i="25"/>
  <c r="M293" i="25"/>
  <c r="M141" i="25"/>
  <c r="M181" i="25"/>
  <c r="M172" i="25"/>
  <c r="M334" i="25"/>
  <c r="M270" i="25"/>
  <c r="M206" i="25"/>
  <c r="M142" i="25"/>
  <c r="M78" i="25"/>
  <c r="M308" i="25"/>
  <c r="M223" i="25"/>
  <c r="M137" i="25"/>
  <c r="M52" i="25"/>
  <c r="M240" i="25"/>
  <c r="M125" i="25"/>
  <c r="M300" i="25"/>
  <c r="M139" i="25"/>
  <c r="M288" i="25"/>
  <c r="M136" i="25"/>
  <c r="M284" i="25"/>
  <c r="M131" i="25"/>
  <c r="M144" i="25"/>
  <c r="M135" i="25"/>
  <c r="M314" i="25"/>
  <c r="M250" i="25"/>
  <c r="M186" i="25"/>
  <c r="M122" i="25"/>
  <c r="M58" i="25"/>
  <c r="M281" i="25"/>
  <c r="M196" i="25"/>
  <c r="M111" i="25"/>
  <c r="M317" i="25"/>
  <c r="M204" i="25"/>
  <c r="M91" i="25"/>
  <c r="M243" i="25"/>
  <c r="M92" i="25"/>
  <c r="M241" i="25"/>
  <c r="M88" i="25"/>
  <c r="M236" i="25"/>
  <c r="M85" i="25"/>
  <c r="M237" i="25"/>
  <c r="M267" i="25"/>
  <c r="M310" i="25"/>
  <c r="M246" i="25"/>
  <c r="M182" i="25"/>
  <c r="M118" i="25"/>
  <c r="M54" i="25"/>
  <c r="M276" i="25"/>
  <c r="M191" i="25"/>
  <c r="M105" i="25"/>
  <c r="M311" i="25"/>
  <c r="M197" i="25"/>
  <c r="M83" i="25"/>
  <c r="M235" i="25"/>
  <c r="M81" i="25"/>
  <c r="M231" i="25"/>
  <c r="M80" i="25"/>
  <c r="M227" i="25"/>
  <c r="M75" i="25"/>
  <c r="M200" i="25"/>
  <c r="M229" i="25"/>
  <c r="M306" i="25"/>
  <c r="M242" i="25"/>
  <c r="M178" i="25"/>
  <c r="M114" i="25"/>
  <c r="M50" i="25"/>
  <c r="M271" i="25"/>
  <c r="M185" i="25"/>
  <c r="M100" i="25"/>
  <c r="M304" i="25"/>
  <c r="M189" i="25"/>
  <c r="M76" i="25"/>
  <c r="M224" i="25"/>
  <c r="M72" i="25"/>
  <c r="M221" i="25"/>
  <c r="M71" i="25"/>
  <c r="M216" i="25"/>
  <c r="M65" i="25"/>
  <c r="M163" i="25"/>
  <c r="M192" i="25"/>
  <c r="M158" i="25"/>
  <c r="M159" i="25"/>
  <c r="M337" i="25"/>
  <c r="M321" i="25"/>
  <c r="M330" i="25"/>
  <c r="M74" i="25"/>
  <c r="M47" i="25"/>
  <c r="M129" i="25"/>
  <c r="M123" i="25"/>
  <c r="M262" i="25"/>
  <c r="M297" i="25"/>
  <c r="M225" i="25"/>
  <c r="M269" i="25"/>
  <c r="M67" i="25"/>
  <c r="M194" i="25"/>
  <c r="M207" i="25"/>
  <c r="M104" i="25"/>
  <c r="M108" i="25"/>
  <c r="M343" i="25"/>
  <c r="M94" i="25"/>
  <c r="M73" i="25"/>
  <c r="M177" i="25"/>
  <c r="M171" i="25"/>
  <c r="M266" i="25"/>
  <c r="M303" i="25"/>
  <c r="M232" i="25"/>
  <c r="M279" i="25"/>
  <c r="M107" i="25"/>
  <c r="M198" i="25"/>
  <c r="M212" i="25"/>
  <c r="M112" i="25"/>
  <c r="M117" i="25"/>
  <c r="M59" i="25"/>
  <c r="M130" i="25"/>
  <c r="M121" i="25"/>
  <c r="M263" i="25"/>
  <c r="M256" i="25"/>
  <c r="M286" i="25"/>
  <c r="M329" i="25"/>
  <c r="M268" i="25"/>
  <c r="M327" i="25"/>
  <c r="M295" i="25"/>
  <c r="M202" i="25"/>
  <c r="M217" i="25"/>
  <c r="M119" i="25"/>
  <c r="M128" i="25"/>
  <c r="M96" i="25"/>
  <c r="M134" i="25"/>
  <c r="M127" i="25"/>
  <c r="M272" i="25"/>
  <c r="M264" i="25"/>
  <c r="M322" i="25"/>
  <c r="M66" i="25"/>
  <c r="M332" i="25"/>
  <c r="M109" i="25"/>
  <c r="M103" i="25"/>
  <c r="M222" i="25"/>
  <c r="M244" i="25"/>
  <c r="M155" i="25"/>
  <c r="M173" i="25"/>
  <c r="M285" i="25"/>
  <c r="M138" i="25"/>
  <c r="M132" i="25"/>
  <c r="M280" i="25"/>
  <c r="M273" i="25"/>
  <c r="M326" i="25"/>
  <c r="M70" i="25"/>
  <c r="M339" i="25"/>
  <c r="M120" i="25"/>
  <c r="M113" i="25"/>
  <c r="M258" i="25"/>
  <c r="M292" i="25"/>
  <c r="M219" i="25"/>
  <c r="M259" i="25"/>
  <c r="M315" i="25"/>
  <c r="K306" i="25"/>
  <c r="AY306" i="25" s="1"/>
  <c r="K242" i="25"/>
  <c r="AY242" i="25" s="1"/>
  <c r="K178" i="25"/>
  <c r="AY178" i="25" s="1"/>
  <c r="K286" i="25"/>
  <c r="AY286" i="25" s="1"/>
  <c r="K222" i="25"/>
  <c r="AY222" i="25" s="1"/>
  <c r="K330" i="25"/>
  <c r="AY330" i="25" s="1"/>
  <c r="K294" i="25"/>
  <c r="AY294" i="25" s="1"/>
  <c r="K230" i="25"/>
  <c r="AY230" i="25" s="1"/>
  <c r="K314" i="25"/>
  <c r="AY314" i="25" s="1"/>
  <c r="K142" i="25"/>
  <c r="AY142" i="25" s="1"/>
  <c r="K78" i="25"/>
  <c r="AY78" i="25" s="1"/>
  <c r="K304" i="25"/>
  <c r="AY304" i="25" s="1"/>
  <c r="K219" i="25"/>
  <c r="AY219" i="25" s="1"/>
  <c r="K133" i="25"/>
  <c r="AY133" i="25" s="1"/>
  <c r="K48" i="25"/>
  <c r="AY48" i="25" s="1"/>
  <c r="K239" i="25"/>
  <c r="AY239" i="25" s="1"/>
  <c r="K125" i="25"/>
  <c r="AY125" i="25" s="1"/>
  <c r="K307" i="25"/>
  <c r="AY307" i="25" s="1"/>
  <c r="K156" i="25"/>
  <c r="AY156" i="25" s="1"/>
  <c r="K295" i="25"/>
  <c r="AY295" i="25" s="1"/>
  <c r="K143" i="25"/>
  <c r="AY143" i="25" s="1"/>
  <c r="K291" i="25"/>
  <c r="AY291" i="25" s="1"/>
  <c r="K137" i="25"/>
  <c r="AY137" i="25" s="1"/>
  <c r="K141" i="25"/>
  <c r="AY141" i="25" s="1"/>
  <c r="K93" i="25"/>
  <c r="AY93" i="25" s="1"/>
  <c r="K234" i="25"/>
  <c r="AY234" i="25" s="1"/>
  <c r="K122" i="25"/>
  <c r="AY122" i="25" s="1"/>
  <c r="K58" i="25"/>
  <c r="AY58" i="25" s="1"/>
  <c r="K277" i="25"/>
  <c r="AY277" i="25" s="1"/>
  <c r="K192" i="25"/>
  <c r="AY192" i="25" s="1"/>
  <c r="K107" i="25"/>
  <c r="AY107" i="25" s="1"/>
  <c r="K317" i="25"/>
  <c r="AY317" i="25" s="1"/>
  <c r="K204" i="25"/>
  <c r="AY204" i="25" s="1"/>
  <c r="K89" i="25"/>
  <c r="AY89" i="25" s="1"/>
  <c r="K259" i="25"/>
  <c r="AY259" i="25" s="1"/>
  <c r="K99" i="25"/>
  <c r="AY99" i="25" s="1"/>
  <c r="K248" i="25"/>
  <c r="AY248" i="25" s="1"/>
  <c r="K95" i="25"/>
  <c r="AY95" i="25" s="1"/>
  <c r="K243" i="25"/>
  <c r="AY243" i="25" s="1"/>
  <c r="K92" i="25"/>
  <c r="AY92" i="25" s="1"/>
  <c r="K236" i="25"/>
  <c r="AY236" i="25" s="1"/>
  <c r="K227" i="25"/>
  <c r="AY227" i="25" s="1"/>
  <c r="K166" i="25"/>
  <c r="AY166" i="25" s="1"/>
  <c r="K102" i="25"/>
  <c r="AY102" i="25" s="1"/>
  <c r="K336" i="25"/>
  <c r="AY336" i="25" s="1"/>
  <c r="K251" i="25"/>
  <c r="AY251" i="25" s="1"/>
  <c r="K165" i="25"/>
  <c r="AY165" i="25" s="1"/>
  <c r="K80" i="25"/>
  <c r="AY80" i="25" s="1"/>
  <c r="K281" i="25"/>
  <c r="AY281" i="25" s="1"/>
  <c r="K168" i="25"/>
  <c r="AY168" i="25" s="1"/>
  <c r="K55" i="25"/>
  <c r="AY55" i="25" s="1"/>
  <c r="K212" i="25"/>
  <c r="AY212" i="25" s="1"/>
  <c r="K51" i="25"/>
  <c r="AY51" i="25" s="1"/>
  <c r="K200" i="25"/>
  <c r="AY200" i="25" s="1"/>
  <c r="K49" i="25"/>
  <c r="AY49" i="25" s="1"/>
  <c r="K195" i="25"/>
  <c r="AY195" i="25" s="1"/>
  <c r="K116" i="25"/>
  <c r="AY116" i="25" s="1"/>
  <c r="K321" i="25"/>
  <c r="AY321" i="25" s="1"/>
  <c r="K121" i="25"/>
  <c r="AY121" i="25" s="1"/>
  <c r="K146" i="25"/>
  <c r="AY146" i="25" s="1"/>
  <c r="K82" i="25"/>
  <c r="AY82" i="25" s="1"/>
  <c r="K309" i="25"/>
  <c r="AY309" i="25" s="1"/>
  <c r="K224" i="25"/>
  <c r="AY224" i="25" s="1"/>
  <c r="K139" i="25"/>
  <c r="AY139" i="25" s="1"/>
  <c r="K53" i="25"/>
  <c r="AY53" i="25" s="1"/>
  <c r="K247" i="25"/>
  <c r="AY247" i="25" s="1"/>
  <c r="K132" i="25"/>
  <c r="AY132" i="25" s="1"/>
  <c r="K316" i="25"/>
  <c r="AY316" i="25" s="1"/>
  <c r="K164" i="25"/>
  <c r="AY164" i="25" s="1"/>
  <c r="K305" i="25"/>
  <c r="AY305" i="25" s="1"/>
  <c r="K152" i="25"/>
  <c r="AY152" i="25" s="1"/>
  <c r="K300" i="25"/>
  <c r="AY300" i="25" s="1"/>
  <c r="K290" i="25"/>
  <c r="AY290" i="25" s="1"/>
  <c r="K226" i="25"/>
  <c r="AY226" i="25" s="1"/>
  <c r="K334" i="25"/>
  <c r="AY334" i="25" s="1"/>
  <c r="K270" i="25"/>
  <c r="AY270" i="25" s="1"/>
  <c r="K206" i="25"/>
  <c r="AY206" i="25" s="1"/>
  <c r="K342" i="25"/>
  <c r="AY342" i="25" s="1"/>
  <c r="K278" i="25"/>
  <c r="AY278" i="25" s="1"/>
  <c r="K214" i="25"/>
  <c r="AY214" i="25" s="1"/>
  <c r="K250" i="25"/>
  <c r="AY250" i="25" s="1"/>
  <c r="K126" i="25"/>
  <c r="AY126" i="25" s="1"/>
  <c r="K62" i="25"/>
  <c r="AY62" i="25" s="1"/>
  <c r="K283" i="25"/>
  <c r="AY283" i="25" s="1"/>
  <c r="K197" i="25"/>
  <c r="AY197" i="25" s="1"/>
  <c r="K112" i="25"/>
  <c r="AY112" i="25" s="1"/>
  <c r="K324" i="25"/>
  <c r="AY324" i="25" s="1"/>
  <c r="K211" i="25"/>
  <c r="AY211" i="25" s="1"/>
  <c r="K97" i="25"/>
  <c r="AY97" i="25" s="1"/>
  <c r="K269" i="25"/>
  <c r="AY269" i="25" s="1"/>
  <c r="K108" i="25"/>
  <c r="AY108" i="25" s="1"/>
  <c r="K257" i="25"/>
  <c r="AY257" i="25" s="1"/>
  <c r="K105" i="25"/>
  <c r="AY105" i="25" s="1"/>
  <c r="K252" i="25"/>
  <c r="AY252" i="25" s="1"/>
  <c r="K100" i="25"/>
  <c r="AY100" i="25" s="1"/>
  <c r="K273" i="25"/>
  <c r="AY273" i="25" s="1"/>
  <c r="K264" i="25"/>
  <c r="AY264" i="25" s="1"/>
  <c r="K170" i="25"/>
  <c r="AY170" i="25" s="1"/>
  <c r="K106" i="25"/>
  <c r="AY106" i="25" s="1"/>
  <c r="K341" i="25"/>
  <c r="AY341" i="25" s="1"/>
  <c r="K256" i="25"/>
  <c r="AY256" i="25" s="1"/>
  <c r="K171" i="25"/>
  <c r="AY171" i="25" s="1"/>
  <c r="K85" i="25"/>
  <c r="AY85" i="25" s="1"/>
  <c r="K289" i="25"/>
  <c r="AY289" i="25" s="1"/>
  <c r="K175" i="25"/>
  <c r="AY175" i="25" s="1"/>
  <c r="K61" i="25"/>
  <c r="AY61" i="25" s="1"/>
  <c r="K221" i="25"/>
  <c r="AY221" i="25" s="1"/>
  <c r="K60" i="25"/>
  <c r="AY60" i="25" s="1"/>
  <c r="K322" i="25"/>
  <c r="AY322" i="25" s="1"/>
  <c r="K258" i="25"/>
  <c r="AY258" i="25" s="1"/>
  <c r="K194" i="25"/>
  <c r="AY194" i="25" s="1"/>
  <c r="K302" i="25"/>
  <c r="AY302" i="25" s="1"/>
  <c r="K238" i="25"/>
  <c r="AY238" i="25" s="1"/>
  <c r="K174" i="25"/>
  <c r="AY174" i="25" s="1"/>
  <c r="K310" i="25"/>
  <c r="AY310" i="25" s="1"/>
  <c r="K246" i="25"/>
  <c r="AY246" i="25" s="1"/>
  <c r="K182" i="25"/>
  <c r="AY182" i="25" s="1"/>
  <c r="K158" i="25"/>
  <c r="AY158" i="25" s="1"/>
  <c r="K94" i="25"/>
  <c r="AY94" i="25" s="1"/>
  <c r="K325" i="25"/>
  <c r="AY325" i="25" s="1"/>
  <c r="K240" i="25"/>
  <c r="AY240" i="25" s="1"/>
  <c r="K155" i="25"/>
  <c r="AY155" i="25" s="1"/>
  <c r="K69" i="25"/>
  <c r="AY69" i="25" s="1"/>
  <c r="K268" i="25"/>
  <c r="AY268" i="25" s="1"/>
  <c r="K153" i="25"/>
  <c r="AY153" i="25" s="1"/>
  <c r="K344" i="25"/>
  <c r="AY344" i="25" s="1"/>
  <c r="K193" i="25"/>
  <c r="AY193" i="25" s="1"/>
  <c r="K333" i="25"/>
  <c r="AY333" i="25" s="1"/>
  <c r="K180" i="25"/>
  <c r="AY180" i="25" s="1"/>
  <c r="K328" i="25"/>
  <c r="AY328" i="25" s="1"/>
  <c r="K177" i="25"/>
  <c r="AY177" i="25" s="1"/>
  <c r="K292" i="25"/>
  <c r="AY292" i="25" s="1"/>
  <c r="K244" i="25"/>
  <c r="AY244" i="25" s="1"/>
  <c r="K298" i="25"/>
  <c r="AY298" i="25" s="1"/>
  <c r="K138" i="25"/>
  <c r="AY138" i="25" s="1"/>
  <c r="K74" i="25"/>
  <c r="AY74" i="25" s="1"/>
  <c r="K299" i="25"/>
  <c r="AY299" i="25" s="1"/>
  <c r="K213" i="25"/>
  <c r="AY213" i="25" s="1"/>
  <c r="K128" i="25"/>
  <c r="AY128" i="25" s="1"/>
  <c r="K345" i="25"/>
  <c r="AY345" i="25" s="1"/>
  <c r="K232" i="25"/>
  <c r="AY232" i="25" s="1"/>
  <c r="K119" i="25"/>
  <c r="AY119" i="25" s="1"/>
  <c r="K297" i="25"/>
  <c r="AY297" i="25" s="1"/>
  <c r="K145" i="25"/>
  <c r="AY145" i="25" s="1"/>
  <c r="K285" i="25"/>
  <c r="AY285" i="25" s="1"/>
  <c r="K135" i="25"/>
  <c r="AY135" i="25" s="1"/>
  <c r="K280" i="25"/>
  <c r="AY280" i="25" s="1"/>
  <c r="K318" i="25"/>
  <c r="AY318" i="25" s="1"/>
  <c r="K262" i="25"/>
  <c r="AY262" i="25" s="1"/>
  <c r="K46" i="25"/>
  <c r="AY46" i="25" s="1"/>
  <c r="K296" i="25"/>
  <c r="AY296" i="25" s="1"/>
  <c r="K71" i="25"/>
  <c r="AY71" i="25" s="1"/>
  <c r="K63" i="25"/>
  <c r="AY63" i="25" s="1"/>
  <c r="K90" i="25"/>
  <c r="AY90" i="25" s="1"/>
  <c r="K64" i="25"/>
  <c r="AY64" i="25" s="1"/>
  <c r="K184" i="25"/>
  <c r="AY184" i="25" s="1"/>
  <c r="K57" i="25"/>
  <c r="AY57" i="25" s="1"/>
  <c r="K129" i="25"/>
  <c r="AY129" i="25" s="1"/>
  <c r="K45" i="25"/>
  <c r="AY45" i="25" s="1"/>
  <c r="K282" i="25"/>
  <c r="AY282" i="25" s="1"/>
  <c r="K118" i="25"/>
  <c r="AY118" i="25" s="1"/>
  <c r="K315" i="25"/>
  <c r="AY315" i="25" s="1"/>
  <c r="K208" i="25"/>
  <c r="AY208" i="25" s="1"/>
  <c r="K101" i="25"/>
  <c r="AY101" i="25" s="1"/>
  <c r="K253" i="25"/>
  <c r="AY253" i="25" s="1"/>
  <c r="K111" i="25"/>
  <c r="AY111" i="25" s="1"/>
  <c r="K249" i="25"/>
  <c r="AY249" i="25" s="1"/>
  <c r="K313" i="25"/>
  <c r="AY313" i="25" s="1"/>
  <c r="K124" i="25"/>
  <c r="AY124" i="25" s="1"/>
  <c r="K233" i="25"/>
  <c r="AY233" i="25" s="1"/>
  <c r="K216" i="25"/>
  <c r="AY216" i="25" s="1"/>
  <c r="K340" i="25"/>
  <c r="AY340" i="25" s="1"/>
  <c r="K162" i="25"/>
  <c r="AY162" i="25" s="1"/>
  <c r="K66" i="25"/>
  <c r="AY66" i="25" s="1"/>
  <c r="K267" i="25"/>
  <c r="AY267" i="25" s="1"/>
  <c r="K160" i="25"/>
  <c r="AY160" i="25" s="1"/>
  <c r="K332" i="25"/>
  <c r="AY332" i="25" s="1"/>
  <c r="K189" i="25"/>
  <c r="AY189" i="25" s="1"/>
  <c r="K47" i="25"/>
  <c r="AY47" i="25" s="1"/>
  <c r="K127" i="25"/>
  <c r="AY127" i="25" s="1"/>
  <c r="K228" i="25"/>
  <c r="AY228" i="25" s="1"/>
  <c r="K337" i="25"/>
  <c r="AY337" i="25" s="1"/>
  <c r="K148" i="25"/>
  <c r="AY148" i="25" s="1"/>
  <c r="K179" i="25"/>
  <c r="AY179" i="25" s="1"/>
  <c r="K131" i="25"/>
  <c r="AY131" i="25" s="1"/>
  <c r="K338" i="25"/>
  <c r="AY338" i="25" s="1"/>
  <c r="K254" i="25"/>
  <c r="AY254" i="25" s="1"/>
  <c r="K198" i="25"/>
  <c r="AY198" i="25" s="1"/>
  <c r="K261" i="25"/>
  <c r="AY261" i="25" s="1"/>
  <c r="K183" i="25"/>
  <c r="AY183" i="25" s="1"/>
  <c r="K220" i="25"/>
  <c r="AY220" i="25" s="1"/>
  <c r="K84" i="25"/>
  <c r="AY84" i="25" s="1"/>
  <c r="K320" i="25"/>
  <c r="AY320" i="25" s="1"/>
  <c r="K260" i="25"/>
  <c r="AY260" i="25" s="1"/>
  <c r="K323" i="25"/>
  <c r="AY323" i="25" s="1"/>
  <c r="K319" i="25"/>
  <c r="AY319" i="25" s="1"/>
  <c r="K52" i="25"/>
  <c r="AY52" i="25" s="1"/>
  <c r="K207" i="25"/>
  <c r="AY207" i="25" s="1"/>
  <c r="K218" i="25"/>
  <c r="AY218" i="25" s="1"/>
  <c r="K86" i="25"/>
  <c r="AY86" i="25" s="1"/>
  <c r="K293" i="25"/>
  <c r="AY293" i="25" s="1"/>
  <c r="K187" i="25"/>
  <c r="AY187" i="25" s="1"/>
  <c r="K59" i="25"/>
  <c r="AY59" i="25" s="1"/>
  <c r="K225" i="25"/>
  <c r="AY225" i="25" s="1"/>
  <c r="K83" i="25"/>
  <c r="AY83" i="25" s="1"/>
  <c r="K173" i="25"/>
  <c r="AY173" i="25" s="1"/>
  <c r="K276" i="25"/>
  <c r="AY276" i="25" s="1"/>
  <c r="K87" i="25"/>
  <c r="AY87" i="25" s="1"/>
  <c r="K157" i="25"/>
  <c r="AY157" i="25" s="1"/>
  <c r="K65" i="25"/>
  <c r="AY65" i="25" s="1"/>
  <c r="K188" i="25"/>
  <c r="AY188" i="25" s="1"/>
  <c r="K130" i="25"/>
  <c r="AY130" i="25" s="1"/>
  <c r="K50" i="25"/>
  <c r="AY50" i="25" s="1"/>
  <c r="K245" i="25"/>
  <c r="AY245" i="25" s="1"/>
  <c r="K117" i="25"/>
  <c r="AY117" i="25" s="1"/>
  <c r="K303" i="25"/>
  <c r="AY303" i="25" s="1"/>
  <c r="K161" i="25"/>
  <c r="AY161" i="25" s="1"/>
  <c r="K279" i="25"/>
  <c r="AY279" i="25" s="1"/>
  <c r="K79" i="25"/>
  <c r="AY79" i="25" s="1"/>
  <c r="K191" i="25"/>
  <c r="AY191" i="25" s="1"/>
  <c r="K263" i="25"/>
  <c r="AY263" i="25" s="1"/>
  <c r="K109" i="25"/>
  <c r="AY109" i="25" s="1"/>
  <c r="K312" i="25"/>
  <c r="AY312" i="25" s="1"/>
  <c r="K301" i="25"/>
  <c r="AY301" i="25" s="1"/>
  <c r="K210" i="25"/>
  <c r="AY210" i="25" s="1"/>
  <c r="K326" i="25"/>
  <c r="AY326" i="25" s="1"/>
  <c r="K110" i="25"/>
  <c r="AY110" i="25" s="1"/>
  <c r="K91" i="25"/>
  <c r="AY91" i="25" s="1"/>
  <c r="K231" i="25"/>
  <c r="AY231" i="25" s="1"/>
  <c r="K215" i="25"/>
  <c r="AY215" i="25" s="1"/>
  <c r="K154" i="25"/>
  <c r="AY154" i="25" s="1"/>
  <c r="K149" i="25"/>
  <c r="AY149" i="25" s="1"/>
  <c r="K335" i="25"/>
  <c r="AY335" i="25" s="1"/>
  <c r="K172" i="25"/>
  <c r="AY172" i="25" s="1"/>
  <c r="K167" i="25"/>
  <c r="AY167" i="25" s="1"/>
  <c r="K103" i="25"/>
  <c r="AY103" i="25" s="1"/>
  <c r="K73" i="25"/>
  <c r="AY73" i="25" s="1"/>
  <c r="K134" i="25"/>
  <c r="AY134" i="25" s="1"/>
  <c r="K54" i="25"/>
  <c r="AY54" i="25" s="1"/>
  <c r="K229" i="25"/>
  <c r="AY229" i="25" s="1"/>
  <c r="K123" i="25"/>
  <c r="AY123" i="25" s="1"/>
  <c r="K311" i="25"/>
  <c r="AY311" i="25" s="1"/>
  <c r="K140" i="25"/>
  <c r="AY140" i="25" s="1"/>
  <c r="K287" i="25"/>
  <c r="AY287" i="25" s="1"/>
  <c r="K88" i="25"/>
  <c r="AY88" i="25" s="1"/>
  <c r="K163" i="25"/>
  <c r="AY163" i="25" s="1"/>
  <c r="K271" i="25"/>
  <c r="AY271" i="25" s="1"/>
  <c r="K81" i="25"/>
  <c r="AY81" i="25" s="1"/>
  <c r="K169" i="25"/>
  <c r="AY169" i="25" s="1"/>
  <c r="K202" i="25"/>
  <c r="AY202" i="25" s="1"/>
  <c r="K98" i="25"/>
  <c r="AY98" i="25" s="1"/>
  <c r="K288" i="25"/>
  <c r="AY288" i="25" s="1"/>
  <c r="K181" i="25"/>
  <c r="AY181" i="25" s="1"/>
  <c r="K75" i="25"/>
  <c r="AY75" i="25" s="1"/>
  <c r="K217" i="25"/>
  <c r="AY217" i="25" s="1"/>
  <c r="K76" i="25"/>
  <c r="AY76" i="25" s="1"/>
  <c r="K201" i="25"/>
  <c r="AY201" i="25" s="1"/>
  <c r="K265" i="25"/>
  <c r="AY265" i="25" s="1"/>
  <c r="K77" i="25"/>
  <c r="AY77" i="25" s="1"/>
  <c r="K185" i="25"/>
  <c r="AY185" i="25" s="1"/>
  <c r="K329" i="25"/>
  <c r="AY329" i="25" s="1"/>
  <c r="K284" i="25"/>
  <c r="AY284" i="25" s="1"/>
  <c r="K190" i="25"/>
  <c r="AY190" i="25" s="1"/>
  <c r="K67" i="25"/>
  <c r="AY67" i="25" s="1"/>
  <c r="K209" i="25"/>
  <c r="AY209" i="25" s="1"/>
  <c r="K150" i="25"/>
  <c r="AY150" i="25" s="1"/>
  <c r="K339" i="25"/>
  <c r="AY339" i="25" s="1"/>
  <c r="K237" i="25"/>
  <c r="AY237" i="25" s="1"/>
  <c r="K266" i="25"/>
  <c r="AY266" i="25" s="1"/>
  <c r="K96" i="25"/>
  <c r="AY96" i="25" s="1"/>
  <c r="K343" i="25"/>
  <c r="AY343" i="25" s="1"/>
  <c r="K159" i="25"/>
  <c r="AY159" i="25" s="1"/>
  <c r="K186" i="25"/>
  <c r="AY186" i="25" s="1"/>
  <c r="K113" i="25"/>
  <c r="AY113" i="25" s="1"/>
  <c r="K205" i="25"/>
  <c r="AY205" i="25" s="1"/>
  <c r="K70" i="25"/>
  <c r="AY70" i="25" s="1"/>
  <c r="K196" i="25"/>
  <c r="AY196" i="25" s="1"/>
  <c r="K308" i="25"/>
  <c r="AY308" i="25" s="1"/>
  <c r="K114" i="25"/>
  <c r="AY114" i="25" s="1"/>
  <c r="K275" i="25"/>
  <c r="AY275" i="25" s="1"/>
  <c r="K115" i="25"/>
  <c r="AY115" i="25" s="1"/>
  <c r="K151" i="25"/>
  <c r="AY151" i="25" s="1"/>
  <c r="K176" i="25"/>
  <c r="AY176" i="25" s="1"/>
  <c r="K235" i="25"/>
  <c r="AY235" i="25" s="1"/>
  <c r="K255" i="25"/>
  <c r="AY255" i="25" s="1"/>
  <c r="K272" i="25"/>
  <c r="AY272" i="25" s="1"/>
  <c r="K327" i="25"/>
  <c r="AY327" i="25" s="1"/>
  <c r="K120" i="25"/>
  <c r="AY120" i="25" s="1"/>
  <c r="K331" i="25"/>
  <c r="AY331" i="25" s="1"/>
  <c r="K104" i="25"/>
  <c r="AY104" i="25" s="1"/>
  <c r="K223" i="25"/>
  <c r="AY223" i="25" s="1"/>
  <c r="K274" i="25"/>
  <c r="AY274" i="25" s="1"/>
  <c r="K68" i="25"/>
  <c r="AY68" i="25" s="1"/>
  <c r="K147" i="25"/>
  <c r="AY147" i="25" s="1"/>
  <c r="K56" i="25"/>
  <c r="AY56" i="25" s="1"/>
  <c r="K144" i="25"/>
  <c r="AY144" i="25" s="1"/>
  <c r="K136" i="25"/>
  <c r="AY136" i="25" s="1"/>
  <c r="K199" i="25"/>
  <c r="AY199" i="25" s="1"/>
  <c r="K203" i="25"/>
  <c r="AY203" i="25" s="1"/>
  <c r="K241" i="25"/>
  <c r="AY241" i="25" s="1"/>
  <c r="K72" i="25"/>
  <c r="AY72" i="25" s="1"/>
  <c r="O340" i="25"/>
  <c r="O294" i="25"/>
  <c r="O230" i="25"/>
  <c r="O166" i="25"/>
  <c r="O102" i="25"/>
  <c r="O337" i="25"/>
  <c r="O248" i="25"/>
  <c r="O163" i="25"/>
  <c r="O77" i="25"/>
  <c r="O273" i="25"/>
  <c r="O160" i="25"/>
  <c r="O336" i="25"/>
  <c r="O290" i="25"/>
  <c r="O226" i="25"/>
  <c r="O162" i="25"/>
  <c r="O98" i="25"/>
  <c r="O330" i="25"/>
  <c r="O243" i="25"/>
  <c r="O157" i="25"/>
  <c r="O72" i="25"/>
  <c r="O267" i="25"/>
  <c r="O153" i="25"/>
  <c r="O341" i="25"/>
  <c r="O223" i="25"/>
  <c r="O108" i="25"/>
  <c r="O283" i="25"/>
  <c r="O169" i="25"/>
  <c r="O55" i="25"/>
  <c r="O207" i="25"/>
  <c r="O49" i="25"/>
  <c r="O338" i="25"/>
  <c r="O270" i="25"/>
  <c r="O206" i="25"/>
  <c r="O142" i="25"/>
  <c r="O78" i="25"/>
  <c r="O301" i="25"/>
  <c r="O216" i="25"/>
  <c r="O131" i="25"/>
  <c r="O45" i="25"/>
  <c r="O231" i="25"/>
  <c r="O117" i="25"/>
  <c r="O300" i="25"/>
  <c r="O187" i="25"/>
  <c r="O73" i="25"/>
  <c r="O333" i="25"/>
  <c r="O266" i="25"/>
  <c r="O202" i="25"/>
  <c r="O138" i="25"/>
  <c r="O74" i="25"/>
  <c r="O296" i="25"/>
  <c r="O211" i="25"/>
  <c r="O125" i="25"/>
  <c r="O342" i="25"/>
  <c r="O224" i="25"/>
  <c r="O111" i="25"/>
  <c r="O293" i="25"/>
  <c r="O180" i="25"/>
  <c r="O65" i="25"/>
  <c r="O240" i="25"/>
  <c r="O127" i="25"/>
  <c r="O213" i="25"/>
  <c r="O339" i="25"/>
  <c r="O256" i="25"/>
  <c r="O116" i="25"/>
  <c r="O133" i="25"/>
  <c r="O64" i="25"/>
  <c r="O201" i="25"/>
  <c r="O176" i="25"/>
  <c r="O235" i="25"/>
  <c r="O287" i="25"/>
  <c r="O219" i="25"/>
  <c r="O128" i="25"/>
  <c r="O199" i="25"/>
  <c r="O261" i="25"/>
  <c r="O299" i="25"/>
  <c r="O57" i="25"/>
  <c r="O324" i="25"/>
  <c r="O278" i="25"/>
  <c r="O214" i="25"/>
  <c r="O150" i="25"/>
  <c r="O86" i="25"/>
  <c r="O312" i="25"/>
  <c r="O227" i="25"/>
  <c r="O141" i="25"/>
  <c r="O56" i="25"/>
  <c r="O245" i="25"/>
  <c r="O132" i="25"/>
  <c r="O343" i="25"/>
  <c r="O274" i="25"/>
  <c r="O210" i="25"/>
  <c r="O146" i="25"/>
  <c r="O82" i="25"/>
  <c r="O307" i="25"/>
  <c r="O221" i="25"/>
  <c r="O136" i="25"/>
  <c r="O51" i="25"/>
  <c r="O239" i="25"/>
  <c r="O124" i="25"/>
  <c r="O308" i="25"/>
  <c r="O193" i="25"/>
  <c r="O80" i="25"/>
  <c r="O255" i="25"/>
  <c r="O140" i="25"/>
  <c r="O271" i="25"/>
  <c r="O92" i="25"/>
  <c r="O228" i="25"/>
  <c r="O318" i="25"/>
  <c r="O254" i="25"/>
  <c r="O190" i="25"/>
  <c r="O126" i="25"/>
  <c r="O62" i="25"/>
  <c r="O280" i="25"/>
  <c r="O195" i="25"/>
  <c r="O109" i="25"/>
  <c r="O316" i="25"/>
  <c r="O203" i="25"/>
  <c r="O89" i="25"/>
  <c r="O272" i="25"/>
  <c r="O159" i="25"/>
  <c r="O335" i="25"/>
  <c r="O314" i="25"/>
  <c r="O250" i="25"/>
  <c r="O186" i="25"/>
  <c r="O122" i="25"/>
  <c r="O58" i="25"/>
  <c r="O275" i="25"/>
  <c r="O189" i="25"/>
  <c r="O104" i="25"/>
  <c r="O309" i="25"/>
  <c r="O196" i="25"/>
  <c r="O81" i="25"/>
  <c r="O265" i="25"/>
  <c r="O151" i="25"/>
  <c r="O326" i="25"/>
  <c r="O212" i="25"/>
  <c r="O97" i="25"/>
  <c r="O100" i="25"/>
  <c r="O220" i="25"/>
  <c r="O85" i="25"/>
  <c r="O304" i="25"/>
  <c r="O76" i="25"/>
  <c r="O135" i="25"/>
  <c r="O87" i="25"/>
  <c r="O119" i="25"/>
  <c r="O305" i="25"/>
  <c r="O172" i="25"/>
  <c r="O161" i="25"/>
  <c r="O177" i="25"/>
  <c r="O257" i="25"/>
  <c r="O204" i="25"/>
  <c r="O71" i="25"/>
  <c r="O327" i="25"/>
  <c r="O262" i="25"/>
  <c r="O198" i="25"/>
  <c r="O134" i="25"/>
  <c r="O70" i="25"/>
  <c r="O291" i="25"/>
  <c r="O205" i="25"/>
  <c r="O120" i="25"/>
  <c r="O334" i="25"/>
  <c r="O217" i="25"/>
  <c r="O103" i="25"/>
  <c r="O322" i="25"/>
  <c r="O258" i="25"/>
  <c r="O194" i="25"/>
  <c r="O130" i="25"/>
  <c r="O66" i="25"/>
  <c r="O285" i="25"/>
  <c r="O200" i="25"/>
  <c r="O115" i="25"/>
  <c r="O325" i="25"/>
  <c r="O209" i="25"/>
  <c r="O96" i="25"/>
  <c r="O279" i="25"/>
  <c r="O165" i="25"/>
  <c r="O52" i="25"/>
  <c r="O225" i="25"/>
  <c r="O310" i="25"/>
  <c r="O246" i="25"/>
  <c r="O182" i="25"/>
  <c r="O118" i="25"/>
  <c r="O54" i="25"/>
  <c r="O269" i="25"/>
  <c r="O184" i="25"/>
  <c r="O99" i="25"/>
  <c r="O303" i="25"/>
  <c r="O188" i="25"/>
  <c r="O75" i="25"/>
  <c r="O306" i="25"/>
  <c r="O242" i="25"/>
  <c r="O178" i="25"/>
  <c r="O114" i="25"/>
  <c r="O50" i="25"/>
  <c r="O264" i="25"/>
  <c r="O179" i="25"/>
  <c r="O93" i="25"/>
  <c r="O295" i="25"/>
  <c r="O181" i="25"/>
  <c r="O68" i="25"/>
  <c r="O251" i="25"/>
  <c r="O137" i="25"/>
  <c r="O311" i="25"/>
  <c r="O197" i="25"/>
  <c r="O84" i="25"/>
  <c r="O320" i="25"/>
  <c r="O164" i="25"/>
  <c r="O332" i="25"/>
  <c r="O286" i="25"/>
  <c r="O222" i="25"/>
  <c r="O158" i="25"/>
  <c r="O94" i="25"/>
  <c r="O323" i="25"/>
  <c r="O237" i="25"/>
  <c r="O152" i="25"/>
  <c r="O67" i="25"/>
  <c r="O260" i="25"/>
  <c r="O145" i="25"/>
  <c r="O331" i="25"/>
  <c r="O215" i="25"/>
  <c r="O101" i="25"/>
  <c r="O328" i="25"/>
  <c r="O282" i="25"/>
  <c r="O218" i="25"/>
  <c r="O154" i="25"/>
  <c r="O90" i="25"/>
  <c r="O317" i="25"/>
  <c r="O232" i="25"/>
  <c r="O147" i="25"/>
  <c r="O61" i="25"/>
  <c r="O252" i="25"/>
  <c r="O139" i="25"/>
  <c r="O321" i="25"/>
  <c r="O208" i="25"/>
  <c r="O95" i="25"/>
  <c r="O268" i="25"/>
  <c r="O155" i="25"/>
  <c r="O329" i="25"/>
  <c r="O149" i="25"/>
  <c r="O171" i="25"/>
  <c r="O229" i="25"/>
  <c r="O191" i="25"/>
  <c r="O292" i="25"/>
  <c r="O315" i="25"/>
  <c r="O233" i="25"/>
  <c r="O185" i="25"/>
  <c r="O143" i="25"/>
  <c r="O276" i="25"/>
  <c r="O48" i="25"/>
  <c r="O284" i="25"/>
  <c r="O319" i="25"/>
  <c r="O91" i="25"/>
  <c r="O192" i="25"/>
  <c r="O112" i="25"/>
  <c r="O302" i="25"/>
  <c r="O46" i="25"/>
  <c r="O288" i="25"/>
  <c r="O129" i="25"/>
  <c r="O170" i="25"/>
  <c r="O168" i="25"/>
  <c r="O53" i="25"/>
  <c r="O183" i="25"/>
  <c r="O47" i="25"/>
  <c r="O289" i="25"/>
  <c r="O105" i="25"/>
  <c r="O121" i="25"/>
  <c r="O156" i="25"/>
  <c r="O238" i="25"/>
  <c r="O259" i="25"/>
  <c r="O175" i="25"/>
  <c r="O344" i="25"/>
  <c r="O106" i="25"/>
  <c r="O83" i="25"/>
  <c r="O236" i="25"/>
  <c r="O69" i="25"/>
  <c r="O247" i="25"/>
  <c r="O63" i="25"/>
  <c r="O249" i="25"/>
  <c r="O313" i="25"/>
  <c r="O110" i="25"/>
  <c r="O88" i="25"/>
  <c r="O244" i="25"/>
  <c r="O234" i="25"/>
  <c r="O253" i="25"/>
  <c r="O167" i="25"/>
  <c r="O297" i="25"/>
  <c r="O107" i="25"/>
  <c r="O113" i="25"/>
  <c r="O59" i="25"/>
  <c r="O148" i="25"/>
  <c r="O277" i="25"/>
  <c r="O298" i="25"/>
  <c r="O174" i="25"/>
  <c r="O345" i="25"/>
  <c r="O241" i="25"/>
  <c r="O173" i="25"/>
  <c r="O281" i="25"/>
  <c r="O79" i="25"/>
  <c r="O60" i="25"/>
  <c r="O123" i="25"/>
  <c r="O144" i="25"/>
  <c r="O263" i="25"/>
  <c r="L308" i="25"/>
  <c r="AZ308" i="25" s="1"/>
  <c r="L244" i="25"/>
  <c r="AZ244" i="25" s="1"/>
  <c r="L180" i="25"/>
  <c r="AZ180" i="25" s="1"/>
  <c r="L116" i="25"/>
  <c r="AZ116" i="25" s="1"/>
  <c r="L52" i="25"/>
  <c r="AZ52" i="25" s="1"/>
  <c r="L320" i="25"/>
  <c r="AZ320" i="25" s="1"/>
  <c r="L236" i="25"/>
  <c r="AZ236" i="25" s="1"/>
  <c r="L152" i="25"/>
  <c r="AZ152" i="25" s="1"/>
  <c r="L64" i="25"/>
  <c r="AZ64" i="25" s="1"/>
  <c r="L269" i="25"/>
  <c r="AZ269" i="25" s="1"/>
  <c r="L183" i="25"/>
  <c r="AZ183" i="25" s="1"/>
  <c r="L98" i="25"/>
  <c r="AZ98" i="25" s="1"/>
  <c r="L307" i="25"/>
  <c r="AZ307" i="25" s="1"/>
  <c r="L193" i="25"/>
  <c r="AZ193" i="25" s="1"/>
  <c r="L296" i="25"/>
  <c r="AZ296" i="25" s="1"/>
  <c r="L208" i="25"/>
  <c r="AZ208" i="25" s="1"/>
  <c r="L124" i="25"/>
  <c r="AZ124" i="25" s="1"/>
  <c r="L338" i="25"/>
  <c r="AZ338" i="25" s="1"/>
  <c r="L242" i="25"/>
  <c r="AZ242" i="25" s="1"/>
  <c r="L157" i="25"/>
  <c r="AZ157" i="25" s="1"/>
  <c r="L71" i="25"/>
  <c r="AZ71" i="25" s="1"/>
  <c r="L271" i="25"/>
  <c r="AZ271" i="25" s="1"/>
  <c r="L158" i="25"/>
  <c r="AZ158" i="25" s="1"/>
  <c r="L337" i="25"/>
  <c r="AZ337" i="25" s="1"/>
  <c r="L185" i="25"/>
  <c r="AZ185" i="25" s="1"/>
  <c r="L334" i="25"/>
  <c r="AZ334" i="25" s="1"/>
  <c r="L328" i="25"/>
  <c r="AZ328" i="25" s="1"/>
  <c r="L240" i="25"/>
  <c r="AZ240" i="25" s="1"/>
  <c r="L156" i="25"/>
  <c r="AZ156" i="25" s="1"/>
  <c r="L72" i="25"/>
  <c r="AZ72" i="25" s="1"/>
  <c r="L274" i="25"/>
  <c r="AZ274" i="25" s="1"/>
  <c r="L189" i="25"/>
  <c r="AZ189" i="25" s="1"/>
  <c r="L103" i="25"/>
  <c r="AZ103" i="25" s="1"/>
  <c r="L314" i="25"/>
  <c r="AZ314" i="25" s="1"/>
  <c r="L201" i="25"/>
  <c r="AZ201" i="25" s="1"/>
  <c r="L86" i="25"/>
  <c r="AZ86" i="25" s="1"/>
  <c r="L241" i="25"/>
  <c r="AZ241" i="25" s="1"/>
  <c r="L90" i="25"/>
  <c r="AZ90" i="25" s="1"/>
  <c r="L239" i="25"/>
  <c r="AZ239" i="25" s="1"/>
  <c r="L140" i="25"/>
  <c r="AZ140" i="25" s="1"/>
  <c r="L87" i="25"/>
  <c r="AZ87" i="25" s="1"/>
  <c r="L51" i="25"/>
  <c r="AZ51" i="25" s="1"/>
  <c r="L345" i="25"/>
  <c r="AZ345" i="25" s="1"/>
  <c r="L117" i="25"/>
  <c r="AZ117" i="25" s="1"/>
  <c r="L262" i="25"/>
  <c r="AZ262" i="25" s="1"/>
  <c r="L111" i="25"/>
  <c r="AZ111" i="25" s="1"/>
  <c r="L313" i="25"/>
  <c r="AZ313" i="25" s="1"/>
  <c r="L341" i="25"/>
  <c r="AZ341" i="25" s="1"/>
  <c r="L120" i="25"/>
  <c r="AZ120" i="25" s="1"/>
  <c r="L66" i="25"/>
  <c r="AZ66" i="25" s="1"/>
  <c r="L326" i="25"/>
  <c r="AZ326" i="25" s="1"/>
  <c r="L325" i="25"/>
  <c r="AZ325" i="25" s="1"/>
  <c r="L106" i="25"/>
  <c r="AZ106" i="25" s="1"/>
  <c r="L254" i="25"/>
  <c r="AZ254" i="25" s="1"/>
  <c r="L102" i="25"/>
  <c r="AZ102" i="25" s="1"/>
  <c r="L275" i="25"/>
  <c r="AZ275" i="25" s="1"/>
  <c r="L303" i="25"/>
  <c r="AZ303" i="25" s="1"/>
  <c r="L160" i="25"/>
  <c r="AZ160" i="25" s="1"/>
  <c r="L109" i="25"/>
  <c r="AZ109" i="25" s="1"/>
  <c r="L65" i="25"/>
  <c r="AZ65" i="25" s="1"/>
  <c r="L62" i="25"/>
  <c r="AZ62" i="25" s="1"/>
  <c r="L126" i="25"/>
  <c r="AZ126" i="25" s="1"/>
  <c r="L273" i="25"/>
  <c r="AZ273" i="25" s="1"/>
  <c r="L121" i="25"/>
  <c r="AZ121" i="25" s="1"/>
  <c r="L67" i="25"/>
  <c r="AZ67" i="25" s="1"/>
  <c r="L57" i="25"/>
  <c r="AZ57" i="25" s="1"/>
  <c r="L235" i="25"/>
  <c r="AZ235" i="25" s="1"/>
  <c r="L206" i="25"/>
  <c r="AZ206" i="25" s="1"/>
  <c r="L268" i="25"/>
  <c r="AZ268" i="25" s="1"/>
  <c r="L174" i="25"/>
  <c r="AZ174" i="25" s="1"/>
  <c r="L246" i="25"/>
  <c r="AZ246" i="25" s="1"/>
  <c r="L81" i="25"/>
  <c r="AZ81" i="25" s="1"/>
  <c r="L105" i="25"/>
  <c r="AZ105" i="25" s="1"/>
  <c r="L309" i="25"/>
  <c r="AZ309" i="25" s="1"/>
  <c r="L91" i="25"/>
  <c r="AZ91" i="25" s="1"/>
  <c r="L292" i="25"/>
  <c r="AZ292" i="25" s="1"/>
  <c r="L228" i="25"/>
  <c r="AZ228" i="25" s="1"/>
  <c r="L164" i="25"/>
  <c r="AZ164" i="25" s="1"/>
  <c r="L100" i="25"/>
  <c r="AZ100" i="25" s="1"/>
  <c r="L333" i="25"/>
  <c r="AZ333" i="25" s="1"/>
  <c r="L300" i="25"/>
  <c r="AZ300" i="25" s="1"/>
  <c r="L216" i="25"/>
  <c r="AZ216" i="25" s="1"/>
  <c r="L128" i="25"/>
  <c r="AZ128" i="25" s="1"/>
  <c r="L343" i="25"/>
  <c r="AZ343" i="25" s="1"/>
  <c r="L247" i="25"/>
  <c r="AZ247" i="25" s="1"/>
  <c r="L162" i="25"/>
  <c r="AZ162" i="25" s="1"/>
  <c r="L77" i="25"/>
  <c r="AZ77" i="25" s="1"/>
  <c r="L278" i="25"/>
  <c r="AZ278" i="25" s="1"/>
  <c r="L165" i="25"/>
  <c r="AZ165" i="25" s="1"/>
  <c r="L272" i="25"/>
  <c r="AZ272" i="25" s="1"/>
  <c r="L188" i="25"/>
  <c r="AZ188" i="25" s="1"/>
  <c r="L104" i="25"/>
  <c r="AZ104" i="25" s="1"/>
  <c r="L306" i="25"/>
  <c r="AZ306" i="25" s="1"/>
  <c r="L221" i="25"/>
  <c r="AZ221" i="25" s="1"/>
  <c r="L135" i="25"/>
  <c r="AZ135" i="25" s="1"/>
  <c r="L50" i="25"/>
  <c r="AZ50" i="25" s="1"/>
  <c r="L243" i="25"/>
  <c r="AZ243" i="25" s="1"/>
  <c r="L129" i="25"/>
  <c r="AZ129" i="25" s="1"/>
  <c r="L298" i="25"/>
  <c r="AZ298" i="25" s="1"/>
  <c r="L147" i="25"/>
  <c r="AZ147" i="25" s="1"/>
  <c r="L297" i="25"/>
  <c r="AZ297" i="25" s="1"/>
  <c r="L304" i="25"/>
  <c r="AZ304" i="25" s="1"/>
  <c r="L220" i="25"/>
  <c r="AZ220" i="25" s="1"/>
  <c r="L136" i="25"/>
  <c r="AZ136" i="25" s="1"/>
  <c r="L48" i="25"/>
  <c r="AZ48" i="25" s="1"/>
  <c r="L253" i="25"/>
  <c r="AZ253" i="25" s="1"/>
  <c r="L167" i="25"/>
  <c r="AZ167" i="25" s="1"/>
  <c r="L82" i="25"/>
  <c r="AZ82" i="25" s="1"/>
  <c r="L286" i="25"/>
  <c r="AZ286" i="25" s="1"/>
  <c r="L171" i="25"/>
  <c r="AZ171" i="25" s="1"/>
  <c r="L58" i="25"/>
  <c r="AZ58" i="25" s="1"/>
  <c r="L203" i="25"/>
  <c r="AZ203" i="25" s="1"/>
  <c r="L53" i="25"/>
  <c r="AZ53" i="25" s="1"/>
  <c r="L202" i="25"/>
  <c r="AZ202" i="25" s="1"/>
  <c r="L56" i="25"/>
  <c r="AZ56" i="25" s="1"/>
  <c r="L293" i="25"/>
  <c r="AZ293" i="25" s="1"/>
  <c r="L270" i="25"/>
  <c r="AZ270" i="25" s="1"/>
  <c r="L267" i="25"/>
  <c r="AZ267" i="25" s="1"/>
  <c r="L78" i="25"/>
  <c r="AZ78" i="25" s="1"/>
  <c r="L225" i="25"/>
  <c r="AZ225" i="25" s="1"/>
  <c r="L74" i="25"/>
  <c r="AZ74" i="25" s="1"/>
  <c r="L161" i="25"/>
  <c r="AZ161" i="25" s="1"/>
  <c r="L190" i="25"/>
  <c r="AZ190" i="25" s="1"/>
  <c r="L327" i="25"/>
  <c r="AZ327" i="25" s="1"/>
  <c r="L265" i="25"/>
  <c r="AZ265" i="25" s="1"/>
  <c r="L251" i="25"/>
  <c r="AZ251" i="25" s="1"/>
  <c r="L249" i="25"/>
  <c r="AZ249" i="25" s="1"/>
  <c r="L69" i="25"/>
  <c r="AZ69" i="25" s="1"/>
  <c r="L217" i="25"/>
  <c r="AZ217" i="25" s="1"/>
  <c r="L63" i="25"/>
  <c r="AZ63" i="25" s="1"/>
  <c r="L123" i="25"/>
  <c r="AZ123" i="25" s="1"/>
  <c r="L153" i="25"/>
  <c r="AZ153" i="25" s="1"/>
  <c r="L76" i="25"/>
  <c r="AZ76" i="25" s="1"/>
  <c r="L321" i="25"/>
  <c r="AZ321" i="25" s="1"/>
  <c r="L289" i="25"/>
  <c r="AZ289" i="25" s="1"/>
  <c r="L287" i="25"/>
  <c r="AZ287" i="25" s="1"/>
  <c r="L89" i="25"/>
  <c r="AZ89" i="25" s="1"/>
  <c r="L234" i="25"/>
  <c r="AZ234" i="25" s="1"/>
  <c r="L83" i="25"/>
  <c r="AZ83" i="25" s="1"/>
  <c r="L198" i="25"/>
  <c r="AZ198" i="25" s="1"/>
  <c r="L227" i="25"/>
  <c r="AZ227" i="25" s="1"/>
  <c r="L233" i="25"/>
  <c r="AZ233" i="25" s="1"/>
  <c r="L54" i="25"/>
  <c r="AZ54" i="25" s="1"/>
  <c r="L215" i="25"/>
  <c r="AZ215" i="25" s="1"/>
  <c r="L319" i="25"/>
  <c r="AZ319" i="25" s="1"/>
  <c r="L184" i="25"/>
  <c r="AZ184" i="25" s="1"/>
  <c r="L134" i="25"/>
  <c r="AZ134" i="25" s="1"/>
  <c r="L95" i="25"/>
  <c r="AZ95" i="25" s="1"/>
  <c r="L305" i="25"/>
  <c r="AZ305" i="25" s="1"/>
  <c r="L238" i="25"/>
  <c r="AZ238" i="25" s="1"/>
  <c r="L324" i="25"/>
  <c r="AZ324" i="25" s="1"/>
  <c r="L260" i="25"/>
  <c r="AZ260" i="25" s="1"/>
  <c r="L196" i="25"/>
  <c r="AZ196" i="25" s="1"/>
  <c r="L132" i="25"/>
  <c r="AZ132" i="25" s="1"/>
  <c r="L68" i="25"/>
  <c r="AZ68" i="25" s="1"/>
  <c r="L344" i="25"/>
  <c r="AZ344" i="25" s="1"/>
  <c r="L256" i="25"/>
  <c r="AZ256" i="25" s="1"/>
  <c r="L172" i="25"/>
  <c r="AZ172" i="25" s="1"/>
  <c r="L88" i="25"/>
  <c r="AZ88" i="25" s="1"/>
  <c r="L290" i="25"/>
  <c r="AZ290" i="25" s="1"/>
  <c r="L205" i="25"/>
  <c r="AZ205" i="25" s="1"/>
  <c r="L119" i="25"/>
  <c r="AZ119" i="25" s="1"/>
  <c r="L335" i="25"/>
  <c r="AZ335" i="25" s="1"/>
  <c r="L222" i="25"/>
  <c r="AZ222" i="25" s="1"/>
  <c r="L316" i="25"/>
  <c r="AZ316" i="25" s="1"/>
  <c r="L232" i="25"/>
  <c r="AZ232" i="25" s="1"/>
  <c r="L144" i="25"/>
  <c r="AZ144" i="25" s="1"/>
  <c r="L60" i="25"/>
  <c r="AZ60" i="25" s="1"/>
  <c r="L263" i="25"/>
  <c r="AZ263" i="25" s="1"/>
  <c r="L178" i="25"/>
  <c r="AZ178" i="25" s="1"/>
  <c r="L93" i="25"/>
  <c r="AZ93" i="25" s="1"/>
  <c r="L299" i="25"/>
  <c r="AZ299" i="25" s="1"/>
  <c r="L186" i="25"/>
  <c r="AZ186" i="25" s="1"/>
  <c r="L73" i="25"/>
  <c r="AZ73" i="25" s="1"/>
  <c r="L223" i="25"/>
  <c r="AZ223" i="25" s="1"/>
  <c r="L70" i="25"/>
  <c r="AZ70" i="25" s="1"/>
  <c r="L219" i="25"/>
  <c r="AZ219" i="25" s="1"/>
  <c r="L264" i="25"/>
  <c r="AZ264" i="25" s="1"/>
  <c r="L176" i="25"/>
  <c r="AZ176" i="25" s="1"/>
  <c r="L92" i="25"/>
  <c r="AZ92" i="25" s="1"/>
  <c r="L295" i="25"/>
  <c r="AZ295" i="25" s="1"/>
  <c r="L210" i="25"/>
  <c r="AZ210" i="25" s="1"/>
  <c r="L125" i="25"/>
  <c r="AZ125" i="25" s="1"/>
  <c r="L342" i="25"/>
  <c r="AZ342" i="25" s="1"/>
  <c r="L229" i="25"/>
  <c r="AZ229" i="25" s="1"/>
  <c r="L115" i="25"/>
  <c r="AZ115" i="25" s="1"/>
  <c r="L281" i="25"/>
  <c r="AZ281" i="25" s="1"/>
  <c r="L127" i="25"/>
  <c r="AZ127" i="25" s="1"/>
  <c r="L277" i="25"/>
  <c r="AZ277" i="25" s="1"/>
  <c r="L224" i="25"/>
  <c r="AZ224" i="25" s="1"/>
  <c r="L173" i="25"/>
  <c r="AZ173" i="25" s="1"/>
  <c r="L107" i="25"/>
  <c r="AZ107" i="25" s="1"/>
  <c r="L118" i="25"/>
  <c r="AZ118" i="25" s="1"/>
  <c r="L154" i="25"/>
  <c r="AZ154" i="25" s="1"/>
  <c r="L302" i="25"/>
  <c r="AZ302" i="25" s="1"/>
  <c r="L149" i="25"/>
  <c r="AZ149" i="25" s="1"/>
  <c r="L181" i="25"/>
  <c r="AZ181" i="25" s="1"/>
  <c r="L170" i="25"/>
  <c r="AZ170" i="25" s="1"/>
  <c r="L204" i="25"/>
  <c r="AZ204" i="25" s="1"/>
  <c r="L151" i="25"/>
  <c r="AZ151" i="25" s="1"/>
  <c r="L94" i="25"/>
  <c r="AZ94" i="25" s="1"/>
  <c r="L99" i="25"/>
  <c r="AZ99" i="25" s="1"/>
  <c r="L145" i="25"/>
  <c r="AZ145" i="25" s="1"/>
  <c r="L291" i="25"/>
  <c r="AZ291" i="25" s="1"/>
  <c r="L139" i="25"/>
  <c r="AZ139" i="25" s="1"/>
  <c r="L142" i="25"/>
  <c r="AZ142" i="25" s="1"/>
  <c r="L133" i="25"/>
  <c r="AZ133" i="25" s="1"/>
  <c r="L248" i="25"/>
  <c r="AZ248" i="25" s="1"/>
  <c r="L194" i="25"/>
  <c r="AZ194" i="25" s="1"/>
  <c r="L122" i="25"/>
  <c r="AZ122" i="25" s="1"/>
  <c r="L138" i="25"/>
  <c r="AZ138" i="25" s="1"/>
  <c r="L163" i="25"/>
  <c r="AZ163" i="25" s="1"/>
  <c r="L310" i="25"/>
  <c r="AZ310" i="25" s="1"/>
  <c r="L159" i="25"/>
  <c r="AZ159" i="25" s="1"/>
  <c r="L218" i="25"/>
  <c r="AZ218" i="25" s="1"/>
  <c r="L209" i="25"/>
  <c r="AZ209" i="25" s="1"/>
  <c r="L301" i="25"/>
  <c r="AZ301" i="25" s="1"/>
  <c r="L59" i="25"/>
  <c r="AZ59" i="25" s="1"/>
  <c r="L113" i="25"/>
  <c r="AZ113" i="25" s="1"/>
  <c r="L155" i="25"/>
  <c r="AZ155" i="25" s="1"/>
  <c r="L255" i="25"/>
  <c r="AZ255" i="25" s="1"/>
  <c r="L79" i="25"/>
  <c r="AZ79" i="25" s="1"/>
  <c r="L131" i="25"/>
  <c r="AZ131" i="25" s="1"/>
  <c r="L45" i="25"/>
  <c r="AZ45" i="25" s="1"/>
  <c r="L245" i="25"/>
  <c r="AZ245" i="25" s="1"/>
  <c r="L84" i="25"/>
  <c r="AZ84" i="25" s="1"/>
  <c r="L261" i="25"/>
  <c r="AZ261" i="25" s="1"/>
  <c r="L258" i="25"/>
  <c r="AZ258" i="25" s="1"/>
  <c r="L182" i="25"/>
  <c r="AZ182" i="25" s="1"/>
  <c r="L46" i="25"/>
  <c r="AZ46" i="25" s="1"/>
  <c r="L276" i="25"/>
  <c r="AZ276" i="25" s="1"/>
  <c r="L311" i="25"/>
  <c r="AZ311" i="25" s="1"/>
  <c r="L317" i="25"/>
  <c r="AZ317" i="25" s="1"/>
  <c r="L250" i="25"/>
  <c r="AZ250" i="25" s="1"/>
  <c r="L80" i="25"/>
  <c r="AZ80" i="25" s="1"/>
  <c r="L329" i="25"/>
  <c r="AZ329" i="25" s="1"/>
  <c r="L110" i="25"/>
  <c r="AZ110" i="25" s="1"/>
  <c r="L112" i="25"/>
  <c r="AZ112" i="25" s="1"/>
  <c r="L61" i="25"/>
  <c r="AZ61" i="25" s="1"/>
  <c r="L166" i="25"/>
  <c r="AZ166" i="25" s="1"/>
  <c r="L179" i="25"/>
  <c r="AZ179" i="25" s="1"/>
  <c r="L187" i="25"/>
  <c r="AZ187" i="25" s="1"/>
  <c r="L237" i="25"/>
  <c r="AZ237" i="25" s="1"/>
  <c r="L330" i="25"/>
  <c r="AZ330" i="25" s="1"/>
  <c r="L332" i="25"/>
  <c r="AZ332" i="25" s="1"/>
  <c r="L211" i="25"/>
  <c r="AZ211" i="25" s="1"/>
  <c r="L47" i="25"/>
  <c r="AZ47" i="25" s="1"/>
  <c r="L137" i="25"/>
  <c r="AZ137" i="25" s="1"/>
  <c r="L96" i="25"/>
  <c r="AZ96" i="25" s="1"/>
  <c r="L280" i="25"/>
  <c r="AZ280" i="25" s="1"/>
  <c r="L226" i="25"/>
  <c r="AZ226" i="25" s="1"/>
  <c r="L336" i="25"/>
  <c r="AZ336" i="25" s="1"/>
  <c r="L285" i="25"/>
  <c r="AZ285" i="25" s="1"/>
  <c r="L214" i="25"/>
  <c r="AZ214" i="25" s="1"/>
  <c r="L259" i="25"/>
  <c r="AZ259" i="25" s="1"/>
  <c r="L322" i="25"/>
  <c r="AZ322" i="25" s="1"/>
  <c r="L257" i="25"/>
  <c r="AZ257" i="25" s="1"/>
  <c r="L315" i="25"/>
  <c r="AZ315" i="25" s="1"/>
  <c r="L195" i="25"/>
  <c r="AZ195" i="25" s="1"/>
  <c r="L331" i="25"/>
  <c r="AZ331" i="25" s="1"/>
  <c r="L150" i="25"/>
  <c r="AZ150" i="25" s="1"/>
  <c r="L177" i="25"/>
  <c r="AZ177" i="25" s="1"/>
  <c r="L279" i="25"/>
  <c r="AZ279" i="25" s="1"/>
  <c r="L49" i="25"/>
  <c r="AZ49" i="25" s="1"/>
  <c r="L75" i="25"/>
  <c r="AZ75" i="25" s="1"/>
  <c r="L169" i="25"/>
  <c r="AZ169" i="25" s="1"/>
  <c r="L97" i="25"/>
  <c r="AZ97" i="25" s="1"/>
  <c r="L212" i="25"/>
  <c r="AZ212" i="25" s="1"/>
  <c r="L148" i="25"/>
  <c r="AZ148" i="25" s="1"/>
  <c r="L192" i="25"/>
  <c r="AZ192" i="25" s="1"/>
  <c r="L141" i="25"/>
  <c r="AZ141" i="25" s="1"/>
  <c r="L252" i="25"/>
  <c r="AZ252" i="25" s="1"/>
  <c r="L199" i="25"/>
  <c r="AZ199" i="25" s="1"/>
  <c r="L101" i="25"/>
  <c r="AZ101" i="25" s="1"/>
  <c r="L284" i="25"/>
  <c r="AZ284" i="25" s="1"/>
  <c r="L231" i="25"/>
  <c r="AZ231" i="25" s="1"/>
  <c r="L143" i="25"/>
  <c r="AZ143" i="25" s="1"/>
  <c r="L312" i="25"/>
  <c r="AZ312" i="25" s="1"/>
  <c r="L191" i="25"/>
  <c r="AZ191" i="25" s="1"/>
  <c r="L323" i="25"/>
  <c r="AZ323" i="25" s="1"/>
  <c r="L175" i="25"/>
  <c r="AZ175" i="25" s="1"/>
  <c r="L294" i="25"/>
  <c r="AZ294" i="25" s="1"/>
  <c r="L207" i="25"/>
  <c r="AZ207" i="25" s="1"/>
  <c r="L197" i="25"/>
  <c r="AZ197" i="25" s="1"/>
  <c r="L230" i="25"/>
  <c r="AZ230" i="25" s="1"/>
  <c r="L130" i="25"/>
  <c r="AZ130" i="25" s="1"/>
  <c r="L266" i="25"/>
  <c r="AZ266" i="25" s="1"/>
  <c r="L340" i="25"/>
  <c r="AZ340" i="25" s="1"/>
  <c r="L108" i="25"/>
  <c r="AZ108" i="25" s="1"/>
  <c r="L55" i="25"/>
  <c r="AZ55" i="25" s="1"/>
  <c r="L168" i="25"/>
  <c r="AZ168" i="25" s="1"/>
  <c r="L114" i="25"/>
  <c r="AZ114" i="25" s="1"/>
  <c r="L200" i="25"/>
  <c r="AZ200" i="25" s="1"/>
  <c r="L146" i="25"/>
  <c r="AZ146" i="25" s="1"/>
  <c r="L318" i="25"/>
  <c r="AZ318" i="25" s="1"/>
  <c r="L339" i="25"/>
  <c r="AZ339" i="25" s="1"/>
  <c r="L288" i="25"/>
  <c r="AZ288" i="25" s="1"/>
  <c r="L283" i="25"/>
  <c r="AZ283" i="25" s="1"/>
  <c r="L213" i="25"/>
  <c r="AZ213" i="25" s="1"/>
  <c r="L85" i="25"/>
  <c r="AZ85" i="25" s="1"/>
  <c r="L282" i="25"/>
  <c r="AZ282" i="25" s="1"/>
  <c r="F297" i="25"/>
  <c r="AT297" i="25" s="1"/>
  <c r="F233" i="25"/>
  <c r="AT233" i="25" s="1"/>
  <c r="F169" i="25"/>
  <c r="AT169" i="25" s="1"/>
  <c r="F105" i="25"/>
  <c r="AT105" i="25" s="1"/>
  <c r="F343" i="25"/>
  <c r="AT343" i="25" s="1"/>
  <c r="F258" i="25"/>
  <c r="AT258" i="25" s="1"/>
  <c r="F172" i="25"/>
  <c r="AT172" i="25" s="1"/>
  <c r="F87" i="25"/>
  <c r="AT87" i="25" s="1"/>
  <c r="F282" i="25"/>
  <c r="AT282" i="25" s="1"/>
  <c r="F168" i="25"/>
  <c r="AT168" i="25" s="1"/>
  <c r="F54" i="25"/>
  <c r="AT54" i="25" s="1"/>
  <c r="F207" i="25"/>
  <c r="AT207" i="25" s="1"/>
  <c r="F46" i="25"/>
  <c r="AT46" i="25" s="1"/>
  <c r="F195" i="25"/>
  <c r="AT195" i="25" s="1"/>
  <c r="F342" i="25"/>
  <c r="AT342" i="25" s="1"/>
  <c r="F191" i="25"/>
  <c r="AT191" i="25" s="1"/>
  <c r="F179" i="25"/>
  <c r="AT179" i="25" s="1"/>
  <c r="F79" i="25"/>
  <c r="AT79" i="25" s="1"/>
  <c r="F59" i="25"/>
  <c r="AT59" i="25" s="1"/>
  <c r="F337" i="25"/>
  <c r="AT337" i="25" s="1"/>
  <c r="F273" i="25"/>
  <c r="AT273" i="25" s="1"/>
  <c r="F209" i="25"/>
  <c r="AT209" i="25" s="1"/>
  <c r="F145" i="25"/>
  <c r="AT145" i="25" s="1"/>
  <c r="F81" i="25"/>
  <c r="AT81" i="25" s="1"/>
  <c r="F311" i="25"/>
  <c r="AT311" i="25" s="1"/>
  <c r="F226" i="25"/>
  <c r="AT226" i="25" s="1"/>
  <c r="F140" i="25"/>
  <c r="AT140" i="25" s="1"/>
  <c r="F55" i="25"/>
  <c r="AT55" i="25" s="1"/>
  <c r="F239" i="25"/>
  <c r="AT239" i="25" s="1"/>
  <c r="F126" i="25"/>
  <c r="AT126" i="25" s="1"/>
  <c r="F302" i="25"/>
  <c r="AT302" i="25" s="1"/>
  <c r="F142" i="25"/>
  <c r="AT142" i="25" s="1"/>
  <c r="F291" i="25"/>
  <c r="AT291" i="25" s="1"/>
  <c r="F138" i="25"/>
  <c r="AT138" i="25" s="1"/>
  <c r="F286" i="25"/>
  <c r="AT286" i="25" s="1"/>
  <c r="F134" i="25"/>
  <c r="AT134" i="25" s="1"/>
  <c r="F127" i="25"/>
  <c r="AT127" i="25" s="1"/>
  <c r="F144" i="25"/>
  <c r="AT144" i="25" s="1"/>
  <c r="F317" i="25"/>
  <c r="AT317" i="25" s="1"/>
  <c r="F253" i="25"/>
  <c r="AT253" i="25" s="1"/>
  <c r="F189" i="25"/>
  <c r="AT189" i="25" s="1"/>
  <c r="F125" i="25"/>
  <c r="AT125" i="25" s="1"/>
  <c r="F61" i="25"/>
  <c r="AT61" i="25" s="1"/>
  <c r="F284" i="25"/>
  <c r="AT284" i="25" s="1"/>
  <c r="F199" i="25"/>
  <c r="AT199" i="25" s="1"/>
  <c r="F114" i="25"/>
  <c r="AT114" i="25" s="1"/>
  <c r="F318" i="25"/>
  <c r="AT318" i="25" s="1"/>
  <c r="F203" i="25"/>
  <c r="AT203" i="25" s="1"/>
  <c r="F90" i="25"/>
  <c r="AT90" i="25" s="1"/>
  <c r="F255" i="25"/>
  <c r="AT255" i="25" s="1"/>
  <c r="F94" i="25"/>
  <c r="AT94" i="25" s="1"/>
  <c r="F243" i="25"/>
  <c r="AT243" i="25" s="1"/>
  <c r="F91" i="25"/>
  <c r="AT91" i="25" s="1"/>
  <c r="F238" i="25"/>
  <c r="AT238" i="25" s="1"/>
  <c r="F86" i="25"/>
  <c r="AT86" i="25" s="1"/>
  <c r="F270" i="25"/>
  <c r="AT270" i="25" s="1"/>
  <c r="F250" i="25"/>
  <c r="AT250" i="25" s="1"/>
  <c r="F165" i="25"/>
  <c r="AT165" i="25" s="1"/>
  <c r="F167" i="25"/>
  <c r="AT167" i="25" s="1"/>
  <c r="F47" i="25"/>
  <c r="AT47" i="25" s="1"/>
  <c r="F334" i="25"/>
  <c r="AT334" i="25" s="1"/>
  <c r="F277" i="25"/>
  <c r="AT277" i="25" s="1"/>
  <c r="F316" i="25"/>
  <c r="AT316" i="25" s="1"/>
  <c r="F246" i="25"/>
  <c r="AT246" i="25" s="1"/>
  <c r="F299" i="25"/>
  <c r="AT299" i="25" s="1"/>
  <c r="F164" i="25"/>
  <c r="AT164" i="25" s="1"/>
  <c r="F133" i="25"/>
  <c r="AT133" i="25" s="1"/>
  <c r="F124" i="25"/>
  <c r="AT124" i="25" s="1"/>
  <c r="F272" i="25"/>
  <c r="AT272" i="25" s="1"/>
  <c r="F256" i="25"/>
  <c r="AT256" i="25" s="1"/>
  <c r="F245" i="25"/>
  <c r="AT245" i="25" s="1"/>
  <c r="F274" i="25"/>
  <c r="AT274" i="25" s="1"/>
  <c r="F190" i="25"/>
  <c r="AT190" i="25" s="1"/>
  <c r="F223" i="25"/>
  <c r="AT223" i="25" s="1"/>
  <c r="F192" i="25"/>
  <c r="AT192" i="25" s="1"/>
  <c r="F345" i="25"/>
  <c r="AT345" i="25" s="1"/>
  <c r="F281" i="25"/>
  <c r="AT281" i="25" s="1"/>
  <c r="F217" i="25"/>
  <c r="AT217" i="25" s="1"/>
  <c r="F153" i="25"/>
  <c r="AT153" i="25" s="1"/>
  <c r="F89" i="25"/>
  <c r="AT89" i="25" s="1"/>
  <c r="F322" i="25"/>
  <c r="AT322" i="25" s="1"/>
  <c r="F236" i="25"/>
  <c r="AT236" i="25" s="1"/>
  <c r="F151" i="25"/>
  <c r="AT151" i="25" s="1"/>
  <c r="F66" i="25"/>
  <c r="AT66" i="25" s="1"/>
  <c r="F254" i="25"/>
  <c r="AT254" i="25" s="1"/>
  <c r="F139" i="25"/>
  <c r="AT139" i="25" s="1"/>
  <c r="F320" i="25"/>
  <c r="AT320" i="25" s="1"/>
  <c r="F159" i="25"/>
  <c r="AT159" i="25" s="1"/>
  <c r="F308" i="25"/>
  <c r="AT308" i="25" s="1"/>
  <c r="F158" i="25"/>
  <c r="AT158" i="25" s="1"/>
  <c r="F304" i="25"/>
  <c r="AT304" i="25" s="1"/>
  <c r="F152" i="25"/>
  <c r="AT152" i="25" s="1"/>
  <c r="F202" i="25"/>
  <c r="AT202" i="25" s="1"/>
  <c r="F222" i="25"/>
  <c r="AT222" i="25" s="1"/>
  <c r="F341" i="25"/>
  <c r="AT341" i="25" s="1"/>
  <c r="F321" i="25"/>
  <c r="AT321" i="25" s="1"/>
  <c r="F257" i="25"/>
  <c r="AT257" i="25" s="1"/>
  <c r="F193" i="25"/>
  <c r="AT193" i="25" s="1"/>
  <c r="F129" i="25"/>
  <c r="AT129" i="25" s="1"/>
  <c r="F65" i="25"/>
  <c r="AT65" i="25" s="1"/>
  <c r="F290" i="25"/>
  <c r="AT290" i="25" s="1"/>
  <c r="F204" i="25"/>
  <c r="AT204" i="25" s="1"/>
  <c r="F119" i="25"/>
  <c r="AT119" i="25" s="1"/>
  <c r="F324" i="25"/>
  <c r="AT324" i="25" s="1"/>
  <c r="F211" i="25"/>
  <c r="AT211" i="25" s="1"/>
  <c r="F96" i="25"/>
  <c r="AT96" i="25" s="1"/>
  <c r="F264" i="25"/>
  <c r="AT264" i="25" s="1"/>
  <c r="F102" i="25"/>
  <c r="AT102" i="25" s="1"/>
  <c r="F251" i="25"/>
  <c r="AT251" i="25" s="1"/>
  <c r="F100" i="25"/>
  <c r="AT100" i="25" s="1"/>
  <c r="F248" i="25"/>
  <c r="AT248" i="25" s="1"/>
  <c r="F95" i="25"/>
  <c r="AT95" i="25" s="1"/>
  <c r="F307" i="25"/>
  <c r="AT307" i="25" s="1"/>
  <c r="F287" i="25"/>
  <c r="AT287" i="25" s="1"/>
  <c r="F301" i="25"/>
  <c r="AT301" i="25" s="1"/>
  <c r="F237" i="25"/>
  <c r="AT237" i="25" s="1"/>
  <c r="F173" i="25"/>
  <c r="AT173" i="25" s="1"/>
  <c r="F109" i="25"/>
  <c r="AT109" i="25" s="1"/>
  <c r="F45" i="25"/>
  <c r="AT45" i="25" s="1"/>
  <c r="F263" i="25"/>
  <c r="AT263" i="25" s="1"/>
  <c r="F178" i="25"/>
  <c r="AT178" i="25" s="1"/>
  <c r="F92" i="25"/>
  <c r="AT92" i="25" s="1"/>
  <c r="F288" i="25"/>
  <c r="AT288" i="25" s="1"/>
  <c r="F175" i="25"/>
  <c r="AT175" i="25" s="1"/>
  <c r="F62" i="25"/>
  <c r="AT62" i="25" s="1"/>
  <c r="F216" i="25"/>
  <c r="AT216" i="25" s="1"/>
  <c r="F56" i="25"/>
  <c r="AT56" i="25" s="1"/>
  <c r="F206" i="25"/>
  <c r="AT206" i="25" s="1"/>
  <c r="F52" i="25"/>
  <c r="AT52" i="25" s="1"/>
  <c r="F200" i="25"/>
  <c r="AT200" i="25" s="1"/>
  <c r="F48" i="25"/>
  <c r="AT48" i="25" s="1"/>
  <c r="F116" i="25"/>
  <c r="AT116" i="25" s="1"/>
  <c r="F99" i="25"/>
  <c r="AT99" i="25" s="1"/>
  <c r="F101" i="25"/>
  <c r="AT101" i="25" s="1"/>
  <c r="F82" i="25"/>
  <c r="AT82" i="25" s="1"/>
  <c r="F198" i="25"/>
  <c r="AT198" i="25" s="1"/>
  <c r="F180" i="25"/>
  <c r="AT180" i="25" s="1"/>
  <c r="F213" i="25"/>
  <c r="AT213" i="25" s="1"/>
  <c r="F231" i="25"/>
  <c r="AT231" i="25" s="1"/>
  <c r="F132" i="25"/>
  <c r="AT132" i="25" s="1"/>
  <c r="F148" i="25"/>
  <c r="AT148" i="25" s="1"/>
  <c r="F184" i="25"/>
  <c r="AT184" i="25" s="1"/>
  <c r="F69" i="25"/>
  <c r="AT69" i="25" s="1"/>
  <c r="F331" i="25"/>
  <c r="AT331" i="25" s="1"/>
  <c r="F112" i="25"/>
  <c r="AT112" i="25" s="1"/>
  <c r="F106" i="25"/>
  <c r="AT106" i="25" s="1"/>
  <c r="F181" i="25"/>
  <c r="AT181" i="25" s="1"/>
  <c r="F188" i="25"/>
  <c r="AT188" i="25" s="1"/>
  <c r="F75" i="25"/>
  <c r="AT75" i="25" s="1"/>
  <c r="F72" i="25"/>
  <c r="AT72" i="25" s="1"/>
  <c r="F174" i="25"/>
  <c r="AT174" i="25" s="1"/>
  <c r="F313" i="25"/>
  <c r="AT313" i="25" s="1"/>
  <c r="F249" i="25"/>
  <c r="AT249" i="25" s="1"/>
  <c r="F185" i="25"/>
  <c r="AT185" i="25" s="1"/>
  <c r="F121" i="25"/>
  <c r="AT121" i="25" s="1"/>
  <c r="F57" i="25"/>
  <c r="AT57" i="25" s="1"/>
  <c r="F279" i="25"/>
  <c r="AT279" i="25" s="1"/>
  <c r="F194" i="25"/>
  <c r="AT194" i="25" s="1"/>
  <c r="F108" i="25"/>
  <c r="AT108" i="25" s="1"/>
  <c r="F310" i="25"/>
  <c r="AT310" i="25" s="1"/>
  <c r="F196" i="25"/>
  <c r="AT196" i="25" s="1"/>
  <c r="F83" i="25"/>
  <c r="AT83" i="25" s="1"/>
  <c r="F244" i="25"/>
  <c r="AT244" i="25" s="1"/>
  <c r="F84" i="25"/>
  <c r="AT84" i="25" s="1"/>
  <c r="F234" i="25"/>
  <c r="AT234" i="25" s="1"/>
  <c r="F80" i="25"/>
  <c r="AT80" i="25" s="1"/>
  <c r="F228" i="25"/>
  <c r="AT228" i="25" s="1"/>
  <c r="F78" i="25"/>
  <c r="AT78" i="25" s="1"/>
  <c r="F230" i="25"/>
  <c r="AT230" i="25" s="1"/>
  <c r="F212" i="25"/>
  <c r="AT212" i="25" s="1"/>
  <c r="F309" i="25"/>
  <c r="AT309" i="25" s="1"/>
  <c r="F289" i="25"/>
  <c r="AT289" i="25" s="1"/>
  <c r="F225" i="25"/>
  <c r="AT225" i="25" s="1"/>
  <c r="F161" i="25"/>
  <c r="AT161" i="25" s="1"/>
  <c r="F97" i="25"/>
  <c r="AT97" i="25" s="1"/>
  <c r="F332" i="25"/>
  <c r="AT332" i="25" s="1"/>
  <c r="F247" i="25"/>
  <c r="AT247" i="25" s="1"/>
  <c r="F162" i="25"/>
  <c r="AT162" i="25" s="1"/>
  <c r="F76" i="25"/>
  <c r="AT76" i="25" s="1"/>
  <c r="F267" i="25"/>
  <c r="AT267" i="25" s="1"/>
  <c r="F154" i="25"/>
  <c r="AT154" i="25" s="1"/>
  <c r="F340" i="25"/>
  <c r="AT340" i="25" s="1"/>
  <c r="F187" i="25"/>
  <c r="AT187" i="25" s="1"/>
  <c r="F328" i="25"/>
  <c r="AT328" i="25" s="1"/>
  <c r="F176" i="25"/>
  <c r="AT176" i="25" s="1"/>
  <c r="F323" i="25"/>
  <c r="AT323" i="25" s="1"/>
  <c r="F171" i="25"/>
  <c r="AT171" i="25" s="1"/>
  <c r="F278" i="25"/>
  <c r="AT278" i="25" s="1"/>
  <c r="F298" i="25"/>
  <c r="AT298" i="25" s="1"/>
  <c r="F333" i="25"/>
  <c r="AT333" i="25" s="1"/>
  <c r="F269" i="25"/>
  <c r="AT269" i="25" s="1"/>
  <c r="F205" i="25"/>
  <c r="AT205" i="25" s="1"/>
  <c r="F141" i="25"/>
  <c r="AT141" i="25" s="1"/>
  <c r="F77" i="25"/>
  <c r="AT77" i="25" s="1"/>
  <c r="F306" i="25"/>
  <c r="AT306" i="25" s="1"/>
  <c r="F220" i="25"/>
  <c r="AT220" i="25" s="1"/>
  <c r="F135" i="25"/>
  <c r="AT135" i="25" s="1"/>
  <c r="F50" i="25"/>
  <c r="AT50" i="25" s="1"/>
  <c r="F232" i="25"/>
  <c r="AT232" i="25" s="1"/>
  <c r="F118" i="25"/>
  <c r="AT118" i="25" s="1"/>
  <c r="F292" i="25"/>
  <c r="AT292" i="25" s="1"/>
  <c r="F131" i="25"/>
  <c r="AT131" i="25" s="1"/>
  <c r="F280" i="25"/>
  <c r="AT280" i="25" s="1"/>
  <c r="F128" i="25"/>
  <c r="AT128" i="25" s="1"/>
  <c r="F276" i="25"/>
  <c r="AT276" i="25" s="1"/>
  <c r="F123" i="25"/>
  <c r="AT123" i="25" s="1"/>
  <c r="F88" i="25"/>
  <c r="AT88" i="25" s="1"/>
  <c r="F107" i="25"/>
  <c r="AT107" i="25" s="1"/>
  <c r="F229" i="25"/>
  <c r="AT229" i="25" s="1"/>
  <c r="F252" i="25"/>
  <c r="AT252" i="25" s="1"/>
  <c r="F160" i="25"/>
  <c r="AT160" i="25" s="1"/>
  <c r="F186" i="25"/>
  <c r="AT186" i="25" s="1"/>
  <c r="F335" i="25"/>
  <c r="AT335" i="25" s="1"/>
  <c r="F85" i="25"/>
  <c r="AT85" i="25" s="1"/>
  <c r="F60" i="25"/>
  <c r="AT60" i="25" s="1"/>
  <c r="F150" i="25"/>
  <c r="AT150" i="25" s="1"/>
  <c r="F143" i="25"/>
  <c r="AT143" i="25" s="1"/>
  <c r="F197" i="25"/>
  <c r="AT197" i="25" s="1"/>
  <c r="F210" i="25"/>
  <c r="AT210" i="25" s="1"/>
  <c r="F104" i="25"/>
  <c r="AT104" i="25" s="1"/>
  <c r="F110" i="25"/>
  <c r="AT110" i="25" s="1"/>
  <c r="F326" i="25"/>
  <c r="AT326" i="25" s="1"/>
  <c r="F53" i="25"/>
  <c r="AT53" i="25" s="1"/>
  <c r="F303" i="25"/>
  <c r="AT303" i="25" s="1"/>
  <c r="F74" i="25"/>
  <c r="AT74" i="25" s="1"/>
  <c r="F67" i="25"/>
  <c r="AT67" i="25" s="1"/>
  <c r="F265" i="25"/>
  <c r="AT265" i="25" s="1"/>
  <c r="F300" i="25"/>
  <c r="AT300" i="25" s="1"/>
  <c r="F224" i="25"/>
  <c r="AT224" i="25" s="1"/>
  <c r="F271" i="25"/>
  <c r="AT271" i="25" s="1"/>
  <c r="F51" i="25"/>
  <c r="AT51" i="25" s="1"/>
  <c r="F241" i="25"/>
  <c r="AT241" i="25" s="1"/>
  <c r="F268" i="25"/>
  <c r="AT268" i="25" s="1"/>
  <c r="F182" i="25"/>
  <c r="AT182" i="25" s="1"/>
  <c r="F214" i="25"/>
  <c r="AT214" i="25" s="1"/>
  <c r="F155" i="25"/>
  <c r="AT155" i="25" s="1"/>
  <c r="F157" i="25"/>
  <c r="AT157" i="25" s="1"/>
  <c r="F156" i="25"/>
  <c r="AT156" i="25" s="1"/>
  <c r="F330" i="25"/>
  <c r="AT330" i="25" s="1"/>
  <c r="F314" i="25"/>
  <c r="AT314" i="25" s="1"/>
  <c r="F293" i="25"/>
  <c r="AT293" i="25" s="1"/>
  <c r="F315" i="25"/>
  <c r="AT315" i="25" s="1"/>
  <c r="F294" i="25"/>
  <c r="AT294" i="25" s="1"/>
  <c r="F262" i="25"/>
  <c r="AT262" i="25" s="1"/>
  <c r="F235" i="25"/>
  <c r="AT235" i="25" s="1"/>
  <c r="F201" i="25"/>
  <c r="AT201" i="25" s="1"/>
  <c r="F215" i="25"/>
  <c r="AT215" i="25" s="1"/>
  <c r="F111" i="25"/>
  <c r="AT111" i="25" s="1"/>
  <c r="F120" i="25"/>
  <c r="AT120" i="25" s="1"/>
  <c r="F70" i="25"/>
  <c r="AT70" i="25" s="1"/>
  <c r="F177" i="25"/>
  <c r="AT177" i="25" s="1"/>
  <c r="F183" i="25"/>
  <c r="AT183" i="25" s="1"/>
  <c r="F68" i="25"/>
  <c r="AT68" i="25" s="1"/>
  <c r="F63" i="25"/>
  <c r="AT63" i="25" s="1"/>
  <c r="F136" i="25"/>
  <c r="AT136" i="25" s="1"/>
  <c r="F93" i="25"/>
  <c r="AT93" i="25" s="1"/>
  <c r="F71" i="25"/>
  <c r="AT71" i="25" s="1"/>
  <c r="F170" i="25"/>
  <c r="AT170" i="25" s="1"/>
  <c r="F163" i="25"/>
  <c r="AT163" i="25" s="1"/>
  <c r="F338" i="25"/>
  <c r="AT338" i="25" s="1"/>
  <c r="F149" i="25"/>
  <c r="AT149" i="25" s="1"/>
  <c r="F261" i="25"/>
  <c r="AT261" i="25" s="1"/>
  <c r="F344" i="25"/>
  <c r="AT344" i="25" s="1"/>
  <c r="F219" i="25"/>
  <c r="AT219" i="25" s="1"/>
  <c r="F137" i="25"/>
  <c r="AT137" i="25" s="1"/>
  <c r="F130" i="25"/>
  <c r="AT130" i="25" s="1"/>
  <c r="F283" i="25"/>
  <c r="AT283" i="25" s="1"/>
  <c r="F266" i="25"/>
  <c r="AT266" i="25" s="1"/>
  <c r="F325" i="25"/>
  <c r="AT325" i="25" s="1"/>
  <c r="F113" i="25"/>
  <c r="AT113" i="25" s="1"/>
  <c r="F98" i="25"/>
  <c r="AT98" i="25" s="1"/>
  <c r="F227" i="25"/>
  <c r="AT227" i="25" s="1"/>
  <c r="F208" i="25"/>
  <c r="AT208" i="25" s="1"/>
  <c r="F285" i="25"/>
  <c r="AT285" i="25" s="1"/>
  <c r="F327" i="25"/>
  <c r="AT327" i="25" s="1"/>
  <c r="F260" i="25"/>
  <c r="AT260" i="25" s="1"/>
  <c r="F319" i="25"/>
  <c r="AT319" i="25" s="1"/>
  <c r="F240" i="25"/>
  <c r="AT240" i="25" s="1"/>
  <c r="F275" i="25"/>
  <c r="AT275" i="25" s="1"/>
  <c r="F146" i="25"/>
  <c r="AT146" i="25" s="1"/>
  <c r="F295" i="25"/>
  <c r="AT295" i="25" s="1"/>
  <c r="F117" i="25"/>
  <c r="AT117" i="25" s="1"/>
  <c r="F329" i="25"/>
  <c r="AT329" i="25" s="1"/>
  <c r="F73" i="25"/>
  <c r="AT73" i="25" s="1"/>
  <c r="F339" i="25"/>
  <c r="AT339" i="25" s="1"/>
  <c r="F122" i="25"/>
  <c r="AT122" i="25" s="1"/>
  <c r="F115" i="25"/>
  <c r="AT115" i="25" s="1"/>
  <c r="F305" i="25"/>
  <c r="AT305" i="25" s="1"/>
  <c r="F49" i="25"/>
  <c r="AT49" i="25" s="1"/>
  <c r="F296" i="25"/>
  <c r="AT296" i="25" s="1"/>
  <c r="F64" i="25"/>
  <c r="AT64" i="25" s="1"/>
  <c r="F58" i="25"/>
  <c r="AT58" i="25" s="1"/>
  <c r="F221" i="25"/>
  <c r="AT221" i="25" s="1"/>
  <c r="F242" i="25"/>
  <c r="AT242" i="25" s="1"/>
  <c r="F147" i="25"/>
  <c r="AT147" i="25" s="1"/>
  <c r="F166" i="25"/>
  <c r="AT166" i="25" s="1"/>
  <c r="F259" i="25"/>
  <c r="AT259" i="25" s="1"/>
  <c r="F336" i="25"/>
  <c r="AT336" i="25" s="1"/>
  <c r="F312" i="25"/>
  <c r="AT312" i="25" s="1"/>
  <c r="F218" i="25"/>
  <c r="AT218" i="25" s="1"/>
  <c r="F103" i="25"/>
  <c r="AT103" i="25" s="1"/>
  <c r="Q344" i="25"/>
  <c r="Q280" i="25"/>
  <c r="Q216" i="25"/>
  <c r="Q152" i="25"/>
  <c r="Q88" i="25"/>
  <c r="Q315" i="25"/>
  <c r="Q230" i="25"/>
  <c r="Q145" i="25"/>
  <c r="Q59" i="25"/>
  <c r="Q253" i="25"/>
  <c r="Q138" i="25"/>
  <c r="Q318" i="25"/>
  <c r="Q304" i="25"/>
  <c r="Q240" i="25"/>
  <c r="Q176" i="25"/>
  <c r="Q112" i="25"/>
  <c r="Q48" i="25"/>
  <c r="Q262" i="25"/>
  <c r="Q177" i="25"/>
  <c r="Q91" i="25"/>
  <c r="Q295" i="25"/>
  <c r="Q181" i="25"/>
  <c r="Q67" i="25"/>
  <c r="Q222" i="25"/>
  <c r="Q71" i="25"/>
  <c r="Q221" i="25"/>
  <c r="Q69" i="25"/>
  <c r="Q215" i="25"/>
  <c r="Q63" i="25"/>
  <c r="Q133" i="25"/>
  <c r="Q85" i="25"/>
  <c r="Q244" i="25"/>
  <c r="Q116" i="25"/>
  <c r="Q267" i="25"/>
  <c r="Q97" i="25"/>
  <c r="Q189" i="25"/>
  <c r="Q242" i="25"/>
  <c r="Q343" i="25"/>
  <c r="Q135" i="25"/>
  <c r="Q234" i="25"/>
  <c r="Q333" i="25"/>
  <c r="Q114" i="25"/>
  <c r="Q268" i="25"/>
  <c r="Q140" i="25"/>
  <c r="Q299" i="25"/>
  <c r="Q129" i="25"/>
  <c r="Q231" i="25"/>
  <c r="Q290" i="25"/>
  <c r="Q79" i="25"/>
  <c r="Q173" i="25"/>
  <c r="Q271" i="25"/>
  <c r="Q73" i="25"/>
  <c r="Q265" i="25"/>
  <c r="Q284" i="25"/>
  <c r="Q156" i="25"/>
  <c r="Q321" i="25"/>
  <c r="Q150" i="25"/>
  <c r="Q259" i="25"/>
  <c r="Q327" i="25"/>
  <c r="Q99" i="25"/>
  <c r="Q201" i="25"/>
  <c r="Q301" i="25"/>
  <c r="Q93" i="25"/>
  <c r="Q57" i="25"/>
  <c r="Q324" i="25"/>
  <c r="Q330" i="25"/>
  <c r="Q58" i="25"/>
  <c r="Q228" i="25"/>
  <c r="Q159" i="25"/>
  <c r="Q206" i="25"/>
  <c r="Q331" i="25"/>
  <c r="Q94" i="25"/>
  <c r="Q62" i="25"/>
  <c r="Q118" i="25"/>
  <c r="Q164" i="25"/>
  <c r="Q46" i="25"/>
  <c r="Q241" i="25"/>
  <c r="Q334" i="25"/>
  <c r="Q329" i="25"/>
  <c r="Q178" i="25"/>
  <c r="Q293" i="25"/>
  <c r="Q340" i="25"/>
  <c r="Q212" i="25"/>
  <c r="Q84" i="25"/>
  <c r="Q54" i="25"/>
  <c r="Q131" i="25"/>
  <c r="Q194" i="25"/>
  <c r="Q87" i="25"/>
  <c r="Q186" i="25"/>
  <c r="Q105" i="25"/>
  <c r="Q236" i="25"/>
  <c r="Q108" i="25"/>
  <c r="Q257" i="25"/>
  <c r="Q174" i="25"/>
  <c r="Q233" i="25"/>
  <c r="Q325" i="25"/>
  <c r="Q226" i="25"/>
  <c r="Q255" i="25"/>
  <c r="Q328" i="25"/>
  <c r="Q264" i="25"/>
  <c r="Q200" i="25"/>
  <c r="Q136" i="25"/>
  <c r="Q72" i="25"/>
  <c r="Q294" i="25"/>
  <c r="Q209" i="25"/>
  <c r="Q123" i="25"/>
  <c r="Q338" i="25"/>
  <c r="Q223" i="25"/>
  <c r="Q110" i="25"/>
  <c r="Q279" i="25"/>
  <c r="Q288" i="25"/>
  <c r="Q224" i="25"/>
  <c r="Q160" i="25"/>
  <c r="Q96" i="25"/>
  <c r="Q326" i="25"/>
  <c r="Q155" i="25"/>
  <c r="Q70" i="25"/>
  <c r="Q266" i="25"/>
  <c r="Q153" i="25"/>
  <c r="Q335" i="25"/>
  <c r="Q185" i="25"/>
  <c r="Q183" i="25"/>
  <c r="Q303" i="25"/>
  <c r="Q225" i="25"/>
  <c r="Q286" i="25"/>
  <c r="Q47" i="25"/>
  <c r="Q86" i="25"/>
  <c r="Q126" i="25"/>
  <c r="Q296" i="25"/>
  <c r="Q232" i="25"/>
  <c r="Q168" i="25"/>
  <c r="Q104" i="25"/>
  <c r="Q337" i="25"/>
  <c r="Q251" i="25"/>
  <c r="Q166" i="25"/>
  <c r="Q81" i="25"/>
  <c r="Q281" i="25"/>
  <c r="Q167" i="25"/>
  <c r="Q53" i="25"/>
  <c r="Q320" i="25"/>
  <c r="Q256" i="25"/>
  <c r="Q192" i="25"/>
  <c r="Q128" i="25"/>
  <c r="Q64" i="25"/>
  <c r="Q283" i="25"/>
  <c r="Q198" i="25"/>
  <c r="Q113" i="25"/>
  <c r="Q323" i="25"/>
  <c r="Q210" i="25"/>
  <c r="Q95" i="25"/>
  <c r="Q261" i="25"/>
  <c r="Q109" i="25"/>
  <c r="Q258" i="25"/>
  <c r="Q106" i="25"/>
  <c r="Q254" i="25"/>
  <c r="Q101" i="25"/>
  <c r="Q285" i="25"/>
  <c r="Q122" i="25"/>
  <c r="Q276" i="25"/>
  <c r="Q148" i="25"/>
  <c r="Q310" i="25"/>
  <c r="Q139" i="25"/>
  <c r="Q245" i="25"/>
  <c r="Q307" i="25"/>
  <c r="Q90" i="25"/>
  <c r="Q191" i="25"/>
  <c r="Q282" i="25"/>
  <c r="Q83" i="25"/>
  <c r="Q341" i="25"/>
  <c r="Q300" i="25"/>
  <c r="Q172" i="25"/>
  <c r="Q342" i="25"/>
  <c r="Q171" i="25"/>
  <c r="Q287" i="25"/>
  <c r="Q61" i="25"/>
  <c r="Q127" i="25"/>
  <c r="Q229" i="25"/>
  <c r="Q319" i="25"/>
  <c r="Q121" i="25"/>
  <c r="Q170" i="25"/>
  <c r="Q316" i="25"/>
  <c r="Q188" i="25"/>
  <c r="Q60" i="25"/>
  <c r="Q193" i="25"/>
  <c r="Q317" i="25"/>
  <c r="Q89" i="25"/>
  <c r="Q157" i="25"/>
  <c r="Q249" i="25"/>
  <c r="Q50" i="25"/>
  <c r="Q149" i="25"/>
  <c r="Q247" i="25"/>
  <c r="Q162" i="25"/>
  <c r="Q203" i="25"/>
  <c r="Q269" i="25"/>
  <c r="Q313" i="25"/>
  <c r="Q75" i="25"/>
  <c r="Q248" i="25"/>
  <c r="Q195" i="25"/>
  <c r="Q125" i="25"/>
  <c r="Q182" i="25"/>
  <c r="Q332" i="25"/>
  <c r="Q78" i="25"/>
  <c r="Q92" i="25"/>
  <c r="Q205" i="25"/>
  <c r="Q179" i="25"/>
  <c r="Q322" i="25"/>
  <c r="Q292" i="25"/>
  <c r="Q227" i="25"/>
  <c r="Q49" i="25"/>
  <c r="Q180" i="25"/>
  <c r="Q74" i="25"/>
  <c r="Q66" i="25"/>
  <c r="Q235" i="25"/>
  <c r="Q197" i="25"/>
  <c r="Q246" i="25"/>
  <c r="Q217" i="25"/>
  <c r="Q161" i="25"/>
  <c r="Q184" i="25"/>
  <c r="Q187" i="25"/>
  <c r="Q82" i="25"/>
  <c r="Q144" i="25"/>
  <c r="Q134" i="25"/>
  <c r="Q298" i="25"/>
  <c r="Q291" i="25"/>
  <c r="Q308" i="25"/>
  <c r="Q302" i="25"/>
  <c r="Q339" i="25"/>
  <c r="Q204" i="25"/>
  <c r="Q117" i="25"/>
  <c r="Q169" i="25"/>
  <c r="Q252" i="25"/>
  <c r="Q278" i="25"/>
  <c r="Q202" i="25"/>
  <c r="Q51" i="25"/>
  <c r="Q243" i="25"/>
  <c r="Q190" i="25"/>
  <c r="Q103" i="25"/>
  <c r="Q100" i="25"/>
  <c r="Q115" i="25"/>
  <c r="Q274" i="25"/>
  <c r="Q289" i="25"/>
  <c r="Q132" i="25"/>
  <c r="Q111" i="25"/>
  <c r="Q120" i="25"/>
  <c r="Q336" i="25"/>
  <c r="Q147" i="25"/>
  <c r="Q175" i="25"/>
  <c r="Q146" i="25"/>
  <c r="Q199" i="25"/>
  <c r="Q119" i="25"/>
  <c r="Q270" i="25"/>
  <c r="Q102" i="25"/>
  <c r="Q76" i="25"/>
  <c r="Q165" i="25"/>
  <c r="Q312" i="25"/>
  <c r="Q56" i="25"/>
  <c r="Q309" i="25"/>
  <c r="Q272" i="25"/>
  <c r="Q305" i="25"/>
  <c r="Q238" i="25"/>
  <c r="Q297" i="25"/>
  <c r="Q142" i="25"/>
  <c r="Q52" i="25"/>
  <c r="Q137" i="25"/>
  <c r="Q207" i="25"/>
  <c r="Q214" i="25"/>
  <c r="Q277" i="25"/>
  <c r="Q77" i="25"/>
  <c r="Q124" i="25"/>
  <c r="Q107" i="25"/>
  <c r="Q250" i="25"/>
  <c r="Q154" i="25"/>
  <c r="Q45" i="25"/>
  <c r="Q196" i="25"/>
  <c r="Q158" i="25"/>
  <c r="Q213" i="25"/>
  <c r="Q275" i="25"/>
  <c r="Q311" i="25"/>
  <c r="Q263" i="25"/>
  <c r="Q163" i="25"/>
  <c r="Q211" i="25"/>
  <c r="Q273" i="25"/>
  <c r="Q208" i="25"/>
  <c r="Q219" i="25"/>
  <c r="Q143" i="25"/>
  <c r="Q151" i="25"/>
  <c r="Q239" i="25"/>
  <c r="Q345" i="25"/>
  <c r="Q237" i="25"/>
  <c r="Q65" i="25"/>
  <c r="Q98" i="25"/>
  <c r="Q68" i="25"/>
  <c r="Q314" i="25"/>
  <c r="Q260" i="25"/>
  <c r="Q55" i="25"/>
  <c r="Q80" i="25"/>
  <c r="Q141" i="25"/>
  <c r="Q130" i="25"/>
  <c r="Q220" i="25"/>
  <c r="Q306" i="25"/>
  <c r="Q218" i="25"/>
  <c r="P306" i="25"/>
  <c r="P242" i="25"/>
  <c r="P178" i="25"/>
  <c r="P114" i="25"/>
  <c r="P50" i="25"/>
  <c r="P330" i="25"/>
  <c r="P266" i="25"/>
  <c r="P202" i="25"/>
  <c r="P138" i="25"/>
  <c r="P74" i="25"/>
  <c r="P303" i="25"/>
  <c r="P270" i="25"/>
  <c r="P142" i="25"/>
  <c r="P308" i="25"/>
  <c r="P207" i="25"/>
  <c r="P121" i="25"/>
  <c r="P333" i="25"/>
  <c r="P220" i="25"/>
  <c r="P107" i="25"/>
  <c r="P279" i="25"/>
  <c r="P125" i="25"/>
  <c r="P275" i="25"/>
  <c r="P124" i="25"/>
  <c r="P272" i="25"/>
  <c r="P119" i="25"/>
  <c r="P321" i="25"/>
  <c r="P273" i="25"/>
  <c r="P262" i="25"/>
  <c r="P134" i="25"/>
  <c r="P297" i="25"/>
  <c r="P201" i="25"/>
  <c r="P116" i="25"/>
  <c r="P327" i="25"/>
  <c r="P213" i="25"/>
  <c r="P99" i="25"/>
  <c r="P268" i="25"/>
  <c r="P117" i="25"/>
  <c r="P267" i="25"/>
  <c r="P115" i="25"/>
  <c r="P261" i="25"/>
  <c r="P109" i="25"/>
  <c r="P283" i="25"/>
  <c r="P123" i="25"/>
  <c r="P254" i="25"/>
  <c r="P126" i="25"/>
  <c r="P287" i="25"/>
  <c r="P196" i="25"/>
  <c r="P111" i="25"/>
  <c r="P320" i="25"/>
  <c r="P205" i="25"/>
  <c r="P92" i="25"/>
  <c r="P259" i="25"/>
  <c r="P108" i="25"/>
  <c r="P257" i="25"/>
  <c r="P104" i="25"/>
  <c r="P252" i="25"/>
  <c r="P101" i="25"/>
  <c r="P245" i="25"/>
  <c r="P197" i="25"/>
  <c r="P278" i="25"/>
  <c r="P150" i="25"/>
  <c r="P319" i="25"/>
  <c r="P212" i="25"/>
  <c r="P127" i="25"/>
  <c r="P341" i="25"/>
  <c r="P227" i="25"/>
  <c r="P113" i="25"/>
  <c r="P288" i="25"/>
  <c r="P136" i="25"/>
  <c r="P285" i="25"/>
  <c r="P133" i="25"/>
  <c r="P290" i="25"/>
  <c r="P226" i="25"/>
  <c r="P162" i="25"/>
  <c r="P98" i="25"/>
  <c r="P335" i="25"/>
  <c r="P314" i="25"/>
  <c r="P250" i="25"/>
  <c r="P186" i="25"/>
  <c r="P122" i="25"/>
  <c r="P58" i="25"/>
  <c r="P281" i="25"/>
  <c r="P238" i="25"/>
  <c r="P110" i="25"/>
  <c r="P271" i="25"/>
  <c r="P185" i="25"/>
  <c r="P100" i="25"/>
  <c r="P305" i="25"/>
  <c r="P192" i="25"/>
  <c r="P77" i="25"/>
  <c r="P240" i="25"/>
  <c r="P88" i="25"/>
  <c r="P237" i="25"/>
  <c r="P87" i="25"/>
  <c r="P232" i="25"/>
  <c r="P81" i="25"/>
  <c r="P168" i="25"/>
  <c r="P236" i="25"/>
  <c r="P230" i="25"/>
  <c r="P102" i="25"/>
  <c r="P265" i="25"/>
  <c r="P180" i="25"/>
  <c r="P95" i="25"/>
  <c r="P299" i="25"/>
  <c r="P184" i="25"/>
  <c r="P71" i="25"/>
  <c r="P231" i="25"/>
  <c r="P80" i="25"/>
  <c r="P229" i="25"/>
  <c r="P76" i="25"/>
  <c r="P224" i="25"/>
  <c r="P72" i="25"/>
  <c r="P131" i="25"/>
  <c r="P83" i="25"/>
  <c r="P222" i="25"/>
  <c r="P94" i="25"/>
  <c r="P260" i="25"/>
  <c r="P175" i="25"/>
  <c r="P89" i="25"/>
  <c r="P291" i="25"/>
  <c r="P177" i="25"/>
  <c r="P64" i="25"/>
  <c r="P221" i="25"/>
  <c r="P69" i="25"/>
  <c r="P219" i="25"/>
  <c r="P67" i="25"/>
  <c r="P215" i="25"/>
  <c r="P61" i="25"/>
  <c r="P93" i="25"/>
  <c r="P311" i="25"/>
  <c r="P246" i="25"/>
  <c r="P118" i="25"/>
  <c r="P276" i="25"/>
  <c r="P191" i="25"/>
  <c r="P322" i="25"/>
  <c r="P258" i="25"/>
  <c r="P194" i="25"/>
  <c r="P130" i="25"/>
  <c r="P66" i="25"/>
  <c r="P292" i="25"/>
  <c r="P282" i="25"/>
  <c r="P218" i="25"/>
  <c r="P154" i="25"/>
  <c r="P90" i="25"/>
  <c r="P324" i="25"/>
  <c r="P302" i="25"/>
  <c r="P174" i="25"/>
  <c r="P210" i="25"/>
  <c r="P298" i="25"/>
  <c r="P345" i="25"/>
  <c r="P46" i="25"/>
  <c r="P143" i="25"/>
  <c r="P248" i="25"/>
  <c r="P316" i="25"/>
  <c r="P315" i="25"/>
  <c r="P309" i="25"/>
  <c r="P179" i="25"/>
  <c r="P294" i="25"/>
  <c r="P340" i="25"/>
  <c r="P137" i="25"/>
  <c r="P241" i="25"/>
  <c r="P307" i="25"/>
  <c r="P304" i="25"/>
  <c r="P300" i="25"/>
  <c r="P140" i="25"/>
  <c r="P286" i="25"/>
  <c r="P329" i="25"/>
  <c r="P132" i="25"/>
  <c r="P235" i="25"/>
  <c r="P296" i="25"/>
  <c r="P295" i="25"/>
  <c r="P289" i="25"/>
  <c r="P103" i="25"/>
  <c r="P310" i="25"/>
  <c r="P54" i="25"/>
  <c r="P148" i="25"/>
  <c r="P312" i="25"/>
  <c r="P171" i="25"/>
  <c r="P325" i="25"/>
  <c r="P97" i="25"/>
  <c r="P209" i="25"/>
  <c r="P317" i="25"/>
  <c r="P167" i="25"/>
  <c r="P216" i="25"/>
  <c r="P225" i="25"/>
  <c r="P146" i="25"/>
  <c r="P234" i="25"/>
  <c r="P334" i="25"/>
  <c r="P249" i="25"/>
  <c r="P79" i="25"/>
  <c r="P163" i="25"/>
  <c r="P203" i="25"/>
  <c r="P200" i="25"/>
  <c r="P195" i="25"/>
  <c r="P339" i="25"/>
  <c r="P198" i="25"/>
  <c r="P244" i="25"/>
  <c r="P73" i="25"/>
  <c r="P156" i="25"/>
  <c r="P193" i="25"/>
  <c r="P189" i="25"/>
  <c r="P187" i="25"/>
  <c r="P301" i="25"/>
  <c r="P190" i="25"/>
  <c r="P239" i="25"/>
  <c r="P68" i="25"/>
  <c r="P149" i="25"/>
  <c r="P183" i="25"/>
  <c r="P181" i="25"/>
  <c r="P176" i="25"/>
  <c r="P264" i="25"/>
  <c r="P214" i="25"/>
  <c r="P255" i="25"/>
  <c r="P105" i="25"/>
  <c r="P284" i="25"/>
  <c r="P141" i="25"/>
  <c r="P251" i="25"/>
  <c r="P60" i="25"/>
  <c r="P172" i="25"/>
  <c r="P280" i="25"/>
  <c r="P129" i="25"/>
  <c r="P65" i="25"/>
  <c r="P75" i="25"/>
  <c r="P338" i="25"/>
  <c r="P82" i="25"/>
  <c r="P170" i="25"/>
  <c r="P206" i="25"/>
  <c r="P228" i="25"/>
  <c r="P57" i="25"/>
  <c r="P135" i="25"/>
  <c r="P165" i="25"/>
  <c r="P161" i="25"/>
  <c r="P157" i="25"/>
  <c r="P188" i="25"/>
  <c r="P166" i="25"/>
  <c r="P223" i="25"/>
  <c r="P52" i="25"/>
  <c r="P128" i="25"/>
  <c r="P155" i="25"/>
  <c r="P152" i="25"/>
  <c r="P147" i="25"/>
  <c r="P151" i="25"/>
  <c r="P158" i="25"/>
  <c r="P217" i="25"/>
  <c r="P47" i="25"/>
  <c r="P120" i="25"/>
  <c r="P145" i="25"/>
  <c r="P144" i="25"/>
  <c r="P139" i="25"/>
  <c r="P112" i="25"/>
  <c r="P182" i="25"/>
  <c r="P233" i="25"/>
  <c r="P84" i="25"/>
  <c r="P256" i="25"/>
  <c r="P85" i="25"/>
  <c r="P211" i="25"/>
  <c r="P323" i="25"/>
  <c r="P96" i="25"/>
  <c r="P243" i="25"/>
  <c r="P91" i="25"/>
  <c r="P208" i="25"/>
  <c r="P45" i="25"/>
  <c r="P274" i="25"/>
  <c r="P313" i="25"/>
  <c r="P106" i="25"/>
  <c r="P78" i="25"/>
  <c r="P164" i="25"/>
  <c r="P277" i="25"/>
  <c r="P49" i="25"/>
  <c r="P51" i="25"/>
  <c r="P48" i="25"/>
  <c r="P331" i="25"/>
  <c r="P326" i="25"/>
  <c r="P70" i="25"/>
  <c r="P159" i="25"/>
  <c r="P269" i="25"/>
  <c r="P344" i="25"/>
  <c r="P343" i="25"/>
  <c r="P337" i="25"/>
  <c r="P293" i="25"/>
  <c r="P318" i="25"/>
  <c r="P62" i="25"/>
  <c r="P153" i="25"/>
  <c r="P263" i="25"/>
  <c r="P336" i="25"/>
  <c r="P332" i="25"/>
  <c r="P328" i="25"/>
  <c r="P253" i="25"/>
  <c r="P342" i="25"/>
  <c r="P86" i="25"/>
  <c r="P169" i="25"/>
  <c r="P63" i="25"/>
  <c r="P199" i="25"/>
  <c r="P56" i="25"/>
  <c r="P173" i="25"/>
  <c r="P247" i="25"/>
  <c r="P59" i="25"/>
  <c r="P204" i="25"/>
  <c r="P53" i="25"/>
  <c r="P55" i="25"/>
  <c r="P160" i="25"/>
  <c r="H337" i="25"/>
  <c r="AV337" i="25" s="1"/>
  <c r="H273" i="25"/>
  <c r="AV273" i="25" s="1"/>
  <c r="H209" i="25"/>
  <c r="AV209" i="25" s="1"/>
  <c r="H145" i="25"/>
  <c r="AV145" i="25" s="1"/>
  <c r="H81" i="25"/>
  <c r="AV81" i="25" s="1"/>
  <c r="H310" i="25"/>
  <c r="AV310" i="25" s="1"/>
  <c r="H224" i="25"/>
  <c r="AV224" i="25" s="1"/>
  <c r="H139" i="25"/>
  <c r="AV139" i="25" s="1"/>
  <c r="H54" i="25"/>
  <c r="AV54" i="25" s="1"/>
  <c r="H239" i="25"/>
  <c r="AV239" i="25" s="1"/>
  <c r="H126" i="25"/>
  <c r="AV126" i="25" s="1"/>
  <c r="H333" i="25"/>
  <c r="AV333" i="25" s="1"/>
  <c r="H269" i="25"/>
  <c r="AV269" i="25" s="1"/>
  <c r="H205" i="25"/>
  <c r="AV205" i="25" s="1"/>
  <c r="H141" i="25"/>
  <c r="AV141" i="25" s="1"/>
  <c r="H77" i="25"/>
  <c r="AV77" i="25" s="1"/>
  <c r="H304" i="25"/>
  <c r="AV304" i="25" s="1"/>
  <c r="H219" i="25"/>
  <c r="AV219" i="25" s="1"/>
  <c r="H134" i="25"/>
  <c r="AV134" i="25" s="1"/>
  <c r="H48" i="25"/>
  <c r="AV48" i="25" s="1"/>
  <c r="H232" i="25"/>
  <c r="AV232" i="25" s="1"/>
  <c r="H119" i="25"/>
  <c r="AV119" i="25" s="1"/>
  <c r="H295" i="25"/>
  <c r="AV295" i="25" s="1"/>
  <c r="H345" i="25"/>
  <c r="AV345" i="25" s="1"/>
  <c r="H281" i="25"/>
  <c r="AV281" i="25" s="1"/>
  <c r="H217" i="25"/>
  <c r="AV217" i="25" s="1"/>
  <c r="H153" i="25"/>
  <c r="AV153" i="25" s="1"/>
  <c r="H89" i="25"/>
  <c r="AV89" i="25" s="1"/>
  <c r="H320" i="25"/>
  <c r="AV320" i="25" s="1"/>
  <c r="H235" i="25"/>
  <c r="AV235" i="25" s="1"/>
  <c r="H150" i="25"/>
  <c r="AV150" i="25" s="1"/>
  <c r="H64" i="25"/>
  <c r="AV64" i="25" s="1"/>
  <c r="H254" i="25"/>
  <c r="AV254" i="25" s="1"/>
  <c r="H140" i="25"/>
  <c r="AV140" i="25" s="1"/>
  <c r="H341" i="25"/>
  <c r="AV341" i="25" s="1"/>
  <c r="H277" i="25"/>
  <c r="AV277" i="25" s="1"/>
  <c r="H213" i="25"/>
  <c r="AV213" i="25" s="1"/>
  <c r="H149" i="25"/>
  <c r="AV149" i="25" s="1"/>
  <c r="H85" i="25"/>
  <c r="AV85" i="25" s="1"/>
  <c r="H315" i="25"/>
  <c r="AV315" i="25" s="1"/>
  <c r="H230" i="25"/>
  <c r="AV230" i="25" s="1"/>
  <c r="H144" i="25"/>
  <c r="AV144" i="25" s="1"/>
  <c r="H59" i="25"/>
  <c r="AV59" i="25" s="1"/>
  <c r="H247" i="25"/>
  <c r="AV247" i="25" s="1"/>
  <c r="H132" i="25"/>
  <c r="AV132" i="25" s="1"/>
  <c r="H314" i="25"/>
  <c r="AV314" i="25" s="1"/>
  <c r="H200" i="25"/>
  <c r="AV200" i="25" s="1"/>
  <c r="H328" i="25"/>
  <c r="AV328" i="25" s="1"/>
  <c r="H322" i="25"/>
  <c r="AV322" i="25" s="1"/>
  <c r="H170" i="25"/>
  <c r="AV170" i="25" s="1"/>
  <c r="H327" i="25"/>
  <c r="AV327" i="25" s="1"/>
  <c r="H174" i="25"/>
  <c r="AV174" i="25" s="1"/>
  <c r="H308" i="25"/>
  <c r="AV308" i="25" s="1"/>
  <c r="H306" i="25"/>
  <c r="AV306" i="25" s="1"/>
  <c r="H106" i="25"/>
  <c r="AV106" i="25" s="1"/>
  <c r="H138" i="25"/>
  <c r="AV138" i="25" s="1"/>
  <c r="H236" i="25"/>
  <c r="AV236" i="25" s="1"/>
  <c r="H46" i="25"/>
  <c r="AV46" i="25" s="1"/>
  <c r="H202" i="25"/>
  <c r="AV202" i="25" s="1"/>
  <c r="H51" i="25"/>
  <c r="AV51" i="25" s="1"/>
  <c r="H72" i="25"/>
  <c r="AV72" i="25" s="1"/>
  <c r="H58" i="25"/>
  <c r="AV58" i="25" s="1"/>
  <c r="H188" i="25"/>
  <c r="AV188" i="25" s="1"/>
  <c r="H194" i="25"/>
  <c r="AV194" i="25" s="1"/>
  <c r="H52" i="25"/>
  <c r="AV52" i="25" s="1"/>
  <c r="H124" i="25"/>
  <c r="AV124" i="25" s="1"/>
  <c r="H178" i="25"/>
  <c r="AV178" i="25" s="1"/>
  <c r="H255" i="25"/>
  <c r="AV255" i="25" s="1"/>
  <c r="H103" i="25"/>
  <c r="AV103" i="25" s="1"/>
  <c r="H259" i="25"/>
  <c r="AV259" i="25" s="1"/>
  <c r="H108" i="25"/>
  <c r="AV108" i="25" s="1"/>
  <c r="H186" i="25"/>
  <c r="AV186" i="25" s="1"/>
  <c r="H95" i="25"/>
  <c r="AV95" i="25" s="1"/>
  <c r="H227" i="25"/>
  <c r="AV227" i="25" s="1"/>
  <c r="H231" i="25"/>
  <c r="AV231" i="25" s="1"/>
  <c r="H130" i="25"/>
  <c r="AV130" i="25" s="1"/>
  <c r="H321" i="25"/>
  <c r="AV321" i="25" s="1"/>
  <c r="H257" i="25"/>
  <c r="AV257" i="25" s="1"/>
  <c r="H193" i="25"/>
  <c r="AV193" i="25" s="1"/>
  <c r="H129" i="25"/>
  <c r="AV129" i="25" s="1"/>
  <c r="H65" i="25"/>
  <c r="AV65" i="25" s="1"/>
  <c r="H288" i="25"/>
  <c r="AV288" i="25" s="1"/>
  <c r="H203" i="25"/>
  <c r="AV203" i="25" s="1"/>
  <c r="H118" i="25"/>
  <c r="AV118" i="25" s="1"/>
  <c r="H305" i="25"/>
  <c r="AV305" i="25" s="1"/>
  <c r="H241" i="25"/>
  <c r="AV241" i="25" s="1"/>
  <c r="H177" i="25"/>
  <c r="AV177" i="25" s="1"/>
  <c r="H113" i="25"/>
  <c r="AV113" i="25" s="1"/>
  <c r="H49" i="25"/>
  <c r="AV49" i="25" s="1"/>
  <c r="H267" i="25"/>
  <c r="AV267" i="25" s="1"/>
  <c r="H182" i="25"/>
  <c r="AV182" i="25" s="1"/>
  <c r="H96" i="25"/>
  <c r="AV96" i="25" s="1"/>
  <c r="H296" i="25"/>
  <c r="AV296" i="25" s="1"/>
  <c r="H183" i="25"/>
  <c r="AV183" i="25" s="1"/>
  <c r="H68" i="25"/>
  <c r="AV68" i="25" s="1"/>
  <c r="H301" i="25"/>
  <c r="AV301" i="25" s="1"/>
  <c r="H237" i="25"/>
  <c r="AV237" i="25" s="1"/>
  <c r="H173" i="25"/>
  <c r="AV173" i="25" s="1"/>
  <c r="H109" i="25"/>
  <c r="AV109" i="25" s="1"/>
  <c r="H45" i="25"/>
  <c r="AV45" i="25" s="1"/>
  <c r="H262" i="25"/>
  <c r="AV262" i="25" s="1"/>
  <c r="H176" i="25"/>
  <c r="AV176" i="25" s="1"/>
  <c r="H91" i="25"/>
  <c r="AV91" i="25" s="1"/>
  <c r="H290" i="25"/>
  <c r="AV290" i="25" s="1"/>
  <c r="H175" i="25"/>
  <c r="AV175" i="25" s="1"/>
  <c r="H62" i="25"/>
  <c r="AV62" i="25" s="1"/>
  <c r="H220" i="25"/>
  <c r="AV220" i="25" s="1"/>
  <c r="H313" i="25"/>
  <c r="AV313" i="25" s="1"/>
  <c r="H249" i="25"/>
  <c r="AV249" i="25" s="1"/>
  <c r="H185" i="25"/>
  <c r="AV185" i="25" s="1"/>
  <c r="H121" i="25"/>
  <c r="AV121" i="25" s="1"/>
  <c r="H57" i="25"/>
  <c r="AV57" i="25" s="1"/>
  <c r="H278" i="25"/>
  <c r="AV278" i="25" s="1"/>
  <c r="H192" i="25"/>
  <c r="AV192" i="25" s="1"/>
  <c r="H107" i="25"/>
  <c r="AV107" i="25" s="1"/>
  <c r="H311" i="25"/>
  <c r="AV311" i="25" s="1"/>
  <c r="H196" i="25"/>
  <c r="AV196" i="25" s="1"/>
  <c r="H83" i="25"/>
  <c r="AV83" i="25" s="1"/>
  <c r="H309" i="25"/>
  <c r="AV309" i="25" s="1"/>
  <c r="H245" i="25"/>
  <c r="AV245" i="25" s="1"/>
  <c r="H181" i="25"/>
  <c r="AV181" i="25" s="1"/>
  <c r="H117" i="25"/>
  <c r="AV117" i="25" s="1"/>
  <c r="H53" i="25"/>
  <c r="AV53" i="25" s="1"/>
  <c r="H272" i="25"/>
  <c r="AV272" i="25" s="1"/>
  <c r="H187" i="25"/>
  <c r="AV187" i="25" s="1"/>
  <c r="H102" i="25"/>
  <c r="AV102" i="25" s="1"/>
  <c r="H303" i="25"/>
  <c r="AV303" i="25" s="1"/>
  <c r="H190" i="25"/>
  <c r="AV190" i="25" s="1"/>
  <c r="H76" i="25"/>
  <c r="AV76" i="25" s="1"/>
  <c r="H323" i="25"/>
  <c r="AV323" i="25" s="1"/>
  <c r="H115" i="25"/>
  <c r="AV115" i="25" s="1"/>
  <c r="H158" i="25"/>
  <c r="AV158" i="25" s="1"/>
  <c r="H244" i="25"/>
  <c r="AV244" i="25" s="1"/>
  <c r="H94" i="25"/>
  <c r="AV94" i="25" s="1"/>
  <c r="H250" i="25"/>
  <c r="AV250" i="25" s="1"/>
  <c r="H99" i="25"/>
  <c r="AV99" i="25" s="1"/>
  <c r="H167" i="25"/>
  <c r="AV167" i="25" s="1"/>
  <c r="H191" i="25"/>
  <c r="AV191" i="25" s="1"/>
  <c r="H300" i="25"/>
  <c r="AV300" i="25" s="1"/>
  <c r="H312" i="25"/>
  <c r="AV312" i="25" s="1"/>
  <c r="H122" i="25"/>
  <c r="AV122" i="25" s="1"/>
  <c r="H279" i="25"/>
  <c r="AV279" i="25" s="1"/>
  <c r="H127" i="25"/>
  <c r="AV127" i="25" s="1"/>
  <c r="H223" i="25"/>
  <c r="AV223" i="25" s="1"/>
  <c r="H172" i="25"/>
  <c r="AV172" i="25" s="1"/>
  <c r="H340" i="25"/>
  <c r="AV340" i="25" s="1"/>
  <c r="H344" i="25"/>
  <c r="AV344" i="25" s="1"/>
  <c r="H338" i="25"/>
  <c r="AV338" i="25" s="1"/>
  <c r="H210" i="25"/>
  <c r="AV210" i="25" s="1"/>
  <c r="H50" i="25"/>
  <c r="AV50" i="25" s="1"/>
  <c r="H330" i="25"/>
  <c r="AV330" i="25" s="1"/>
  <c r="H179" i="25"/>
  <c r="AV179" i="25" s="1"/>
  <c r="H335" i="25"/>
  <c r="AV335" i="25" s="1"/>
  <c r="H184" i="25"/>
  <c r="AV184" i="25" s="1"/>
  <c r="H319" i="25"/>
  <c r="AV319" i="25" s="1"/>
  <c r="H159" i="25"/>
  <c r="AV159" i="25" s="1"/>
  <c r="H120" i="25"/>
  <c r="AV120" i="25" s="1"/>
  <c r="H74" i="25"/>
  <c r="AV74" i="25" s="1"/>
  <c r="H79" i="25"/>
  <c r="AV79" i="25" s="1"/>
  <c r="H289" i="25"/>
  <c r="AV289" i="25" s="1"/>
  <c r="H225" i="25"/>
  <c r="AV225" i="25" s="1"/>
  <c r="H161" i="25"/>
  <c r="AV161" i="25" s="1"/>
  <c r="H97" i="25"/>
  <c r="AV97" i="25" s="1"/>
  <c r="H331" i="25"/>
  <c r="AV331" i="25" s="1"/>
  <c r="H246" i="25"/>
  <c r="AV246" i="25" s="1"/>
  <c r="H160" i="25"/>
  <c r="AV160" i="25" s="1"/>
  <c r="H75" i="25"/>
  <c r="AV75" i="25" s="1"/>
  <c r="H268" i="25"/>
  <c r="AV268" i="25" s="1"/>
  <c r="H154" i="25"/>
  <c r="AV154" i="25" s="1"/>
  <c r="H343" i="25"/>
  <c r="AV343" i="25" s="1"/>
  <c r="H285" i="25"/>
  <c r="AV285" i="25" s="1"/>
  <c r="H221" i="25"/>
  <c r="AV221" i="25" s="1"/>
  <c r="H157" i="25"/>
  <c r="AV157" i="25" s="1"/>
  <c r="H93" i="25"/>
  <c r="AV93" i="25" s="1"/>
  <c r="H326" i="25"/>
  <c r="AV326" i="25" s="1"/>
  <c r="H240" i="25"/>
  <c r="AV240" i="25" s="1"/>
  <c r="H155" i="25"/>
  <c r="AV155" i="25" s="1"/>
  <c r="H70" i="25"/>
  <c r="AV70" i="25" s="1"/>
  <c r="H260" i="25"/>
  <c r="AV260" i="25" s="1"/>
  <c r="H147" i="25"/>
  <c r="AV147" i="25" s="1"/>
  <c r="H334" i="25"/>
  <c r="AV334" i="25" s="1"/>
  <c r="H180" i="25"/>
  <c r="AV180" i="25" s="1"/>
  <c r="H297" i="25"/>
  <c r="AV297" i="25" s="1"/>
  <c r="H233" i="25"/>
  <c r="AV233" i="25" s="1"/>
  <c r="H169" i="25"/>
  <c r="AV169" i="25" s="1"/>
  <c r="H105" i="25"/>
  <c r="AV105" i="25" s="1"/>
  <c r="H342" i="25"/>
  <c r="AV342" i="25" s="1"/>
  <c r="H256" i="25"/>
  <c r="AV256" i="25" s="1"/>
  <c r="H171" i="25"/>
  <c r="AV171" i="25" s="1"/>
  <c r="H86" i="25"/>
  <c r="AV86" i="25" s="1"/>
  <c r="H282" i="25"/>
  <c r="AV282" i="25" s="1"/>
  <c r="H168" i="25"/>
  <c r="AV168" i="25" s="1"/>
  <c r="H55" i="25"/>
  <c r="AV55" i="25" s="1"/>
  <c r="H293" i="25"/>
  <c r="AV293" i="25" s="1"/>
  <c r="H229" i="25"/>
  <c r="AV229" i="25" s="1"/>
  <c r="H165" i="25"/>
  <c r="AV165" i="25" s="1"/>
  <c r="H101" i="25"/>
  <c r="AV101" i="25" s="1"/>
  <c r="H336" i="25"/>
  <c r="AV336" i="25" s="1"/>
  <c r="H251" i="25"/>
  <c r="AV251" i="25" s="1"/>
  <c r="H166" i="25"/>
  <c r="AV166" i="25" s="1"/>
  <c r="H80" i="25"/>
  <c r="AV80" i="25" s="1"/>
  <c r="H275" i="25"/>
  <c r="AV275" i="25" s="1"/>
  <c r="H162" i="25"/>
  <c r="AV162" i="25" s="1"/>
  <c r="H47" i="25"/>
  <c r="AV47" i="25" s="1"/>
  <c r="H248" i="25"/>
  <c r="AV248" i="25" s="1"/>
  <c r="H78" i="25"/>
  <c r="AV78" i="25" s="1"/>
  <c r="H82" i="25"/>
  <c r="AV82" i="25" s="1"/>
  <c r="H207" i="25"/>
  <c r="AV207" i="25" s="1"/>
  <c r="H56" i="25"/>
  <c r="AV56" i="25" s="1"/>
  <c r="H212" i="25"/>
  <c r="AV212" i="25" s="1"/>
  <c r="H60" i="25"/>
  <c r="AV60" i="25" s="1"/>
  <c r="H92" i="25"/>
  <c r="AV92" i="25" s="1"/>
  <c r="H143" i="25"/>
  <c r="AV143" i="25" s="1"/>
  <c r="H215" i="25"/>
  <c r="AV215" i="25" s="1"/>
  <c r="H274" i="25"/>
  <c r="AV274" i="25" s="1"/>
  <c r="H84" i="25"/>
  <c r="AV84" i="25" s="1"/>
  <c r="H242" i="25"/>
  <c r="AV242" i="25" s="1"/>
  <c r="H88" i="25"/>
  <c r="AV88" i="25" s="1"/>
  <c r="H148" i="25"/>
  <c r="AV148" i="25" s="1"/>
  <c r="H135" i="25"/>
  <c r="AV135" i="25" s="1"/>
  <c r="H264" i="25"/>
  <c r="AV264" i="25" s="1"/>
  <c r="H270" i="25"/>
  <c r="AV270" i="25" s="1"/>
  <c r="H206" i="25"/>
  <c r="AV206" i="25" s="1"/>
  <c r="H163" i="25"/>
  <c r="AV163" i="25" s="1"/>
  <c r="H263" i="25"/>
  <c r="AV263" i="25" s="1"/>
  <c r="H292" i="25"/>
  <c r="AV292" i="25" s="1"/>
  <c r="H142" i="25"/>
  <c r="AV142" i="25" s="1"/>
  <c r="H298" i="25"/>
  <c r="AV298" i="25" s="1"/>
  <c r="H146" i="25"/>
  <c r="AV146" i="25" s="1"/>
  <c r="H252" i="25"/>
  <c r="AV252" i="25" s="1"/>
  <c r="H228" i="25"/>
  <c r="AV228" i="25" s="1"/>
  <c r="H302" i="25"/>
  <c r="AV302" i="25" s="1"/>
  <c r="H307" i="25"/>
  <c r="AV307" i="25" s="1"/>
  <c r="H271" i="25"/>
  <c r="AV271" i="25" s="1"/>
  <c r="H324" i="25"/>
  <c r="AV324" i="25" s="1"/>
  <c r="H253" i="25"/>
  <c r="AV253" i="25" s="1"/>
  <c r="H283" i="25"/>
  <c r="AV283" i="25" s="1"/>
  <c r="H204" i="25"/>
  <c r="AV204" i="25" s="1"/>
  <c r="H265" i="25"/>
  <c r="AV265" i="25" s="1"/>
  <c r="H299" i="25"/>
  <c r="AV299" i="25" s="1"/>
  <c r="H226" i="25"/>
  <c r="AV226" i="25" s="1"/>
  <c r="H197" i="25"/>
  <c r="AV197" i="25" s="1"/>
  <c r="H208" i="25"/>
  <c r="AV208" i="25" s="1"/>
  <c r="H104" i="25"/>
  <c r="AV104" i="25" s="1"/>
  <c r="H284" i="25"/>
  <c r="AV284" i="25" s="1"/>
  <c r="H234" i="25"/>
  <c r="AV234" i="25" s="1"/>
  <c r="H199" i="25"/>
  <c r="AV199" i="25" s="1"/>
  <c r="H286" i="25"/>
  <c r="AV286" i="25" s="1"/>
  <c r="H266" i="25"/>
  <c r="AV266" i="25" s="1"/>
  <c r="H66" i="25"/>
  <c r="AV66" i="25" s="1"/>
  <c r="H280" i="25"/>
  <c r="AV280" i="25" s="1"/>
  <c r="H211" i="25"/>
  <c r="AV211" i="25" s="1"/>
  <c r="H189" i="25"/>
  <c r="AV189" i="25" s="1"/>
  <c r="H198" i="25"/>
  <c r="AV198" i="25" s="1"/>
  <c r="H90" i="25"/>
  <c r="AV90" i="25" s="1"/>
  <c r="H201" i="25"/>
  <c r="AV201" i="25" s="1"/>
  <c r="H214" i="25"/>
  <c r="AV214" i="25" s="1"/>
  <c r="H111" i="25"/>
  <c r="AV111" i="25" s="1"/>
  <c r="H133" i="25"/>
  <c r="AV133" i="25" s="1"/>
  <c r="H123" i="25"/>
  <c r="AV123" i="25" s="1"/>
  <c r="H276" i="25"/>
  <c r="AV276" i="25" s="1"/>
  <c r="H131" i="25"/>
  <c r="AV131" i="25" s="1"/>
  <c r="H238" i="25"/>
  <c r="AV238" i="25" s="1"/>
  <c r="H316" i="25"/>
  <c r="AV316" i="25" s="1"/>
  <c r="H195" i="25"/>
  <c r="AV195" i="25" s="1"/>
  <c r="H87" i="25"/>
  <c r="AV87" i="25" s="1"/>
  <c r="H222" i="25"/>
  <c r="AV222" i="25" s="1"/>
  <c r="H151" i="25"/>
  <c r="AV151" i="25" s="1"/>
  <c r="H317" i="25"/>
  <c r="AV317" i="25" s="1"/>
  <c r="H61" i="25"/>
  <c r="AV61" i="25" s="1"/>
  <c r="H318" i="25"/>
  <c r="AV318" i="25" s="1"/>
  <c r="H329" i="25"/>
  <c r="AV329" i="25" s="1"/>
  <c r="H73" i="25"/>
  <c r="AV73" i="25" s="1"/>
  <c r="H339" i="25"/>
  <c r="AV339" i="25" s="1"/>
  <c r="H261" i="25"/>
  <c r="AV261" i="25" s="1"/>
  <c r="H294" i="25"/>
  <c r="AV294" i="25" s="1"/>
  <c r="H218" i="25"/>
  <c r="AV218" i="25" s="1"/>
  <c r="H243" i="25"/>
  <c r="AV243" i="25" s="1"/>
  <c r="H136" i="25"/>
  <c r="AV136" i="25" s="1"/>
  <c r="H63" i="25"/>
  <c r="AV63" i="25" s="1"/>
  <c r="H291" i="25"/>
  <c r="AV291" i="25" s="1"/>
  <c r="H116" i="25"/>
  <c r="AV116" i="25" s="1"/>
  <c r="H216" i="25"/>
  <c r="AV216" i="25" s="1"/>
  <c r="H110" i="25"/>
  <c r="AV110" i="25" s="1"/>
  <c r="H98" i="25"/>
  <c r="AV98" i="25" s="1"/>
  <c r="H137" i="25"/>
  <c r="AV137" i="25" s="1"/>
  <c r="H332" i="25"/>
  <c r="AV332" i="25" s="1"/>
  <c r="H164" i="25"/>
  <c r="AV164" i="25" s="1"/>
  <c r="H156" i="25"/>
  <c r="AV156" i="25" s="1"/>
  <c r="H125" i="25"/>
  <c r="AV125" i="25" s="1"/>
  <c r="H128" i="25"/>
  <c r="AV128" i="25" s="1"/>
  <c r="H152" i="25"/>
  <c r="AV152" i="25" s="1"/>
  <c r="H114" i="25"/>
  <c r="AV114" i="25" s="1"/>
  <c r="H258" i="25"/>
  <c r="AV258" i="25" s="1"/>
  <c r="H69" i="25"/>
  <c r="AV69" i="25" s="1"/>
  <c r="H67" i="25"/>
  <c r="AV67" i="25" s="1"/>
  <c r="H71" i="25"/>
  <c r="AV71" i="25" s="1"/>
  <c r="H112" i="25"/>
  <c r="AV112" i="25" s="1"/>
  <c r="H325" i="25"/>
  <c r="AV325" i="25" s="1"/>
  <c r="H100" i="25"/>
  <c r="AV100" i="25" s="1"/>
  <c r="H287" i="25"/>
  <c r="AV287" i="25" s="1"/>
  <c r="G327" i="25"/>
  <c r="AU327" i="25" s="1"/>
  <c r="G263" i="25"/>
  <c r="AU263" i="25" s="1"/>
  <c r="G199" i="25"/>
  <c r="AU199" i="25" s="1"/>
  <c r="G135" i="25"/>
  <c r="AU135" i="25" s="1"/>
  <c r="G71" i="25"/>
  <c r="AU71" i="25" s="1"/>
  <c r="G297" i="25"/>
  <c r="AU297" i="25" s="1"/>
  <c r="G212" i="25"/>
  <c r="AU212" i="25" s="1"/>
  <c r="G126" i="25"/>
  <c r="AU126" i="25" s="1"/>
  <c r="G342" i="25"/>
  <c r="AU342" i="25" s="1"/>
  <c r="G229" i="25"/>
  <c r="AU229" i="25" s="1"/>
  <c r="G114" i="25"/>
  <c r="AU114" i="25" s="1"/>
  <c r="G284" i="25"/>
  <c r="AU284" i="25" s="1"/>
  <c r="G133" i="25"/>
  <c r="AU133" i="25" s="1"/>
  <c r="G320" i="25"/>
  <c r="AU320" i="25" s="1"/>
  <c r="G168" i="25"/>
  <c r="AU168" i="25" s="1"/>
  <c r="G325" i="25"/>
  <c r="AU325" i="25" s="1"/>
  <c r="G173" i="25"/>
  <c r="AU173" i="25" s="1"/>
  <c r="G204" i="25"/>
  <c r="AU204" i="25" s="1"/>
  <c r="G109" i="25"/>
  <c r="AU109" i="25" s="1"/>
  <c r="G323" i="25"/>
  <c r="AU323" i="25" s="1"/>
  <c r="G259" i="25"/>
  <c r="AU259" i="25" s="1"/>
  <c r="G195" i="25"/>
  <c r="AU195" i="25" s="1"/>
  <c r="G131" i="25"/>
  <c r="AU131" i="25" s="1"/>
  <c r="G67" i="25"/>
  <c r="AU67" i="25" s="1"/>
  <c r="G292" i="25"/>
  <c r="AU292" i="25" s="1"/>
  <c r="G206" i="25"/>
  <c r="AU206" i="25" s="1"/>
  <c r="G121" i="25"/>
  <c r="AU121" i="25" s="1"/>
  <c r="G336" i="25"/>
  <c r="AU336" i="25" s="1"/>
  <c r="G221" i="25"/>
  <c r="AU221" i="25" s="1"/>
  <c r="G108" i="25"/>
  <c r="AU108" i="25" s="1"/>
  <c r="G274" i="25"/>
  <c r="AU274" i="25" s="1"/>
  <c r="G124" i="25"/>
  <c r="AU124" i="25" s="1"/>
  <c r="G310" i="25"/>
  <c r="AU310" i="25" s="1"/>
  <c r="G160" i="25"/>
  <c r="AU160" i="25" s="1"/>
  <c r="G316" i="25"/>
  <c r="AU316" i="25" s="1"/>
  <c r="G162" i="25"/>
  <c r="AU162" i="25" s="1"/>
  <c r="G166" i="25"/>
  <c r="AU166" i="25" s="1"/>
  <c r="G70" i="25"/>
  <c r="AU70" i="25" s="1"/>
  <c r="G303" i="25"/>
  <c r="AU303" i="25" s="1"/>
  <c r="G239" i="25"/>
  <c r="AU239" i="25" s="1"/>
  <c r="G175" i="25"/>
  <c r="AU175" i="25" s="1"/>
  <c r="G343" i="25"/>
  <c r="AU343" i="25" s="1"/>
  <c r="G279" i="25"/>
  <c r="AU279" i="25" s="1"/>
  <c r="G183" i="25"/>
  <c r="AU183" i="25" s="1"/>
  <c r="G103" i="25"/>
  <c r="AU103" i="25" s="1"/>
  <c r="G318" i="25"/>
  <c r="AU318" i="25" s="1"/>
  <c r="G190" i="25"/>
  <c r="AU190" i="25" s="1"/>
  <c r="G84" i="25"/>
  <c r="AU84" i="25" s="1"/>
  <c r="G257" i="25"/>
  <c r="AU257" i="25" s="1"/>
  <c r="G86" i="25"/>
  <c r="AU86" i="25" s="1"/>
  <c r="G209" i="25"/>
  <c r="AU209" i="25" s="1"/>
  <c r="G317" i="25"/>
  <c r="AU317" i="25" s="1"/>
  <c r="G130" i="25"/>
  <c r="AU130" i="25" s="1"/>
  <c r="G248" i="25"/>
  <c r="AU248" i="25" s="1"/>
  <c r="G60" i="25"/>
  <c r="AU60" i="25" s="1"/>
  <c r="G213" i="25"/>
  <c r="AU213" i="25" s="1"/>
  <c r="G291" i="25"/>
  <c r="AU291" i="25" s="1"/>
  <c r="G211" i="25"/>
  <c r="AU211" i="25" s="1"/>
  <c r="G115" i="25"/>
  <c r="AU115" i="25" s="1"/>
  <c r="G334" i="25"/>
  <c r="AU334" i="25" s="1"/>
  <c r="G228" i="25"/>
  <c r="AU228" i="25" s="1"/>
  <c r="G100" i="25"/>
  <c r="AU100" i="25" s="1"/>
  <c r="G278" i="25"/>
  <c r="AU278" i="25" s="1"/>
  <c r="G136" i="25"/>
  <c r="AU136" i="25" s="1"/>
  <c r="G237" i="25"/>
  <c r="AU237" i="25" s="1"/>
  <c r="G48" i="25"/>
  <c r="AU48" i="25" s="1"/>
  <c r="G197" i="25"/>
  <c r="AU197" i="25" s="1"/>
  <c r="G277" i="25"/>
  <c r="AU277" i="25" s="1"/>
  <c r="G88" i="25"/>
  <c r="AU88" i="25" s="1"/>
  <c r="G224" i="25"/>
  <c r="AU224" i="25" s="1"/>
  <c r="G287" i="25"/>
  <c r="AU287" i="25" s="1"/>
  <c r="G207" i="25"/>
  <c r="AU207" i="25" s="1"/>
  <c r="G127" i="25"/>
  <c r="AU127" i="25" s="1"/>
  <c r="G63" i="25"/>
  <c r="AU63" i="25" s="1"/>
  <c r="G286" i="25"/>
  <c r="AU286" i="25" s="1"/>
  <c r="G201" i="25"/>
  <c r="AU201" i="25" s="1"/>
  <c r="G116" i="25"/>
  <c r="AU116" i="25" s="1"/>
  <c r="G328" i="25"/>
  <c r="AU328" i="25" s="1"/>
  <c r="G214" i="25"/>
  <c r="AU214" i="25" s="1"/>
  <c r="G101" i="25"/>
  <c r="AU101" i="25" s="1"/>
  <c r="G266" i="25"/>
  <c r="AU266" i="25" s="1"/>
  <c r="G113" i="25"/>
  <c r="AU113" i="25" s="1"/>
  <c r="G301" i="25"/>
  <c r="AU301" i="25" s="1"/>
  <c r="G149" i="25"/>
  <c r="AU149" i="25" s="1"/>
  <c r="G305" i="25"/>
  <c r="AU305" i="25" s="1"/>
  <c r="G154" i="25"/>
  <c r="AU154" i="25" s="1"/>
  <c r="G128" i="25"/>
  <c r="AU128" i="25" s="1"/>
  <c r="G289" i="25"/>
  <c r="AU289" i="25" s="1"/>
  <c r="G299" i="25"/>
  <c r="AU299" i="25" s="1"/>
  <c r="G235" i="25"/>
  <c r="AU235" i="25" s="1"/>
  <c r="G171" i="25"/>
  <c r="AU171" i="25" s="1"/>
  <c r="G107" i="25"/>
  <c r="AU107" i="25" s="1"/>
  <c r="G345" i="25"/>
  <c r="AU345" i="25" s="1"/>
  <c r="G260" i="25"/>
  <c r="AU260" i="25" s="1"/>
  <c r="G174" i="25"/>
  <c r="AU174" i="25" s="1"/>
  <c r="G89" i="25"/>
  <c r="AU89" i="25" s="1"/>
  <c r="G293" i="25"/>
  <c r="AU293" i="25" s="1"/>
  <c r="G178" i="25"/>
  <c r="AU178" i="25" s="1"/>
  <c r="G65" i="25"/>
  <c r="AU65" i="25" s="1"/>
  <c r="G218" i="25"/>
  <c r="AU218" i="25" s="1"/>
  <c r="G66" i="25"/>
  <c r="AU66" i="25" s="1"/>
  <c r="G253" i="25"/>
  <c r="AU253" i="25" s="1"/>
  <c r="G102" i="25"/>
  <c r="AU102" i="25" s="1"/>
  <c r="G258" i="25"/>
  <c r="AU258" i="25" s="1"/>
  <c r="G106" i="25"/>
  <c r="AU106" i="25" s="1"/>
  <c r="G194" i="25"/>
  <c r="AU194" i="25" s="1"/>
  <c r="G98" i="25"/>
  <c r="AU98" i="25" s="1"/>
  <c r="G247" i="25"/>
  <c r="AU247" i="25" s="1"/>
  <c r="G167" i="25"/>
  <c r="AU167" i="25" s="1"/>
  <c r="G87" i="25"/>
  <c r="AU87" i="25" s="1"/>
  <c r="G276" i="25"/>
  <c r="AU276" i="25" s="1"/>
  <c r="G169" i="25"/>
  <c r="AU169" i="25" s="1"/>
  <c r="G62" i="25"/>
  <c r="AU62" i="25" s="1"/>
  <c r="G200" i="25"/>
  <c r="AU200" i="25" s="1"/>
  <c r="G58" i="25"/>
  <c r="AU58" i="25" s="1"/>
  <c r="G170" i="25"/>
  <c r="AU170" i="25" s="1"/>
  <c r="G282" i="25"/>
  <c r="AU282" i="25" s="1"/>
  <c r="G92" i="25"/>
  <c r="AU92" i="25" s="1"/>
  <c r="G210" i="25"/>
  <c r="AU210" i="25" s="1"/>
  <c r="G53" i="25"/>
  <c r="AU53" i="25" s="1"/>
  <c r="G61" i="25"/>
  <c r="AU61" i="25" s="1"/>
  <c r="G275" i="25"/>
  <c r="AU275" i="25" s="1"/>
  <c r="G179" i="25"/>
  <c r="AU179" i="25" s="1"/>
  <c r="G99" i="25"/>
  <c r="AU99" i="25" s="1"/>
  <c r="G313" i="25"/>
  <c r="AU313" i="25" s="1"/>
  <c r="G185" i="25"/>
  <c r="AU185" i="25" s="1"/>
  <c r="G78" i="25"/>
  <c r="AU78" i="25" s="1"/>
  <c r="G250" i="25"/>
  <c r="AU250" i="25" s="1"/>
  <c r="G80" i="25"/>
  <c r="AU80" i="25" s="1"/>
  <c r="G198" i="25"/>
  <c r="AU198" i="25" s="1"/>
  <c r="G309" i="25"/>
  <c r="AU309" i="25" s="1"/>
  <c r="G120" i="25"/>
  <c r="AU120" i="25" s="1"/>
  <c r="G240" i="25"/>
  <c r="AU240" i="25" s="1"/>
  <c r="G49" i="25"/>
  <c r="AU49" i="25" s="1"/>
  <c r="G176" i="25"/>
  <c r="AU176" i="25" s="1"/>
  <c r="G271" i="25"/>
  <c r="AU271" i="25" s="1"/>
  <c r="G191" i="25"/>
  <c r="AU191" i="25" s="1"/>
  <c r="G111" i="25"/>
  <c r="AU111" i="25" s="1"/>
  <c r="G47" i="25"/>
  <c r="AU47" i="25" s="1"/>
  <c r="G265" i="25"/>
  <c r="AU265" i="25" s="1"/>
  <c r="G180" i="25"/>
  <c r="AU180" i="25" s="1"/>
  <c r="G94" i="25"/>
  <c r="AU94" i="25" s="1"/>
  <c r="G300" i="25"/>
  <c r="AU300" i="25" s="1"/>
  <c r="G186" i="25"/>
  <c r="AU186" i="25" s="1"/>
  <c r="G72" i="25"/>
  <c r="AU72" i="25" s="1"/>
  <c r="G226" i="25"/>
  <c r="AU226" i="25" s="1"/>
  <c r="G76" i="25"/>
  <c r="AU76" i="25" s="1"/>
  <c r="G262" i="25"/>
  <c r="AU262" i="25" s="1"/>
  <c r="G112" i="25"/>
  <c r="AU112" i="25" s="1"/>
  <c r="G268" i="25"/>
  <c r="AU268" i="25" s="1"/>
  <c r="G117" i="25"/>
  <c r="AU117" i="25" s="1"/>
  <c r="G232" i="25"/>
  <c r="AU232" i="25" s="1"/>
  <c r="G138" i="25"/>
  <c r="AU138" i="25" s="1"/>
  <c r="G283" i="25"/>
  <c r="AU283" i="25" s="1"/>
  <c r="G219" i="25"/>
  <c r="AU219" i="25" s="1"/>
  <c r="G295" i="25"/>
  <c r="AU295" i="25" s="1"/>
  <c r="G215" i="25"/>
  <c r="AU215" i="25" s="1"/>
  <c r="G119" i="25"/>
  <c r="AU119" i="25" s="1"/>
  <c r="G340" i="25"/>
  <c r="AU340" i="25" s="1"/>
  <c r="G233" i="25"/>
  <c r="AU233" i="25" s="1"/>
  <c r="G105" i="25"/>
  <c r="AU105" i="25" s="1"/>
  <c r="G285" i="25"/>
  <c r="AU285" i="25" s="1"/>
  <c r="G144" i="25"/>
  <c r="AU144" i="25" s="1"/>
  <c r="G246" i="25"/>
  <c r="AU246" i="25" s="1"/>
  <c r="G56" i="25"/>
  <c r="AU56" i="25" s="1"/>
  <c r="G205" i="25"/>
  <c r="AU205" i="25" s="1"/>
  <c r="G288" i="25"/>
  <c r="AU288" i="25" s="1"/>
  <c r="G97" i="25"/>
  <c r="AU97" i="25" s="1"/>
  <c r="G261" i="25"/>
  <c r="AU261" i="25" s="1"/>
  <c r="G307" i="25"/>
  <c r="AU307" i="25" s="1"/>
  <c r="G227" i="25"/>
  <c r="AU227" i="25" s="1"/>
  <c r="G147" i="25"/>
  <c r="AU147" i="25" s="1"/>
  <c r="G51" i="25"/>
  <c r="AU51" i="25" s="1"/>
  <c r="G249" i="25"/>
  <c r="AU249" i="25" s="1"/>
  <c r="G142" i="25"/>
  <c r="AU142" i="25" s="1"/>
  <c r="G306" i="25"/>
  <c r="AU306" i="25" s="1"/>
  <c r="G165" i="25"/>
  <c r="AU165" i="25" s="1"/>
  <c r="G312" i="25"/>
  <c r="AU312" i="25" s="1"/>
  <c r="G85" i="25"/>
  <c r="AU85" i="25" s="1"/>
  <c r="G234" i="25"/>
  <c r="AU234" i="25" s="1"/>
  <c r="G45" i="25"/>
  <c r="AU45" i="25" s="1"/>
  <c r="G125" i="25"/>
  <c r="AU125" i="25" s="1"/>
  <c r="G118" i="25"/>
  <c r="AU118" i="25" s="1"/>
  <c r="G319" i="25"/>
  <c r="AU319" i="25" s="1"/>
  <c r="G223" i="25"/>
  <c r="AU223" i="25" s="1"/>
  <c r="G143" i="25"/>
  <c r="AU143" i="25" s="1"/>
  <c r="G79" i="25"/>
  <c r="AU79" i="25" s="1"/>
  <c r="G308" i="25"/>
  <c r="AU308" i="25" s="1"/>
  <c r="G222" i="25"/>
  <c r="AU222" i="25" s="1"/>
  <c r="G137" i="25"/>
  <c r="AU137" i="25" s="1"/>
  <c r="G52" i="25"/>
  <c r="AU52" i="25" s="1"/>
  <c r="G242" i="25"/>
  <c r="AU242" i="25" s="1"/>
  <c r="G129" i="25"/>
  <c r="AU129" i="25" s="1"/>
  <c r="G304" i="25"/>
  <c r="AU304" i="25" s="1"/>
  <c r="G152" i="25"/>
  <c r="AU152" i="25" s="1"/>
  <c r="G338" i="25"/>
  <c r="AU338" i="25" s="1"/>
  <c r="G188" i="25"/>
  <c r="AU188" i="25" s="1"/>
  <c r="G344" i="25"/>
  <c r="AU344" i="25" s="1"/>
  <c r="G192" i="25"/>
  <c r="AU192" i="25" s="1"/>
  <c r="G280" i="25"/>
  <c r="AU280" i="25" s="1"/>
  <c r="G184" i="25"/>
  <c r="AU184" i="25" s="1"/>
  <c r="G315" i="25"/>
  <c r="AU315" i="25" s="1"/>
  <c r="G251" i="25"/>
  <c r="AU251" i="25" s="1"/>
  <c r="G187" i="25"/>
  <c r="AU187" i="25" s="1"/>
  <c r="G123" i="25"/>
  <c r="AU123" i="25" s="1"/>
  <c r="G59" i="25"/>
  <c r="AU59" i="25" s="1"/>
  <c r="G281" i="25"/>
  <c r="AU281" i="25" s="1"/>
  <c r="G196" i="25"/>
  <c r="AU196" i="25" s="1"/>
  <c r="G110" i="25"/>
  <c r="AU110" i="25" s="1"/>
  <c r="G311" i="25"/>
  <c r="AU311" i="25" s="1"/>
  <c r="G254" i="25"/>
  <c r="AU254" i="25" s="1"/>
  <c r="G322" i="25"/>
  <c r="AU322" i="25" s="1"/>
  <c r="G134" i="25"/>
  <c r="AU134" i="25" s="1"/>
  <c r="G163" i="25"/>
  <c r="AU163" i="25" s="1"/>
  <c r="G57" i="25"/>
  <c r="AU57" i="25" s="1"/>
  <c r="G273" i="25"/>
  <c r="AU273" i="25" s="1"/>
  <c r="G335" i="25"/>
  <c r="AU335" i="25" s="1"/>
  <c r="G329" i="25"/>
  <c r="AU329" i="25" s="1"/>
  <c r="G272" i="25"/>
  <c r="AU272" i="25" s="1"/>
  <c r="G337" i="25"/>
  <c r="AU337" i="25" s="1"/>
  <c r="G77" i="25"/>
  <c r="AU77" i="25" s="1"/>
  <c r="G203" i="25"/>
  <c r="AU203" i="25" s="1"/>
  <c r="G75" i="25"/>
  <c r="AU75" i="25" s="1"/>
  <c r="G217" i="25"/>
  <c r="AU217" i="25" s="1"/>
  <c r="G46" i="25"/>
  <c r="AU46" i="25" s="1"/>
  <c r="G208" i="25"/>
  <c r="AU208" i="25" s="1"/>
  <c r="G332" i="25"/>
  <c r="AU332" i="25" s="1"/>
  <c r="G141" i="25"/>
  <c r="AU141" i="25" s="1"/>
  <c r="G290" i="25"/>
  <c r="AU290" i="25" s="1"/>
  <c r="G64" i="25"/>
  <c r="AU64" i="25" s="1"/>
  <c r="G182" i="25"/>
  <c r="AU182" i="25" s="1"/>
  <c r="G90" i="25"/>
  <c r="AU90" i="25" s="1"/>
  <c r="G231" i="25"/>
  <c r="AU231" i="25" s="1"/>
  <c r="G148" i="25"/>
  <c r="AU148" i="25" s="1"/>
  <c r="G96" i="25"/>
  <c r="AU96" i="25" s="1"/>
  <c r="G156" i="25"/>
  <c r="AU156" i="25" s="1"/>
  <c r="G83" i="25"/>
  <c r="AU83" i="25" s="1"/>
  <c r="G193" i="25"/>
  <c r="AU193" i="25" s="1"/>
  <c r="G82" i="25"/>
  <c r="AU82" i="25" s="1"/>
  <c r="G255" i="25"/>
  <c r="AU255" i="25" s="1"/>
  <c r="G244" i="25"/>
  <c r="AU244" i="25" s="1"/>
  <c r="G157" i="25"/>
  <c r="AU157" i="25" s="1"/>
  <c r="G225" i="25"/>
  <c r="AU225" i="25" s="1"/>
  <c r="G81" i="25"/>
  <c r="AU81" i="25" s="1"/>
  <c r="G155" i="25"/>
  <c r="AU155" i="25" s="1"/>
  <c r="G324" i="25"/>
  <c r="AU324" i="25" s="1"/>
  <c r="G153" i="25"/>
  <c r="AU153" i="25" s="1"/>
  <c r="G321" i="25"/>
  <c r="AU321" i="25" s="1"/>
  <c r="G150" i="25"/>
  <c r="AU150" i="25" s="1"/>
  <c r="G294" i="25"/>
  <c r="AU294" i="25" s="1"/>
  <c r="G104" i="25"/>
  <c r="AU104" i="25" s="1"/>
  <c r="G216" i="25"/>
  <c r="AU216" i="25" s="1"/>
  <c r="G333" i="25"/>
  <c r="AU333" i="25" s="1"/>
  <c r="G145" i="25"/>
  <c r="AU145" i="25" s="1"/>
  <c r="G298" i="25"/>
  <c r="AU298" i="25" s="1"/>
  <c r="G55" i="25"/>
  <c r="AU55" i="25" s="1"/>
  <c r="G172" i="25"/>
  <c r="AU172" i="25" s="1"/>
  <c r="G54" i="25"/>
  <c r="AU54" i="25" s="1"/>
  <c r="G243" i="25"/>
  <c r="AU243" i="25" s="1"/>
  <c r="G164" i="25"/>
  <c r="AU164" i="25" s="1"/>
  <c r="G161" i="25"/>
  <c r="AU161" i="25" s="1"/>
  <c r="G269" i="25"/>
  <c r="AU269" i="25" s="1"/>
  <c r="G95" i="25"/>
  <c r="AU95" i="25" s="1"/>
  <c r="G73" i="25"/>
  <c r="AU73" i="25" s="1"/>
  <c r="G189" i="25"/>
  <c r="AU189" i="25" s="1"/>
  <c r="G230" i="25"/>
  <c r="AU230" i="25" s="1"/>
  <c r="G267" i="25"/>
  <c r="AU267" i="25" s="1"/>
  <c r="G91" i="25"/>
  <c r="AU91" i="25" s="1"/>
  <c r="G238" i="25"/>
  <c r="AU238" i="25" s="1"/>
  <c r="G68" i="25"/>
  <c r="AU68" i="25" s="1"/>
  <c r="G236" i="25"/>
  <c r="AU236" i="25" s="1"/>
  <c r="G93" i="25"/>
  <c r="AU93" i="25" s="1"/>
  <c r="G181" i="25"/>
  <c r="AU181" i="25" s="1"/>
  <c r="G330" i="25"/>
  <c r="AU330" i="25" s="1"/>
  <c r="G140" i="25"/>
  <c r="AU140" i="25" s="1"/>
  <c r="G220" i="25"/>
  <c r="AU220" i="25" s="1"/>
  <c r="G241" i="25"/>
  <c r="AU241" i="25" s="1"/>
  <c r="G252" i="25"/>
  <c r="AU252" i="25" s="1"/>
  <c r="G339" i="25"/>
  <c r="AU339" i="25" s="1"/>
  <c r="G159" i="25"/>
  <c r="AU159" i="25" s="1"/>
  <c r="G331" i="25"/>
  <c r="AU331" i="25" s="1"/>
  <c r="G264" i="25"/>
  <c r="AU264" i="25" s="1"/>
  <c r="G177" i="25"/>
  <c r="AU177" i="25" s="1"/>
  <c r="G151" i="25"/>
  <c r="AU151" i="25" s="1"/>
  <c r="G270" i="25"/>
  <c r="AU270" i="25" s="1"/>
  <c r="G158" i="25"/>
  <c r="AU158" i="25" s="1"/>
  <c r="G139" i="25"/>
  <c r="AU139" i="25" s="1"/>
  <c r="G122" i="25"/>
  <c r="AU122" i="25" s="1"/>
  <c r="G296" i="25"/>
  <c r="AU296" i="25" s="1"/>
  <c r="G314" i="25"/>
  <c r="AU314" i="25" s="1"/>
  <c r="G50" i="25"/>
  <c r="AU50" i="25" s="1"/>
  <c r="G341" i="25"/>
  <c r="AU341" i="25" s="1"/>
  <c r="G302" i="25"/>
  <c r="AU302" i="25" s="1"/>
  <c r="G256" i="25"/>
  <c r="AU256" i="25" s="1"/>
  <c r="G69" i="25"/>
  <c r="AU69" i="25" s="1"/>
  <c r="G245" i="25"/>
  <c r="AU245" i="25" s="1"/>
  <c r="G202" i="25"/>
  <c r="AU202" i="25" s="1"/>
  <c r="G74" i="25"/>
  <c r="AU74" i="25" s="1"/>
  <c r="G132" i="25"/>
  <c r="AU132" i="25" s="1"/>
  <c r="G326" i="25"/>
  <c r="AU326" i="25" s="1"/>
  <c r="G146" i="25"/>
  <c r="AU146" i="25" s="1"/>
  <c r="D45" i="25" a="1"/>
  <c r="E45" i="25" a="1"/>
  <c r="E127" i="25" l="1"/>
  <c r="AS127" i="25" s="1"/>
  <c r="E328" i="25"/>
  <c r="AS328" i="25" s="1"/>
  <c r="E225" i="25"/>
  <c r="AS225" i="25" s="1"/>
  <c r="E159" i="25"/>
  <c r="AS159" i="25" s="1"/>
  <c r="E206" i="25"/>
  <c r="AS206" i="25" s="1"/>
  <c r="E129" i="25"/>
  <c r="AS129" i="25" s="1"/>
  <c r="E289" i="25"/>
  <c r="AS289" i="25" s="1"/>
  <c r="E165" i="25"/>
  <c r="AS165" i="25" s="1"/>
  <c r="E232" i="25"/>
  <c r="AS232" i="25" s="1"/>
  <c r="E199" i="25"/>
  <c r="AS199" i="25" s="1"/>
  <c r="E78" i="25"/>
  <c r="AS78" i="25" s="1"/>
  <c r="E287" i="25"/>
  <c r="AS287" i="25" s="1"/>
  <c r="E343" i="25"/>
  <c r="AS343" i="25" s="1"/>
  <c r="E81" i="25"/>
  <c r="AS81" i="25" s="1"/>
  <c r="E170" i="25"/>
  <c r="AS170" i="25" s="1"/>
  <c r="E224" i="25"/>
  <c r="AS224" i="25" s="1"/>
  <c r="E62" i="25"/>
  <c r="AS62" i="25" s="1"/>
  <c r="E320" i="25"/>
  <c r="AS320" i="25" s="1"/>
  <c r="E296" i="25"/>
  <c r="AS296" i="25" s="1"/>
  <c r="E46" i="25"/>
  <c r="AS46" i="25" s="1"/>
  <c r="E175" i="25"/>
  <c r="AS175" i="25" s="1"/>
  <c r="E307" i="25"/>
  <c r="AS307" i="25" s="1"/>
  <c r="E179" i="25"/>
  <c r="AS179" i="25" s="1"/>
  <c r="E248" i="25"/>
  <c r="AS248" i="25" s="1"/>
  <c r="E338" i="25"/>
  <c r="AS338" i="25" s="1"/>
  <c r="E111" i="25"/>
  <c r="AS111" i="25" s="1"/>
  <c r="E148" i="25"/>
  <c r="AS148" i="25" s="1"/>
  <c r="E55" i="25"/>
  <c r="AS55" i="25" s="1"/>
  <c r="E63" i="25"/>
  <c r="AS63" i="25" s="1"/>
  <c r="E91" i="25"/>
  <c r="AS91" i="25" s="1"/>
  <c r="E56" i="25"/>
  <c r="AS56" i="25" s="1"/>
  <c r="E193" i="25"/>
  <c r="AS193" i="25" s="1"/>
  <c r="E285" i="25"/>
  <c r="AS285" i="25" s="1"/>
  <c r="E221" i="25"/>
  <c r="AS221" i="25" s="1"/>
  <c r="E136" i="25"/>
  <c r="AS136" i="25" s="1"/>
  <c r="E143" i="25"/>
  <c r="AS143" i="25" s="1"/>
  <c r="E303" i="25"/>
  <c r="AS303" i="25" s="1"/>
  <c r="E153" i="25"/>
  <c r="AS153" i="25" s="1"/>
  <c r="E333" i="25"/>
  <c r="AS333" i="25" s="1"/>
  <c r="E183" i="25"/>
  <c r="AS183" i="25" s="1"/>
  <c r="E237" i="25"/>
  <c r="AS237" i="25" s="1"/>
  <c r="E344" i="25"/>
  <c r="AS344" i="25" s="1"/>
  <c r="E331" i="25"/>
  <c r="AS331" i="25" s="1"/>
  <c r="E321" i="25"/>
  <c r="AS321" i="25" s="1"/>
  <c r="E69" i="25"/>
  <c r="AS69" i="25" s="1"/>
  <c r="E242" i="25"/>
  <c r="AS242" i="25" s="1"/>
  <c r="E166" i="25"/>
  <c r="AS166" i="25" s="1"/>
  <c r="E238" i="25"/>
  <c r="AS238" i="25" s="1"/>
  <c r="E155" i="25"/>
  <c r="AS155" i="25" s="1"/>
  <c r="E249" i="25"/>
  <c r="AS249" i="25" s="1"/>
  <c r="E226" i="25"/>
  <c r="AS226" i="25" s="1"/>
  <c r="E342" i="25"/>
  <c r="AS342" i="25" s="1"/>
  <c r="E255" i="25"/>
  <c r="AS255" i="25" s="1"/>
  <c r="E116" i="25"/>
  <c r="AS116" i="25" s="1"/>
  <c r="E114" i="25"/>
  <c r="AS114" i="25" s="1"/>
  <c r="E64" i="25"/>
  <c r="AS64" i="25" s="1"/>
  <c r="E337" i="25"/>
  <c r="AS337" i="25" s="1"/>
  <c r="E208" i="25"/>
  <c r="AS208" i="25" s="1"/>
  <c r="E57" i="25"/>
  <c r="AS57" i="25" s="1"/>
  <c r="E200" i="25"/>
  <c r="AS200" i="25" s="1"/>
  <c r="E58" i="25"/>
  <c r="AS58" i="25" s="1"/>
  <c r="E92" i="25"/>
  <c r="AS92" i="25" s="1"/>
  <c r="E194" i="25"/>
  <c r="AS194" i="25" s="1"/>
  <c r="E103" i="25"/>
  <c r="AS103" i="25" s="1"/>
  <c r="E124" i="25"/>
  <c r="AS124" i="25" s="1"/>
  <c r="E66" i="25"/>
  <c r="AS66" i="25" s="1"/>
  <c r="E101" i="25"/>
  <c r="AS101" i="25" s="1"/>
  <c r="E316" i="25"/>
  <c r="AS316" i="25" s="1"/>
  <c r="E163" i="25"/>
  <c r="AS163" i="25" s="1"/>
  <c r="E190" i="25"/>
  <c r="AS190" i="25" s="1"/>
  <c r="E203" i="25"/>
  <c r="AS203" i="25" s="1"/>
  <c r="E160" i="25"/>
  <c r="AS160" i="25" s="1"/>
  <c r="E234" i="25"/>
  <c r="AS234" i="25" s="1"/>
  <c r="E140" i="25"/>
  <c r="AS140" i="25" s="1"/>
  <c r="E302" i="25"/>
  <c r="AS302" i="25" s="1"/>
  <c r="E253" i="25"/>
  <c r="AS253" i="25" s="1"/>
  <c r="E257" i="25"/>
  <c r="AS257" i="25" s="1"/>
  <c r="E270" i="25"/>
  <c r="AS270" i="25" s="1"/>
  <c r="E119" i="25"/>
  <c r="AS119" i="25" s="1"/>
  <c r="E227" i="25"/>
  <c r="AS227" i="25" s="1"/>
  <c r="E85" i="25"/>
  <c r="AS85" i="25" s="1"/>
  <c r="E202" i="25"/>
  <c r="AS202" i="25" s="1"/>
  <c r="E292" i="25"/>
  <c r="AS292" i="25" s="1"/>
  <c r="E112" i="25"/>
  <c r="AS112" i="25" s="1"/>
  <c r="E176" i="25"/>
  <c r="AS176" i="25" s="1"/>
  <c r="E167" i="25"/>
  <c r="AS167" i="25" s="1"/>
  <c r="E113" i="25"/>
  <c r="AS113" i="25" s="1"/>
  <c r="E314" i="25"/>
  <c r="AS314" i="25" s="1"/>
  <c r="E280" i="25"/>
  <c r="AS280" i="25" s="1"/>
  <c r="E276" i="25"/>
  <c r="AS276" i="25" s="1"/>
  <c r="E196" i="25"/>
  <c r="AS196" i="25" s="1"/>
  <c r="E262" i="25"/>
  <c r="AS262" i="25" s="1"/>
  <c r="E334" i="25"/>
  <c r="AS334" i="25" s="1"/>
  <c r="E319" i="25"/>
  <c r="AS319" i="25" s="1"/>
  <c r="E254" i="25"/>
  <c r="AS254" i="25" s="1"/>
  <c r="E204" i="25"/>
  <c r="AS204" i="25" s="1"/>
  <c r="E274" i="25"/>
  <c r="AS274" i="25" s="1"/>
  <c r="E123" i="25"/>
  <c r="AS123" i="25" s="1"/>
  <c r="E110" i="25"/>
  <c r="AS110" i="25" s="1"/>
  <c r="E295" i="25"/>
  <c r="AS295" i="25" s="1"/>
  <c r="E60" i="25"/>
  <c r="AS60" i="25" s="1"/>
  <c r="E247" i="25"/>
  <c r="AS247" i="25" s="1"/>
  <c r="E291" i="25"/>
  <c r="AS291" i="25" s="1"/>
  <c r="E261" i="25"/>
  <c r="AS261" i="25" s="1"/>
  <c r="E236" i="25"/>
  <c r="AS236" i="25" s="1"/>
  <c r="E83" i="25"/>
  <c r="AS83" i="25" s="1"/>
  <c r="E222" i="25"/>
  <c r="AS222" i="25" s="1"/>
  <c r="E269" i="25"/>
  <c r="AS269" i="25" s="1"/>
  <c r="E201" i="25"/>
  <c r="AS201" i="25" s="1"/>
  <c r="E99" i="25"/>
  <c r="AS99" i="25" s="1"/>
  <c r="E211" i="25"/>
  <c r="AS211" i="25" s="1"/>
  <c r="E157" i="25"/>
  <c r="AS157" i="25" s="1"/>
  <c r="E79" i="25"/>
  <c r="AS79" i="25" s="1"/>
  <c r="E151" i="25"/>
  <c r="AS151" i="25" s="1"/>
  <c r="E265" i="25"/>
  <c r="AS265" i="25" s="1"/>
  <c r="E293" i="25"/>
  <c r="AS293" i="25" s="1"/>
  <c r="E51" i="25"/>
  <c r="AS51" i="25" s="1"/>
  <c r="E286" i="25"/>
  <c r="AS286" i="25" s="1"/>
  <c r="E86" i="25"/>
  <c r="AS86" i="25" s="1"/>
  <c r="E305" i="25"/>
  <c r="AS305" i="25" s="1"/>
  <c r="E96" i="25"/>
  <c r="AS96" i="25" s="1"/>
  <c r="E49" i="25"/>
  <c r="AS49" i="25" s="1"/>
  <c r="E74" i="25"/>
  <c r="AS74" i="25" s="1"/>
  <c r="E70" i="25"/>
  <c r="AS70" i="25" s="1"/>
  <c r="E186" i="25"/>
  <c r="AS186" i="25" s="1"/>
  <c r="E223" i="25"/>
  <c r="AS223" i="25" s="1"/>
  <c r="E218" i="25"/>
  <c r="AS218" i="25" s="1"/>
  <c r="E137" i="25"/>
  <c r="AS137" i="25" s="1"/>
  <c r="E239" i="25"/>
  <c r="AS239" i="25" s="1"/>
  <c r="E48" i="25"/>
  <c r="AS48" i="25" s="1"/>
  <c r="E273" i="25"/>
  <c r="AS273" i="25" s="1"/>
  <c r="E278" i="25"/>
  <c r="AS278" i="25" s="1"/>
  <c r="E73" i="25"/>
  <c r="AS73" i="25" s="1"/>
  <c r="E122" i="25"/>
  <c r="AS122" i="25" s="1"/>
  <c r="E158" i="25"/>
  <c r="AS158" i="25" s="1"/>
  <c r="E180" i="25"/>
  <c r="AS180" i="25" s="1"/>
  <c r="E77" i="25"/>
  <c r="AS77" i="25" s="1"/>
  <c r="E268" i="25"/>
  <c r="AS268" i="25" s="1"/>
  <c r="E283" i="25"/>
  <c r="AS283" i="25" s="1"/>
  <c r="E264" i="25"/>
  <c r="AS264" i="25" s="1"/>
  <c r="E284" i="25"/>
  <c r="AS284" i="25" s="1"/>
  <c r="E156" i="25"/>
  <c r="AS156" i="25" s="1"/>
  <c r="E188" i="25"/>
  <c r="AS188" i="25" s="1"/>
  <c r="E125" i="25"/>
  <c r="AS125" i="25" s="1"/>
  <c r="E300" i="25"/>
  <c r="AS300" i="25" s="1"/>
  <c r="E252" i="25"/>
  <c r="AS252" i="25" s="1"/>
  <c r="E311" i="25"/>
  <c r="AS311" i="25" s="1"/>
  <c r="E147" i="25"/>
  <c r="AS147" i="25" s="1"/>
  <c r="E105" i="25"/>
  <c r="AS105" i="25" s="1"/>
  <c r="E80" i="25"/>
  <c r="AS80" i="25" s="1"/>
  <c r="E288" i="25"/>
  <c r="AS288" i="25" s="1"/>
  <c r="E90" i="25"/>
  <c r="AS90" i="25" s="1"/>
  <c r="E275" i="25"/>
  <c r="AS275" i="25" s="1"/>
  <c r="E317" i="25"/>
  <c r="AS317" i="25" s="1"/>
  <c r="E84" i="25"/>
  <c r="AS84" i="25" s="1"/>
  <c r="E197" i="25"/>
  <c r="AS197" i="25" s="1"/>
  <c r="E102" i="25"/>
  <c r="AS102" i="25" s="1"/>
  <c r="E228" i="25"/>
  <c r="AS228" i="25" s="1"/>
  <c r="E277" i="25"/>
  <c r="AS277" i="25" s="1"/>
  <c r="E47" i="25"/>
  <c r="AS47" i="25" s="1"/>
  <c r="E65" i="25"/>
  <c r="AS65" i="25" s="1"/>
  <c r="E298" i="25"/>
  <c r="AS298" i="25" s="1"/>
  <c r="E309" i="25"/>
  <c r="AS309" i="25" s="1"/>
  <c r="E250" i="25"/>
  <c r="AS250" i="25" s="1"/>
  <c r="E130" i="25"/>
  <c r="AS130" i="25" s="1"/>
  <c r="E345" i="25"/>
  <c r="AS345" i="25" s="1"/>
  <c r="E329" i="25"/>
  <c r="AS329" i="25" s="1"/>
  <c r="E184" i="25"/>
  <c r="AS184" i="25" s="1"/>
  <c r="E323" i="25"/>
  <c r="AS323" i="25" s="1"/>
  <c r="E171" i="25"/>
  <c r="AS171" i="25" s="1"/>
  <c r="E59" i="25"/>
  <c r="AS59" i="25" s="1"/>
  <c r="E231" i="25"/>
  <c r="AS231" i="25" s="1"/>
  <c r="E115" i="25"/>
  <c r="AS115" i="25" s="1"/>
  <c r="E336" i="25"/>
  <c r="AS336" i="25" s="1"/>
  <c r="E75" i="25"/>
  <c r="AS75" i="25" s="1"/>
  <c r="E145" i="25"/>
  <c r="AS145" i="25" s="1"/>
  <c r="E217" i="25"/>
  <c r="AS217" i="25" s="1"/>
  <c r="E266" i="25"/>
  <c r="AS266" i="25" s="1"/>
  <c r="E131" i="25"/>
  <c r="AS131" i="25" s="1"/>
  <c r="E182" i="25"/>
  <c r="AS182" i="25" s="1"/>
  <c r="E94" i="25"/>
  <c r="AS94" i="25" s="1"/>
  <c r="E154" i="25"/>
  <c r="AS154" i="25" s="1"/>
  <c r="E150" i="25"/>
  <c r="AS150" i="25" s="1"/>
  <c r="E98" i="25"/>
  <c r="AS98" i="25" s="1"/>
  <c r="E82" i="25"/>
  <c r="AS82" i="25" s="1"/>
  <c r="E54" i="25"/>
  <c r="AS54" i="25" s="1"/>
  <c r="E330" i="25"/>
  <c r="AS330" i="25" s="1"/>
  <c r="E216" i="25"/>
  <c r="AS216" i="25" s="1"/>
  <c r="E207" i="25"/>
  <c r="AS207" i="25" s="1"/>
  <c r="E141" i="25"/>
  <c r="AS141" i="25" s="1"/>
  <c r="E72" i="25"/>
  <c r="AS72" i="25" s="1"/>
  <c r="E282" i="25"/>
  <c r="AS282" i="25" s="1"/>
  <c r="E195" i="25"/>
  <c r="AS195" i="25" s="1"/>
  <c r="E104" i="25"/>
  <c r="AS104" i="25" s="1"/>
  <c r="E290" i="25"/>
  <c r="AS290" i="25" s="1"/>
  <c r="E164" i="25"/>
  <c r="AS164" i="25" s="1"/>
  <c r="E187" i="25"/>
  <c r="AS187" i="25" s="1"/>
  <c r="E53" i="25"/>
  <c r="AS53" i="25" s="1"/>
  <c r="E341" i="25"/>
  <c r="AS341" i="25" s="1"/>
  <c r="E271" i="25"/>
  <c r="AS271" i="25" s="1"/>
  <c r="E133" i="25"/>
  <c r="AS133" i="25" s="1"/>
  <c r="E297" i="25"/>
  <c r="AS297" i="25" s="1"/>
  <c r="E327" i="25"/>
  <c r="AS327" i="25" s="1"/>
  <c r="E210" i="25"/>
  <c r="AS210" i="25" s="1"/>
  <c r="E219" i="25"/>
  <c r="AS219" i="25" s="1"/>
  <c r="E89" i="25"/>
  <c r="AS89" i="25" s="1"/>
  <c r="E332" i="25"/>
  <c r="AS332" i="25" s="1"/>
  <c r="E144" i="25"/>
  <c r="AS144" i="25" s="1"/>
  <c r="E135" i="25"/>
  <c r="AS135" i="25" s="1"/>
  <c r="E215" i="25"/>
  <c r="AS215" i="25" s="1"/>
  <c r="E322" i="25"/>
  <c r="AS322" i="25" s="1"/>
  <c r="E326" i="25"/>
  <c r="AS326" i="25" s="1"/>
  <c r="E339" i="25"/>
  <c r="AS339" i="25" s="1"/>
  <c r="E189" i="25"/>
  <c r="AS189" i="25" s="1"/>
  <c r="E146" i="25"/>
  <c r="AS146" i="25" s="1"/>
  <c r="E198" i="25"/>
  <c r="AS198" i="25" s="1"/>
  <c r="E173" i="25"/>
  <c r="AS173" i="25" s="1"/>
  <c r="E315" i="25"/>
  <c r="AS315" i="25" s="1"/>
  <c r="E121" i="25"/>
  <c r="AS121" i="25" s="1"/>
  <c r="E169" i="25"/>
  <c r="AS169" i="25" s="1"/>
  <c r="E233" i="25"/>
  <c r="AS233" i="25" s="1"/>
  <c r="E45" i="25"/>
  <c r="AS45" i="25" s="1"/>
  <c r="E308" i="25"/>
  <c r="AS308" i="25" s="1"/>
  <c r="E256" i="25"/>
  <c r="AS256" i="25" s="1"/>
  <c r="E313" i="25"/>
  <c r="AS313" i="25" s="1"/>
  <c r="E245" i="25"/>
  <c r="AS245" i="25" s="1"/>
  <c r="E230" i="25"/>
  <c r="AS230" i="25" s="1"/>
  <c r="E52" i="25"/>
  <c r="AS52" i="25" s="1"/>
  <c r="E61" i="25"/>
  <c r="AS61" i="25" s="1"/>
  <c r="E294" i="25"/>
  <c r="AS294" i="25" s="1"/>
  <c r="E126" i="25"/>
  <c r="AS126" i="25" s="1"/>
  <c r="E152" i="25"/>
  <c r="AS152" i="25" s="1"/>
  <c r="E310" i="25"/>
  <c r="AS310" i="25" s="1"/>
  <c r="E100" i="25"/>
  <c r="AS100" i="25" s="1"/>
  <c r="E117" i="25"/>
  <c r="AS117" i="25" s="1"/>
  <c r="E212" i="25"/>
  <c r="AS212" i="25" s="1"/>
  <c r="E240" i="25"/>
  <c r="AS240" i="25" s="1"/>
  <c r="E260" i="25"/>
  <c r="AS260" i="25" s="1"/>
  <c r="E214" i="25"/>
  <c r="AS214" i="25" s="1"/>
  <c r="E161" i="25"/>
  <c r="AS161" i="25" s="1"/>
  <c r="E172" i="25"/>
  <c r="AS172" i="25" s="1"/>
  <c r="E251" i="25"/>
  <c r="AS251" i="25" s="1"/>
  <c r="E213" i="25"/>
  <c r="AS213" i="25" s="1"/>
  <c r="E272" i="25"/>
  <c r="AS272" i="25" s="1"/>
  <c r="E299" i="25"/>
  <c r="AS299" i="25" s="1"/>
  <c r="E281" i="25"/>
  <c r="AS281" i="25" s="1"/>
  <c r="E229" i="25"/>
  <c r="AS229" i="25" s="1"/>
  <c r="E192" i="25"/>
  <c r="AS192" i="25" s="1"/>
  <c r="E162" i="25"/>
  <c r="AS162" i="25" s="1"/>
  <c r="E263" i="25"/>
  <c r="AS263" i="25" s="1"/>
  <c r="E174" i="25"/>
  <c r="AS174" i="25" s="1"/>
  <c r="E139" i="25"/>
  <c r="AS139" i="25" s="1"/>
  <c r="E306" i="25"/>
  <c r="AS306" i="25" s="1"/>
  <c r="E181" i="25"/>
  <c r="AS181" i="25" s="1"/>
  <c r="E71" i="25"/>
  <c r="AS71" i="25" s="1"/>
  <c r="E205" i="25"/>
  <c r="AS205" i="25" s="1"/>
  <c r="E244" i="25"/>
  <c r="AS244" i="25" s="1"/>
  <c r="E108" i="25"/>
  <c r="AS108" i="25" s="1"/>
  <c r="E185" i="25"/>
  <c r="AS185" i="25" s="1"/>
  <c r="E93" i="25"/>
  <c r="AS93" i="25" s="1"/>
  <c r="E243" i="25"/>
  <c r="AS243" i="25" s="1"/>
  <c r="E259" i="25"/>
  <c r="AS259" i="25" s="1"/>
  <c r="E235" i="25"/>
  <c r="AS235" i="25" s="1"/>
  <c r="E87" i="25"/>
  <c r="AS87" i="25" s="1"/>
  <c r="E88" i="25"/>
  <c r="AS88" i="25" s="1"/>
  <c r="E191" i="25"/>
  <c r="AS191" i="25" s="1"/>
  <c r="E209" i="25"/>
  <c r="AS209" i="25" s="1"/>
  <c r="E95" i="25"/>
  <c r="AS95" i="25" s="1"/>
  <c r="E267" i="25"/>
  <c r="AS267" i="25" s="1"/>
  <c r="E106" i="25"/>
  <c r="AS106" i="25" s="1"/>
  <c r="E177" i="25"/>
  <c r="AS177" i="25" s="1"/>
  <c r="E168" i="25"/>
  <c r="AS168" i="25" s="1"/>
  <c r="E67" i="25"/>
  <c r="AS67" i="25" s="1"/>
  <c r="E246" i="25"/>
  <c r="AS246" i="25" s="1"/>
  <c r="E324" i="25"/>
  <c r="AS324" i="25" s="1"/>
  <c r="E107" i="25"/>
  <c r="AS107" i="25" s="1"/>
  <c r="E258" i="25"/>
  <c r="AS258" i="25" s="1"/>
  <c r="E312" i="25"/>
  <c r="AS312" i="25" s="1"/>
  <c r="E340" i="25"/>
  <c r="AS340" i="25" s="1"/>
  <c r="E318" i="25"/>
  <c r="AS318" i="25" s="1"/>
  <c r="E138" i="25"/>
  <c r="AS138" i="25" s="1"/>
  <c r="E149" i="25"/>
  <c r="AS149" i="25" s="1"/>
  <c r="E120" i="25"/>
  <c r="AS120" i="25" s="1"/>
  <c r="E220" i="25"/>
  <c r="AS220" i="25" s="1"/>
  <c r="E279" i="25"/>
  <c r="AS279" i="25" s="1"/>
  <c r="E97" i="25"/>
  <c r="AS97" i="25" s="1"/>
  <c r="E178" i="25"/>
  <c r="AS178" i="25" s="1"/>
  <c r="E241" i="25"/>
  <c r="AS241" i="25" s="1"/>
  <c r="E325" i="25"/>
  <c r="AS325" i="25" s="1"/>
  <c r="E118" i="25"/>
  <c r="AS118" i="25" s="1"/>
  <c r="E50" i="25"/>
  <c r="AS50" i="25" s="1"/>
  <c r="E304" i="25"/>
  <c r="AS304" i="25" s="1"/>
  <c r="E68" i="25"/>
  <c r="AS68" i="25" s="1"/>
  <c r="E132" i="25"/>
  <c r="AS132" i="25" s="1"/>
  <c r="E128" i="25"/>
  <c r="AS128" i="25" s="1"/>
  <c r="E76" i="25"/>
  <c r="AS76" i="25" s="1"/>
  <c r="E134" i="25"/>
  <c r="AS134" i="25" s="1"/>
  <c r="E335" i="25"/>
  <c r="AS335" i="25" s="1"/>
  <c r="E142" i="25"/>
  <c r="AS142" i="25" s="1"/>
  <c r="E301" i="25"/>
  <c r="AS301" i="25" s="1"/>
  <c r="E109" i="25"/>
  <c r="AS109" i="25" s="1"/>
  <c r="D156" i="25"/>
  <c r="D298" i="25"/>
  <c r="AR298" i="25" s="1"/>
  <c r="D95" i="25"/>
  <c r="D87" i="25"/>
  <c r="D294" i="25"/>
  <c r="AR294" i="25" s="1"/>
  <c r="D65" i="25"/>
  <c r="D344" i="25"/>
  <c r="AR344" i="25" s="1"/>
  <c r="D114" i="25"/>
  <c r="D225" i="25"/>
  <c r="AR225" i="25" s="1"/>
  <c r="D147" i="25"/>
  <c r="D330" i="25"/>
  <c r="AR330" i="25" s="1"/>
  <c r="D312" i="25"/>
  <c r="AR312" i="25" s="1"/>
  <c r="D206" i="25"/>
  <c r="AR206" i="25" s="1"/>
  <c r="D205" i="25"/>
  <c r="AR205" i="25" s="1"/>
  <c r="D184" i="25"/>
  <c r="AR184" i="25" s="1"/>
  <c r="D311" i="25"/>
  <c r="AR311" i="25" s="1"/>
  <c r="D182" i="25"/>
  <c r="AR182" i="25" s="1"/>
  <c r="D323" i="25"/>
  <c r="AR323" i="25" s="1"/>
  <c r="D276" i="25"/>
  <c r="AR276" i="25" s="1"/>
  <c r="D247" i="25"/>
  <c r="AR247" i="25" s="1"/>
  <c r="D142" i="25"/>
  <c r="D283" i="25"/>
  <c r="AR283" i="25" s="1"/>
  <c r="D334" i="25"/>
  <c r="AR334" i="25" s="1"/>
  <c r="D230" i="25"/>
  <c r="AR230" i="25" s="1"/>
  <c r="D212" i="25"/>
  <c r="AR212" i="25" s="1"/>
  <c r="D170" i="25"/>
  <c r="AR170" i="25" s="1"/>
  <c r="D101" i="25"/>
  <c r="D179" i="25"/>
  <c r="AR179" i="25" s="1"/>
  <c r="D70" i="25"/>
  <c r="D92" i="25"/>
  <c r="D338" i="25"/>
  <c r="AR338" i="25" s="1"/>
  <c r="D231" i="25"/>
  <c r="AR231" i="25" s="1"/>
  <c r="D300" i="25"/>
  <c r="AR300" i="25" s="1"/>
  <c r="D215" i="25"/>
  <c r="AR215" i="25" s="1"/>
  <c r="D116" i="25"/>
  <c r="D289" i="25"/>
  <c r="AR289" i="25" s="1"/>
  <c r="D266" i="25"/>
  <c r="AR266" i="25" s="1"/>
  <c r="D153" i="25"/>
  <c r="D335" i="25"/>
  <c r="AR335" i="25" s="1"/>
  <c r="D157" i="25"/>
  <c r="D304" i="25"/>
  <c r="AR304" i="25" s="1"/>
  <c r="D50" i="25"/>
  <c r="D102" i="25"/>
  <c r="D226" i="25"/>
  <c r="AR226" i="25" s="1"/>
  <c r="D88" i="25"/>
  <c r="D267" i="25"/>
  <c r="AR267" i="25" s="1"/>
  <c r="D72" i="25"/>
  <c r="D60" i="25"/>
  <c r="D74" i="25"/>
  <c r="D121" i="25"/>
  <c r="D52" i="25"/>
  <c r="D343" i="25"/>
  <c r="AR343" i="25" s="1"/>
  <c r="D229" i="25"/>
  <c r="AR229" i="25" s="1"/>
  <c r="D82" i="25"/>
  <c r="D61" i="25"/>
  <c r="D249" i="25"/>
  <c r="AR249" i="25" s="1"/>
  <c r="D258" i="25"/>
  <c r="AR258" i="25" s="1"/>
  <c r="D210" i="25"/>
  <c r="AR210" i="25" s="1"/>
  <c r="D134" i="25"/>
  <c r="D241" i="25"/>
  <c r="AR241" i="25" s="1"/>
  <c r="D119" i="25"/>
  <c r="D248" i="25"/>
  <c r="AR248" i="25" s="1"/>
  <c r="D71" i="25"/>
  <c r="D186" i="25"/>
  <c r="AR186" i="25" s="1"/>
  <c r="D47" i="25"/>
  <c r="D204" i="25"/>
  <c r="AR204" i="25" s="1"/>
  <c r="D49" i="25"/>
  <c r="D220" i="25"/>
  <c r="AR220" i="25" s="1"/>
  <c r="D222" i="25"/>
  <c r="AR222" i="25" s="1"/>
  <c r="D202" i="25"/>
  <c r="AR202" i="25" s="1"/>
  <c r="D115" i="25"/>
  <c r="D150" i="25"/>
  <c r="D287" i="25"/>
  <c r="AR287" i="25" s="1"/>
  <c r="D161" i="25"/>
  <c r="D129" i="25"/>
  <c r="D136" i="25"/>
  <c r="D54" i="25"/>
  <c r="D203" i="25"/>
  <c r="AR203" i="25" s="1"/>
  <c r="D180" i="25"/>
  <c r="AR180" i="25" s="1"/>
  <c r="D131" i="25"/>
  <c r="D339" i="25"/>
  <c r="AR339" i="25" s="1"/>
  <c r="D98" i="25"/>
  <c r="D96" i="25"/>
  <c r="D292" i="25"/>
  <c r="AR292" i="25" s="1"/>
  <c r="D256" i="25"/>
  <c r="AR256" i="25" s="1"/>
  <c r="D213" i="25"/>
  <c r="AR213" i="25" s="1"/>
  <c r="D280" i="25"/>
  <c r="AR280" i="25" s="1"/>
  <c r="D48" i="25"/>
  <c r="D310" i="25"/>
  <c r="AR310" i="25" s="1"/>
  <c r="D282" i="25"/>
  <c r="AR282" i="25" s="1"/>
  <c r="D126" i="25"/>
  <c r="D141" i="25"/>
  <c r="D217" i="25"/>
  <c r="AR217" i="25" s="1"/>
  <c r="D172" i="25"/>
  <c r="AR172" i="25" s="1"/>
  <c r="D333" i="25"/>
  <c r="AR333" i="25" s="1"/>
  <c r="D227" i="25"/>
  <c r="AR227" i="25" s="1"/>
  <c r="D181" i="25"/>
  <c r="AR181" i="25" s="1"/>
  <c r="D290" i="25"/>
  <c r="AR290" i="25" s="1"/>
  <c r="D120" i="25"/>
  <c r="D166" i="25"/>
  <c r="D73" i="25"/>
  <c r="D173" i="25"/>
  <c r="AR173" i="25" s="1"/>
  <c r="D99" i="25"/>
  <c r="D94" i="25"/>
  <c r="D273" i="25"/>
  <c r="AR273" i="25" s="1"/>
  <c r="D154" i="25"/>
  <c r="D139" i="25"/>
  <c r="D228" i="25"/>
  <c r="AR228" i="25" s="1"/>
  <c r="D149" i="25"/>
  <c r="D297" i="25"/>
  <c r="AR297" i="25" s="1"/>
  <c r="D306" i="25"/>
  <c r="AR306" i="25" s="1"/>
  <c r="D211" i="25"/>
  <c r="AR211" i="25" s="1"/>
  <c r="D91" i="25"/>
  <c r="D108" i="25"/>
  <c r="D329" i="25"/>
  <c r="AR329" i="25" s="1"/>
  <c r="D188" i="25"/>
  <c r="AR188" i="25" s="1"/>
  <c r="D317" i="25"/>
  <c r="AR317" i="25" s="1"/>
  <c r="D288" i="25"/>
  <c r="AR288" i="25" s="1"/>
  <c r="D83" i="25"/>
  <c r="D239" i="25"/>
  <c r="AR239" i="25" s="1"/>
  <c r="D277" i="25"/>
  <c r="AR277" i="25" s="1"/>
  <c r="D308" i="25"/>
  <c r="AR308" i="25" s="1"/>
  <c r="D307" i="25"/>
  <c r="AR307" i="25" s="1"/>
  <c r="D293" i="25"/>
  <c r="AR293" i="25" s="1"/>
  <c r="D281" i="25"/>
  <c r="AR281" i="25" s="1"/>
  <c r="D167" i="25"/>
  <c r="D232" i="25"/>
  <c r="AR232" i="25" s="1"/>
  <c r="D216" i="25"/>
  <c r="AR216" i="25" s="1"/>
  <c r="D264" i="25"/>
  <c r="AR264" i="25" s="1"/>
  <c r="D200" i="25"/>
  <c r="AR200" i="25" s="1"/>
  <c r="D148" i="25"/>
  <c r="D89" i="25"/>
  <c r="D140" i="25"/>
  <c r="D151" i="25"/>
  <c r="D122" i="25"/>
  <c r="D274" i="25"/>
  <c r="AR274" i="25" s="1"/>
  <c r="D63" i="25"/>
  <c r="D252" i="25"/>
  <c r="AR252" i="25" s="1"/>
  <c r="D152" i="25"/>
  <c r="D313" i="25"/>
  <c r="AR313" i="25" s="1"/>
  <c r="D68" i="25"/>
  <c r="D218" i="25"/>
  <c r="AR218" i="25" s="1"/>
  <c r="D285" i="25"/>
  <c r="AR285" i="25" s="1"/>
  <c r="D238" i="25"/>
  <c r="AR238" i="25" s="1"/>
  <c r="D117" i="25"/>
  <c r="D176" i="25"/>
  <c r="AR176" i="25" s="1"/>
  <c r="D340" i="25"/>
  <c r="AR340" i="25" s="1"/>
  <c r="D103" i="25"/>
  <c r="D341" i="25"/>
  <c r="AR341" i="25" s="1"/>
  <c r="D223" i="25"/>
  <c r="AR223" i="25" s="1"/>
  <c r="D319" i="25"/>
  <c r="AR319" i="25" s="1"/>
  <c r="D303" i="25"/>
  <c r="AR303" i="25" s="1"/>
  <c r="D195" i="25"/>
  <c r="AR195" i="25" s="1"/>
  <c r="D260" i="25"/>
  <c r="AR260" i="25" s="1"/>
  <c r="D221" i="25"/>
  <c r="AR221" i="25" s="1"/>
  <c r="D263" i="25"/>
  <c r="AR263" i="25" s="1"/>
  <c r="D246" i="25"/>
  <c r="AR246" i="25" s="1"/>
  <c r="D321" i="25"/>
  <c r="AR321" i="25" s="1"/>
  <c r="D240" i="25"/>
  <c r="AR240" i="25" s="1"/>
  <c r="D78" i="25"/>
  <c r="D175" i="25"/>
  <c r="AR175" i="25" s="1"/>
  <c r="D109" i="25"/>
  <c r="D243" i="25"/>
  <c r="AR243" i="25" s="1"/>
  <c r="D301" i="25"/>
  <c r="AR301" i="25" s="1"/>
  <c r="D76" i="25"/>
  <c r="D295" i="25"/>
  <c r="AR295" i="25" s="1"/>
  <c r="D162" i="25"/>
  <c r="D93" i="25"/>
  <c r="D305" i="25"/>
  <c r="AR305" i="25" s="1"/>
  <c r="D105" i="25"/>
  <c r="D118" i="25"/>
  <c r="D236" i="25"/>
  <c r="AR236" i="25" s="1"/>
  <c r="D143" i="25"/>
  <c r="D84" i="25"/>
  <c r="D242" i="25"/>
  <c r="AR242" i="25" s="1"/>
  <c r="D275" i="25"/>
  <c r="AR275" i="25" s="1"/>
  <c r="D178" i="25"/>
  <c r="AR178" i="25" s="1"/>
  <c r="D194" i="25"/>
  <c r="AR194" i="25" s="1"/>
  <c r="D196" i="25"/>
  <c r="AR196" i="25" s="1"/>
  <c r="D138" i="25"/>
  <c r="D135" i="25"/>
  <c r="D272" i="25"/>
  <c r="AR272" i="25" s="1"/>
  <c r="D253" i="25"/>
  <c r="AR253" i="25" s="1"/>
  <c r="D198" i="25"/>
  <c r="AR198" i="25" s="1"/>
  <c r="D144" i="25"/>
  <c r="D322" i="25"/>
  <c r="AR322" i="25" s="1"/>
  <c r="D214" i="25"/>
  <c r="AR214" i="25" s="1"/>
  <c r="D174" i="25"/>
  <c r="AR174" i="25" s="1"/>
  <c r="D316" i="25"/>
  <c r="AR316" i="25" s="1"/>
  <c r="D56" i="25"/>
  <c r="D208" i="25"/>
  <c r="AR208" i="25" s="1"/>
  <c r="D286" i="25"/>
  <c r="AR286" i="25" s="1"/>
  <c r="D254" i="25"/>
  <c r="AR254" i="25" s="1"/>
  <c r="D261" i="25"/>
  <c r="AR261" i="25" s="1"/>
  <c r="D279" i="25"/>
  <c r="AR279" i="25" s="1"/>
  <c r="D155" i="25"/>
  <c r="D165" i="25"/>
  <c r="D125" i="25"/>
  <c r="D284" i="25"/>
  <c r="AR284" i="25" s="1"/>
  <c r="D66" i="25"/>
  <c r="D111" i="25"/>
  <c r="D219" i="25"/>
  <c r="AR219" i="25" s="1"/>
  <c r="D201" i="25"/>
  <c r="AR201" i="25" s="1"/>
  <c r="D79" i="25"/>
  <c r="D327" i="25"/>
  <c r="AR327" i="25" s="1"/>
  <c r="D53" i="25"/>
  <c r="D130" i="25"/>
  <c r="D90" i="25"/>
  <c r="D235" i="25"/>
  <c r="AR235" i="25" s="1"/>
  <c r="D123" i="25"/>
  <c r="D106" i="25"/>
  <c r="D132" i="25"/>
  <c r="D265" i="25"/>
  <c r="AR265" i="25" s="1"/>
  <c r="D197" i="25"/>
  <c r="AR197" i="25" s="1"/>
  <c r="D146" i="25"/>
  <c r="D278" i="25"/>
  <c r="AR278" i="25" s="1"/>
  <c r="D185" i="25"/>
  <c r="AR185" i="25" s="1"/>
  <c r="D325" i="25"/>
  <c r="AR325" i="25" s="1"/>
  <c r="D318" i="25"/>
  <c r="AR318" i="25" s="1"/>
  <c r="D69" i="25"/>
  <c r="D299" i="25"/>
  <c r="AR299" i="25" s="1"/>
  <c r="D332" i="25"/>
  <c r="AR332" i="25" s="1"/>
  <c r="D224" i="25"/>
  <c r="AR224" i="25" s="1"/>
  <c r="D110" i="25"/>
  <c r="D328" i="25"/>
  <c r="AR328" i="25" s="1"/>
  <c r="D269" i="25"/>
  <c r="AR269" i="25" s="1"/>
  <c r="D127" i="25"/>
  <c r="D234" i="25"/>
  <c r="AR234" i="25" s="1"/>
  <c r="D164" i="25"/>
  <c r="D133" i="25"/>
  <c r="D302" i="25"/>
  <c r="AR302" i="25" s="1"/>
  <c r="D190" i="25"/>
  <c r="AR190" i="25" s="1"/>
  <c r="D168" i="25"/>
  <c r="AR168" i="25" s="1"/>
  <c r="D270" i="25"/>
  <c r="AR270" i="25" s="1"/>
  <c r="D86" i="25"/>
  <c r="D100" i="25"/>
  <c r="D320" i="25"/>
  <c r="AR320" i="25" s="1"/>
  <c r="D193" i="25"/>
  <c r="AR193" i="25" s="1"/>
  <c r="D291" i="25"/>
  <c r="AR291" i="25" s="1"/>
  <c r="D107" i="25"/>
  <c r="D296" i="25"/>
  <c r="AR296" i="25" s="1"/>
  <c r="D189" i="25"/>
  <c r="AR189" i="25" s="1"/>
  <c r="D233" i="25"/>
  <c r="AR233" i="25" s="1"/>
  <c r="D309" i="25"/>
  <c r="AR309" i="25" s="1"/>
  <c r="D59" i="25"/>
  <c r="D209" i="25"/>
  <c r="AR209" i="25" s="1"/>
  <c r="D81" i="25"/>
  <c r="D314" i="25"/>
  <c r="AR314" i="25" s="1"/>
  <c r="D112" i="25"/>
  <c r="D177" i="25"/>
  <c r="AR177" i="25" s="1"/>
  <c r="D128" i="25"/>
  <c r="D113" i="25"/>
  <c r="D337" i="25"/>
  <c r="AR337" i="25" s="1"/>
  <c r="D324" i="25"/>
  <c r="AR324" i="25" s="1"/>
  <c r="D104" i="25"/>
  <c r="D257" i="25"/>
  <c r="AR257" i="25" s="1"/>
  <c r="D160" i="25"/>
  <c r="D77" i="25"/>
  <c r="D183" i="25"/>
  <c r="AR183" i="25" s="1"/>
  <c r="D58" i="25"/>
  <c r="D199" i="25"/>
  <c r="AR199" i="25" s="1"/>
  <c r="D192" i="25"/>
  <c r="AR192" i="25" s="1"/>
  <c r="D97" i="25"/>
  <c r="D191" i="25"/>
  <c r="AR191" i="25" s="1"/>
  <c r="D315" i="25"/>
  <c r="AR315" i="25" s="1"/>
  <c r="D237" i="25"/>
  <c r="AR237" i="25" s="1"/>
  <c r="D51" i="25"/>
  <c r="D331" i="25"/>
  <c r="AR331" i="25" s="1"/>
  <c r="D187" i="25"/>
  <c r="AR187" i="25" s="1"/>
  <c r="D268" i="25"/>
  <c r="AR268" i="25" s="1"/>
  <c r="D55" i="25"/>
  <c r="D75" i="25"/>
  <c r="D145" i="25"/>
  <c r="D80" i="25"/>
  <c r="D271" i="25"/>
  <c r="AR271" i="25" s="1"/>
  <c r="D163" i="25"/>
  <c r="D159" i="25"/>
  <c r="D250" i="25"/>
  <c r="AR250" i="25" s="1"/>
  <c r="D336" i="25"/>
  <c r="AR336" i="25" s="1"/>
  <c r="D67" i="25"/>
  <c r="D342" i="25"/>
  <c r="AR342" i="25" s="1"/>
  <c r="D169" i="25"/>
  <c r="AR169" i="25" s="1"/>
  <c r="D124" i="25"/>
  <c r="D45" i="25"/>
  <c r="D244" i="25"/>
  <c r="AR244" i="25" s="1"/>
  <c r="D207" i="25"/>
  <c r="AR207" i="25" s="1"/>
  <c r="D345" i="25"/>
  <c r="AR345" i="25" s="1"/>
  <c r="D85" i="25"/>
  <c r="D171" i="25"/>
  <c r="AR171" i="25" s="1"/>
  <c r="D158" i="25"/>
  <c r="D46" i="25"/>
  <c r="D64" i="25"/>
  <c r="D245" i="25"/>
  <c r="AR245" i="25" s="1"/>
  <c r="D137" i="25"/>
  <c r="D259" i="25"/>
  <c r="AR259" i="25" s="1"/>
  <c r="D262" i="25"/>
  <c r="AR262" i="25" s="1"/>
  <c r="D57" i="25"/>
  <c r="D62" i="25"/>
  <c r="D326" i="25"/>
  <c r="AR326" i="25" s="1"/>
  <c r="D255" i="25"/>
  <c r="AR255" i="25" s="1"/>
  <c r="D251" i="25"/>
  <c r="AR251" i="25" s="1"/>
  <c r="AR124" i="25" l="1"/>
  <c r="AR86" i="25"/>
  <c r="AR106" i="25"/>
  <c r="AR118" i="25"/>
  <c r="AR139" i="25"/>
  <c r="AR99" i="25"/>
  <c r="AR120" i="25"/>
  <c r="AR126" i="25"/>
  <c r="AR49" i="25"/>
  <c r="AR71" i="25"/>
  <c r="AR134" i="25"/>
  <c r="AR61" i="25"/>
  <c r="AR52" i="25"/>
  <c r="AR72" i="25"/>
  <c r="AR102" i="25"/>
  <c r="AR116" i="25"/>
  <c r="AR95" i="25"/>
  <c r="AR62" i="25"/>
  <c r="AR137" i="25"/>
  <c r="AR158" i="25"/>
  <c r="AR80" i="25"/>
  <c r="AR77" i="25"/>
  <c r="AR133" i="25"/>
  <c r="AR123" i="25"/>
  <c r="AR53" i="25"/>
  <c r="AR125" i="25"/>
  <c r="AR56" i="25"/>
  <c r="AR84" i="25"/>
  <c r="AR105" i="25"/>
  <c r="AR109" i="25"/>
  <c r="AR151" i="25"/>
  <c r="AR167" i="25"/>
  <c r="AR108" i="25"/>
  <c r="AR154" i="25"/>
  <c r="AR98" i="25"/>
  <c r="AR161" i="25"/>
  <c r="AR82" i="25"/>
  <c r="AR121" i="25"/>
  <c r="AR50" i="25"/>
  <c r="AR153" i="25"/>
  <c r="AR92" i="25"/>
  <c r="AR147" i="25"/>
  <c r="AR65" i="25"/>
  <c r="AR104" i="25"/>
  <c r="AR81" i="25"/>
  <c r="AR127" i="25"/>
  <c r="AR146" i="25"/>
  <c r="AR130" i="25"/>
  <c r="AR162" i="25"/>
  <c r="AR152" i="25"/>
  <c r="AR122" i="25"/>
  <c r="AR148" i="25"/>
  <c r="AR83" i="25"/>
  <c r="AR129" i="25"/>
  <c r="AR101" i="25"/>
  <c r="AR57" i="25"/>
  <c r="AR160" i="25"/>
  <c r="AR112" i="25"/>
  <c r="AR59" i="25"/>
  <c r="AR164" i="25"/>
  <c r="AR111" i="25"/>
  <c r="AR165" i="25"/>
  <c r="AR144" i="25"/>
  <c r="AR135" i="25"/>
  <c r="AR143" i="25"/>
  <c r="AR76" i="25"/>
  <c r="AR117" i="25"/>
  <c r="AR68" i="25"/>
  <c r="AR63" i="25"/>
  <c r="AR140" i="25"/>
  <c r="AR91" i="25"/>
  <c r="AR149" i="25"/>
  <c r="AR73" i="25"/>
  <c r="AR54" i="25"/>
  <c r="AR47" i="25"/>
  <c r="AR119" i="25"/>
  <c r="AR74" i="25"/>
  <c r="AR88" i="25"/>
  <c r="AR70" i="25"/>
  <c r="AR142" i="25"/>
  <c r="AR156" i="25"/>
  <c r="AR46" i="25"/>
  <c r="AR55" i="25"/>
  <c r="AR51" i="25"/>
  <c r="AR97" i="25"/>
  <c r="AR128" i="25"/>
  <c r="AR96" i="25"/>
  <c r="AR115" i="25"/>
  <c r="AR159" i="25"/>
  <c r="AR145" i="25"/>
  <c r="AR64" i="25"/>
  <c r="AR85" i="25"/>
  <c r="AR45" i="25"/>
  <c r="AR67" i="25"/>
  <c r="AR163" i="25"/>
  <c r="AR75" i="25"/>
  <c r="AR58" i="25"/>
  <c r="AR113" i="25"/>
  <c r="AR107" i="25"/>
  <c r="AR100" i="25"/>
  <c r="AR110" i="25"/>
  <c r="AR69" i="25"/>
  <c r="AR132" i="25"/>
  <c r="AR90" i="25"/>
  <c r="AR79" i="25"/>
  <c r="AR66" i="25"/>
  <c r="AR155" i="25"/>
  <c r="AR138" i="25"/>
  <c r="AR93" i="25"/>
  <c r="AR78" i="25"/>
  <c r="AR103" i="25"/>
  <c r="AR89" i="25"/>
  <c r="AR94" i="25"/>
  <c r="AR166" i="25"/>
  <c r="AR141" i="25"/>
  <c r="AR48" i="25"/>
  <c r="AR131" i="25"/>
  <c r="AR136" i="25"/>
  <c r="AR150" i="25"/>
  <c r="AR60" i="25"/>
  <c r="AR157" i="25"/>
  <c r="AR114" i="25"/>
  <c r="AR87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1" authorId="0" shapeId="0" xr:uid="{04EEC896-D667-4EE1-82B6-080E7E2FE347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<sst xmlns="http://schemas.openxmlformats.org/spreadsheetml/2006/main" count="21150" uniqueCount="1489">
  <si>
    <t>Object Viewer</t>
  </si>
  <si>
    <t>Libraries (folder with JAR files)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</si>
  <si>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</si>
  <si>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</si>
  <si>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</si>
  <si>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</si>
  <si>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</si>
  <si>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</si>
  <si>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</si>
  <si>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</si>
  <si>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</si>
  <si>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</si>
  <si>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</si>
  <si>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</si>
  <si>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</si>
  <si>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</si>
  <si>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</si>
  <si>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</si>
  <si>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</si>
  <si>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</si>
  <si>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</si>
  <si>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</si>
  <si>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Other Parameters (SIMM)</t>
  </si>
  <si>
    <t>Time</t>
  </si>
  <si>
    <t xml:space="preserve">Discount Curve </t>
  </si>
  <si>
    <t>OIS</t>
  </si>
  <si>
    <t>Libor6m</t>
  </si>
  <si>
    <t>Constant</t>
  </si>
  <si>
    <t>Stochastic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</si>
  <si>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</si>
  <si>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</si>
  <si>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</si>
  <si>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</si>
  <si>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</si>
  <si>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</si>
  <si>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</si>
  <si>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</si>
  <si>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Pay Fix ?</t>
  </si>
  <si>
    <t>Curves</t>
  </si>
  <si>
    <t>Weight Mode</t>
  </si>
  <si>
    <t>Interpolation Step</t>
  </si>
  <si>
    <t>SensitivityMode</t>
  </si>
  <si>
    <t>Exact</t>
  </si>
  <si>
    <t>LinearMelting</t>
  </si>
  <si>
    <t>WeightMode</t>
  </si>
  <si>
    <t>initialmargin.isdasimm.sensitivity.AbstractSIMMSensitivityCalculation</t>
  </si>
  <si>
    <t>Time Step</t>
  </si>
  <si>
    <t>Final Time</t>
  </si>
  <si>
    <t>Paths</t>
  </si>
  <si>
    <t>initialmargin.isdasimm.products.SIMMSimpleSwap</t>
  </si>
  <si>
    <t>Use Analytic Sensis ?</t>
  </si>
  <si>
    <t>Display Interpolation</t>
  </si>
  <si>
    <t>Display Melting</t>
  </si>
  <si>
    <t>Do Calculate</t>
  </si>
  <si>
    <t>RandomVariable</t>
  </si>
  <si>
    <t>SIMMSwaption</t>
  </si>
  <si>
    <t>initialmargin.isdasimm.products.SIMMSwaption</t>
  </si>
  <si>
    <t>Exercise Time</t>
  </si>
  <si>
    <t>Delivery Type</t>
  </si>
  <si>
    <t>Physical</t>
  </si>
  <si>
    <t>Note: This sheet requires Obba 3.1 ( http://www.obba.info/ )</t>
  </si>
  <si>
    <t>ExerciseTime 
[7870]</t>
  </si>
  <si>
    <t>FixingDates311 
[7871]</t>
  </si>
  <si>
    <t>PaymentDates411 
[7872]</t>
  </si>
  <si>
    <t>SwapRates511 
[7869]</t>
  </si>
  <si>
    <t>Notional611 
[7868]</t>
  </si>
  <si>
    <t>Delivery 
[7867]</t>
  </si>
  <si>
    <t>CurveIndexNames811 
[7865]</t>
  </si>
  <si>
    <t>SIMMSwaption 
[29210]</t>
  </si>
  <si>
    <t>WeightMode 
[29226]</t>
  </si>
  <si>
    <t>InterpolationStep 
[29220]</t>
  </si>
  <si>
    <t>IsUseAnalyticSensis 
[29215]</t>
  </si>
  <si>
    <t>Expected Initial Margin</t>
  </si>
  <si>
    <t>95% Confidence Bounds</t>
  </si>
  <si>
    <t>RV38 
[29232]</t>
  </si>
  <si>
    <t/>
  </si>
  <si>
    <t>RV39 
[29245]</t>
  </si>
  <si>
    <t>RV40 
[29238]</t>
  </si>
  <si>
    <t>RV41 
[29253]</t>
  </si>
  <si>
    <t>RV42 
[29259]</t>
  </si>
  <si>
    <t>RV43 
[29265]</t>
  </si>
  <si>
    <t>RV44 
[29271]</t>
  </si>
  <si>
    <t>RV45 
[29277]</t>
  </si>
  <si>
    <t>RV46 
[29283]</t>
  </si>
  <si>
    <t>RV47 
[29289]</t>
  </si>
  <si>
    <t>RV48 
[29295]</t>
  </si>
  <si>
    <t>RV49 
[29301]</t>
  </si>
  <si>
    <t>RV50 
[29307]</t>
  </si>
  <si>
    <t>RV51 
[29313]</t>
  </si>
  <si>
    <t>RV52 
[29319]</t>
  </si>
  <si>
    <t>RV53 
[29325]</t>
  </si>
  <si>
    <t>RV54 
[29331]</t>
  </si>
  <si>
    <t>RV55 
[29337]</t>
  </si>
  <si>
    <t>RV56 
[29343]</t>
  </si>
  <si>
    <t>RV57 
[29349]</t>
  </si>
  <si>
    <t>RV58 
[29355]</t>
  </si>
  <si>
    <t>RV59 
[29361]</t>
  </si>
  <si>
    <t>RV60 
[29367]</t>
  </si>
  <si>
    <t>RV61 
[29373]</t>
  </si>
  <si>
    <t>RV62 
[29379]</t>
  </si>
  <si>
    <t>RV63 
[29385]</t>
  </si>
  <si>
    <t>RV64 
[29391]</t>
  </si>
  <si>
    <t>RV65 
[29397]</t>
  </si>
  <si>
    <t>RV66 
[29403]</t>
  </si>
  <si>
    <t>RV67 
[29409]</t>
  </si>
  <si>
    <t>RV68 
[29415]</t>
  </si>
  <si>
    <t>RV69 
[29421]</t>
  </si>
  <si>
    <t>RV70 
[29427]</t>
  </si>
  <si>
    <t>RV71 
[29433]</t>
  </si>
  <si>
    <t>RV72 
[29439]</t>
  </si>
  <si>
    <t>RV73 
[29445]</t>
  </si>
  <si>
    <t>RV74 
[29451]</t>
  </si>
  <si>
    <t>RV75 
[29457]</t>
  </si>
  <si>
    <t>RV76 
[29463]</t>
  </si>
  <si>
    <t>RV77 
[29469]</t>
  </si>
  <si>
    <t>RV78 
[29475]</t>
  </si>
  <si>
    <t>RV79 
[29481]</t>
  </si>
  <si>
    <t>RV80 
[29487]</t>
  </si>
  <si>
    <t>RV81 
[29493]</t>
  </si>
  <si>
    <t>RV82 
[29499]</t>
  </si>
  <si>
    <t>RV83 
[29505]</t>
  </si>
  <si>
    <t>RV84 
[29511]</t>
  </si>
  <si>
    <t>RV85 
[29517]</t>
  </si>
  <si>
    <t>RV86 
[29523]</t>
  </si>
  <si>
    <t>RV87 
[29529]</t>
  </si>
  <si>
    <t>RV88 
[29535]</t>
  </si>
  <si>
    <t>RV89 
[29541]</t>
  </si>
  <si>
    <t>RV90 
[29547]</t>
  </si>
  <si>
    <t>RV91 
[29553]</t>
  </si>
  <si>
    <t>RV92 
[29559]</t>
  </si>
  <si>
    <t>RV93 
[29565]</t>
  </si>
  <si>
    <t>RV94 
[29571]</t>
  </si>
  <si>
    <t>RV95 
[29577]</t>
  </si>
  <si>
    <t>RV96 
[29583]</t>
  </si>
  <si>
    <t>RV97 
[29589]</t>
  </si>
  <si>
    <t>RV98 
[29595]</t>
  </si>
  <si>
    <t>RV99 
[29601]</t>
  </si>
  <si>
    <t>RV100 
[29607]</t>
  </si>
  <si>
    <t>RV101 
[29613]</t>
  </si>
  <si>
    <t>RV102 
[29619]</t>
  </si>
  <si>
    <t>RV103 
[29625]</t>
  </si>
  <si>
    <t>RV104 
[29631]</t>
  </si>
  <si>
    <t>RV105 
[29637]</t>
  </si>
  <si>
    <t>RV106 
[29643]</t>
  </si>
  <si>
    <t>RV107 
[29649]</t>
  </si>
  <si>
    <t>RV108 
[29655]</t>
  </si>
  <si>
    <t>RV109 
[29661]</t>
  </si>
  <si>
    <t>RV110 
[29667]</t>
  </si>
  <si>
    <t>RV111 
[29673]</t>
  </si>
  <si>
    <t>RV112 
[29679]</t>
  </si>
  <si>
    <t>RV113 
[29685]</t>
  </si>
  <si>
    <t>RV114 
[29691]</t>
  </si>
  <si>
    <t>RV115 
[29697]</t>
  </si>
  <si>
    <t>RV116 
[29703]</t>
  </si>
  <si>
    <t>RV117 
[29709]</t>
  </si>
  <si>
    <t>RV118 
[29715]</t>
  </si>
  <si>
    <t>RV119 
[29721]</t>
  </si>
  <si>
    <t>RV120 
[29727]</t>
  </si>
  <si>
    <t>RV121 
[29733]</t>
  </si>
  <si>
    <t>RV122 
[29739]</t>
  </si>
  <si>
    <t>RV123 
[29745]</t>
  </si>
  <si>
    <t>RV124 
[29751]</t>
  </si>
  <si>
    <t>RV125 
[29757]</t>
  </si>
  <si>
    <t>RV126 
[29763]</t>
  </si>
  <si>
    <t>RV127 
[29769]</t>
  </si>
  <si>
    <t>RV128 
[29775]</t>
  </si>
  <si>
    <t>RV129 
[29781]</t>
  </si>
  <si>
    <t>RV130 
[29787]</t>
  </si>
  <si>
    <t>RV131 
[29793]</t>
  </si>
  <si>
    <t>RV132 
[29799]</t>
  </si>
  <si>
    <t>RV133 
[29805]</t>
  </si>
  <si>
    <t>RV134 
[29811]</t>
  </si>
  <si>
    <t>RV135 
[29817]</t>
  </si>
  <si>
    <t>RV136 
[29823]</t>
  </si>
  <si>
    <t>RV137 
[29829]</t>
  </si>
  <si>
    <t>RV138 
[29835]</t>
  </si>
  <si>
    <t>RV139 
[29841]</t>
  </si>
  <si>
    <t>RV140 
[29847]</t>
  </si>
  <si>
    <t>RV141 
[29853]</t>
  </si>
  <si>
    <t>RV142 
[29859]</t>
  </si>
  <si>
    <t>RV143 
[29865]</t>
  </si>
  <si>
    <t>RV144 
[29871]</t>
  </si>
  <si>
    <t>RV145 
[29877]</t>
  </si>
  <si>
    <t>RV146 
[29883]</t>
  </si>
  <si>
    <t>RV147 
[29889]</t>
  </si>
  <si>
    <t>RV148 
[29895]</t>
  </si>
  <si>
    <t>RV149 
[29901]</t>
  </si>
  <si>
    <t>RV150 
[29907]</t>
  </si>
  <si>
    <t>RV151 
[29913]</t>
  </si>
  <si>
    <t>RV152 
[29919]</t>
  </si>
  <si>
    <t>RV153 
[29925]</t>
  </si>
  <si>
    <t>RV154 
[29931]</t>
  </si>
  <si>
    <t>RV155 
[29937]</t>
  </si>
  <si>
    <t>RV156 
[29943]</t>
  </si>
  <si>
    <t>RV157 
[29949]</t>
  </si>
  <si>
    <t>RV158 
[29955]</t>
  </si>
  <si>
    <t>RV159 
[29961]</t>
  </si>
  <si>
    <t>RV160 
[29967]</t>
  </si>
  <si>
    <t>RV161 
[29973]</t>
  </si>
  <si>
    <t>RV162 
[29979]</t>
  </si>
  <si>
    <t>RV163 
[29985]</t>
  </si>
  <si>
    <t>RV164 
[29991]</t>
  </si>
  <si>
    <t>RV165 
[29997]</t>
  </si>
  <si>
    <t>RV166 
[30003]</t>
  </si>
  <si>
    <t>RV167 
[30009]</t>
  </si>
  <si>
    <t>RV168 
[30015]</t>
  </si>
  <si>
    <t>RV169 
[30021]</t>
  </si>
  <si>
    <t>RV170 
[30027]</t>
  </si>
  <si>
    <t>RV171 
[30033]</t>
  </si>
  <si>
    <t>RV172 
[30039]</t>
  </si>
  <si>
    <t>RV173 
[30045]</t>
  </si>
  <si>
    <t>RV174 
[30051]</t>
  </si>
  <si>
    <t>RV175 
[30057]</t>
  </si>
  <si>
    <t>RV176 
[30063]</t>
  </si>
  <si>
    <t>RV177 
[30069]</t>
  </si>
  <si>
    <t>RV178 
[30075]</t>
  </si>
  <si>
    <t>RV179 
[30081]</t>
  </si>
  <si>
    <t>RV180 
[30087]</t>
  </si>
  <si>
    <t>RV181 
[30093]</t>
  </si>
  <si>
    <t>RV182 
[30099]</t>
  </si>
  <si>
    <t>RV183 
[30105]</t>
  </si>
  <si>
    <t>RV184 
[30111]</t>
  </si>
  <si>
    <t>RV185 
[30117]</t>
  </si>
  <si>
    <t>RV186 
[30123]</t>
  </si>
  <si>
    <t>RV187 
[30129]</t>
  </si>
  <si>
    <t>RV188 
[30135]</t>
  </si>
  <si>
    <t>RV291 
[30447]</t>
  </si>
  <si>
    <t>RV292 
[30453]</t>
  </si>
  <si>
    <t>RV293 
[30459]</t>
  </si>
  <si>
    <t>RV294 
[30465]</t>
  </si>
  <si>
    <t>RV295 
[30471]</t>
  </si>
  <si>
    <t>RV296 
[30477]</t>
  </si>
  <si>
    <t>RV297 
[30483]</t>
  </si>
  <si>
    <t>RV298 
[30489]</t>
  </si>
  <si>
    <t>RV299 
[30495]</t>
  </si>
  <si>
    <t>RV300 
[30501]</t>
  </si>
  <si>
    <t>RV301 
[30507]</t>
  </si>
  <si>
    <t>RV302 
[30513]</t>
  </si>
  <si>
    <t>RV303 
[30519]</t>
  </si>
  <si>
    <t>RV304 
[30525]</t>
  </si>
  <si>
    <t>RV305 
[30531]</t>
  </si>
  <si>
    <t>RV306 
[30537]</t>
  </si>
  <si>
    <t>RV307 
[30543]</t>
  </si>
  <si>
    <t>RV308 
[30549]</t>
  </si>
  <si>
    <t>RV309 
[30555]</t>
  </si>
  <si>
    <t>RV310 
[30561]</t>
  </si>
  <si>
    <t>RV311 
[30567]</t>
  </si>
  <si>
    <t>RV312 
[30573]</t>
  </si>
  <si>
    <t>RV313 
[30579]</t>
  </si>
  <si>
    <t>RV314 
[30585]</t>
  </si>
  <si>
    <t>RV315 
[30591]</t>
  </si>
  <si>
    <t>RV316 
[30597]</t>
  </si>
  <si>
    <t>RV317 
[30603]</t>
  </si>
  <si>
    <t>RV318 
[30609]</t>
  </si>
  <si>
    <t>RV319 
[30615]</t>
  </si>
  <si>
    <t>RV320 
[30621]</t>
  </si>
  <si>
    <t>RV321 
[30627]</t>
  </si>
  <si>
    <t>RV322 
[30633]</t>
  </si>
  <si>
    <t>RV323 
[30639]</t>
  </si>
  <si>
    <t>RV324 
[30645]</t>
  </si>
  <si>
    <t>RV325 
[30651]</t>
  </si>
  <si>
    <t>RV326 
[30657]</t>
  </si>
  <si>
    <t>RV327 
[30663]</t>
  </si>
  <si>
    <t>RV328 
[30669]</t>
  </si>
  <si>
    <t>RV329 
[30675]</t>
  </si>
  <si>
    <t>RV330 
[30681]</t>
  </si>
  <si>
    <t>RV331 
[30687]</t>
  </si>
  <si>
    <t>RV332 
[30693]</t>
  </si>
  <si>
    <t>RV333 
[30699]</t>
  </si>
  <si>
    <t>RV334 
[30705]</t>
  </si>
  <si>
    <t>RV335 
[30711]</t>
  </si>
  <si>
    <t>RV336 
[30717]</t>
  </si>
  <si>
    <t>RV337 
[30723]</t>
  </si>
  <si>
    <t>RV338 
[30729]</t>
  </si>
  <si>
    <t>RV339 
[30735]</t>
  </si>
  <si>
    <t>RV340 
[30741]</t>
  </si>
  <si>
    <t>RV341 
[30747]</t>
  </si>
  <si>
    <t>RV342 
[30753]</t>
  </si>
  <si>
    <t>RV343 
[30759]</t>
  </si>
  <si>
    <t>RV344 
[30765]</t>
  </si>
  <si>
    <t>RV345 
[30771]</t>
  </si>
  <si>
    <t>RV346 
[30777]</t>
  </si>
  <si>
    <t>RV347 
[30783]</t>
  </si>
  <si>
    <t>RV348 
[30789]</t>
  </si>
  <si>
    <t>RV349 
[30795]</t>
  </si>
  <si>
    <t>RV350 
[30801]</t>
  </si>
  <si>
    <t>RV351 
[30807]</t>
  </si>
  <si>
    <t>RV352 
[30813]</t>
  </si>
  <si>
    <t>RV353 
[30819]</t>
  </si>
  <si>
    <t>RV354 
[30825]</t>
  </si>
  <si>
    <t>RV355 
[30831]</t>
  </si>
  <si>
    <t>RV356 
[30837]</t>
  </si>
  <si>
    <t>RV357 
[30843]</t>
  </si>
  <si>
    <t>RV358 
[30849]</t>
  </si>
  <si>
    <t>RV359 
[30855]</t>
  </si>
  <si>
    <t>RV360 
[30861]</t>
  </si>
  <si>
    <t>RV361 
[30867]</t>
  </si>
  <si>
    <t>RV362 
[30873]</t>
  </si>
  <si>
    <t>RV363 
[30879]</t>
  </si>
  <si>
    <t>RV364 
[30885]</t>
  </si>
  <si>
    <t>RV365 
[30891]</t>
  </si>
  <si>
    <t>RV366 
[30897]</t>
  </si>
  <si>
    <t>RV367 
[30903]</t>
  </si>
  <si>
    <t>RV368 
[30909]</t>
  </si>
  <si>
    <t>RV369 
[30915]</t>
  </si>
  <si>
    <t>RV370 
[30921]</t>
  </si>
  <si>
    <t>RV371 
[30927]</t>
  </si>
  <si>
    <t>RV372 
[30933]</t>
  </si>
  <si>
    <t>RV373 
[30939]</t>
  </si>
  <si>
    <t>RV374 
[30945]</t>
  </si>
  <si>
    <t>RV375 
[30951]</t>
  </si>
  <si>
    <t>RV376 
[30957]</t>
  </si>
  <si>
    <t>RV377 
[30963]</t>
  </si>
  <si>
    <t>RV378 
[30969]</t>
  </si>
  <si>
    <t>RV379 
[30975]</t>
  </si>
  <si>
    <t>RV380 
[30981]</t>
  </si>
  <si>
    <t>RV381 
[30987]</t>
  </si>
  <si>
    <t>RV382 
[30993]</t>
  </si>
  <si>
    <t>RV383 
[30999]</t>
  </si>
  <si>
    <t>RV384 
[31005]</t>
  </si>
  <si>
    <t>RV385 
[31011]</t>
  </si>
  <si>
    <t>RV386 
[31017]</t>
  </si>
  <si>
    <t>RV387 
[31023]</t>
  </si>
  <si>
    <t>RV388 
[31029]</t>
  </si>
  <si>
    <t>RV389 
[31035]</t>
  </si>
  <si>
    <t>RV390 
[31041]</t>
  </si>
  <si>
    <t>RV391 
[31047]</t>
  </si>
  <si>
    <t>RV392 
[31053]</t>
  </si>
  <si>
    <t>RV393 
[31059]</t>
  </si>
  <si>
    <t>RV394 
[31065]</t>
  </si>
  <si>
    <t>RV395 
[31071]</t>
  </si>
  <si>
    <t>RV396 
[31077]</t>
  </si>
  <si>
    <t>RV397 
[31083]</t>
  </si>
  <si>
    <t>RV398 
[31089]</t>
  </si>
  <si>
    <t>RV399 
[31095]</t>
  </si>
  <si>
    <t>RV400 
[31101]</t>
  </si>
  <si>
    <t>RV401 
[31107]</t>
  </si>
  <si>
    <t>RV402 
[31113]</t>
  </si>
  <si>
    <t>RV403 
[31119]</t>
  </si>
  <si>
    <t>RV404 
[31125]</t>
  </si>
  <si>
    <t>RV405 
[31131]</t>
  </si>
  <si>
    <t>RV406 
[31137]</t>
  </si>
  <si>
    <t>RV407 
[31143]</t>
  </si>
  <si>
    <t>RV408 
[31149]</t>
  </si>
  <si>
    <t>RV409 
[31155]</t>
  </si>
  <si>
    <t>RV410 
[31161]</t>
  </si>
  <si>
    <t>RV411 
[31167]</t>
  </si>
  <si>
    <t>RV412 
[31173]</t>
  </si>
  <si>
    <t>RV413 
[31179]</t>
  </si>
  <si>
    <t>RV414 
[31185]</t>
  </si>
  <si>
    <t>RV415 
[31191]</t>
  </si>
  <si>
    <t>RV416 
[31197]</t>
  </si>
  <si>
    <t>RV417 
[31203]</t>
  </si>
  <si>
    <t>RV418 
[31209]</t>
  </si>
  <si>
    <t>RV419 
[31215]</t>
  </si>
  <si>
    <t>RV420 
[31221]</t>
  </si>
  <si>
    <t>RV421 
[31227]</t>
  </si>
  <si>
    <t>RV422 
[31233]</t>
  </si>
  <si>
    <t>RV423 
[31239]</t>
  </si>
  <si>
    <t>RV424 
[31245]</t>
  </si>
  <si>
    <t>RV425 
[31251]</t>
  </si>
  <si>
    <t>RV426 
[31257]</t>
  </si>
  <si>
    <t>RV427 
[31263]</t>
  </si>
  <si>
    <t>RV428 
[31269]</t>
  </si>
  <si>
    <t>RV429 
[31275]</t>
  </si>
  <si>
    <t>RV430 
[31281]</t>
  </si>
  <si>
    <t>RV431 
[31287]</t>
  </si>
  <si>
    <t>RV432 
[31293]</t>
  </si>
  <si>
    <t>RV433 
[31299]</t>
  </si>
  <si>
    <t>RV434 
[31305]</t>
  </si>
  <si>
    <t>RV435 
[31311]</t>
  </si>
  <si>
    <t>RV436 
[31317]</t>
  </si>
  <si>
    <t>RV437 
[31323]</t>
  </si>
  <si>
    <t>RV438 
[31329]</t>
  </si>
  <si>
    <t>RV439 
[31335]</t>
  </si>
  <si>
    <t>RV440 
[31341]</t>
  </si>
  <si>
    <t>RV441 
[31347]</t>
  </si>
  <si>
    <t>RV442 
[31353]</t>
  </si>
  <si>
    <t>RV443 
[31359]</t>
  </si>
  <si>
    <t>RV444 
[31365]</t>
  </si>
  <si>
    <t>RV445 
[31371]</t>
  </si>
  <si>
    <t>RV446 
[31377]</t>
  </si>
  <si>
    <t>RV447 
[31383]</t>
  </si>
  <si>
    <t>RV448 
[31389]</t>
  </si>
  <si>
    <t>RV449 
[31395]</t>
  </si>
  <si>
    <t>RV450 
[31401]</t>
  </si>
  <si>
    <t>RV451 
[31407]</t>
  </si>
  <si>
    <t>RV452 
[31413]</t>
  </si>
  <si>
    <t>RV453 
[31419]</t>
  </si>
  <si>
    <t>RV454 
[31425]</t>
  </si>
  <si>
    <t>RV455 
[31431]</t>
  </si>
  <si>
    <t>RV456 
[31437]</t>
  </si>
  <si>
    <t>RV457 
[31443]</t>
  </si>
  <si>
    <t>RV458 
[31449]</t>
  </si>
  <si>
    <t>RV459 
[31455]</t>
  </si>
  <si>
    <t>RV460 
[31461]</t>
  </si>
  <si>
    <t>RV461 
[31467]</t>
  </si>
  <si>
    <t>RV462 
[31473]</t>
  </si>
  <si>
    <t>RV463 
[31479]</t>
  </si>
  <si>
    <t>RV464 
[31485]</t>
  </si>
  <si>
    <t>RV465 
[31491]</t>
  </si>
  <si>
    <t>RV466 
[31497]</t>
  </si>
  <si>
    <t>RV467 
[31503]</t>
  </si>
  <si>
    <t>RV468 
[31509]</t>
  </si>
  <si>
    <t>RV469 
[31515]</t>
  </si>
  <si>
    <t>RV470 
[31521]</t>
  </si>
  <si>
    <t>RV471 
[31527]</t>
  </si>
  <si>
    <t>RV472 
[31533]</t>
  </si>
  <si>
    <t>RV473 
[31539]</t>
  </si>
  <si>
    <t>RV474 
[31545]</t>
  </si>
  <si>
    <t>RV475 
[31551]</t>
  </si>
  <si>
    <t>RV476 
[31557]</t>
  </si>
  <si>
    <t>RV477 
[31563]</t>
  </si>
  <si>
    <t>RV478 
[31569]</t>
  </si>
  <si>
    <t>RV479 
[31575]</t>
  </si>
  <si>
    <t>RV480 
[31581]</t>
  </si>
  <si>
    <t>RV481 
[31587]</t>
  </si>
  <si>
    <t>RV482 
[31593]</t>
  </si>
  <si>
    <t>RV483 
[31599]</t>
  </si>
  <si>
    <t>RV484 
[31605]</t>
  </si>
  <si>
    <t>RV485 
[31611]</t>
  </si>
  <si>
    <t>RV486 
[31617]</t>
  </si>
  <si>
    <t>RV487 
[31623]</t>
  </si>
  <si>
    <t>RV488 
[31629]</t>
  </si>
  <si>
    <t>RV489 
[31635]</t>
  </si>
  <si>
    <t>RV490 
[31641]</t>
  </si>
  <si>
    <t>RV491 
[31647]</t>
  </si>
  <si>
    <t>RV492 
[31653]</t>
  </si>
  <si>
    <t>RV493 
[31659]</t>
  </si>
  <si>
    <t>RV494 
[31665]</t>
  </si>
  <si>
    <t>RV495 
[31671]</t>
  </si>
  <si>
    <t>RV496 
[31677]</t>
  </si>
  <si>
    <t>RV497 
[31683]</t>
  </si>
  <si>
    <t>RV498 
[31689]</t>
  </si>
  <si>
    <t>RV499 
[31695]</t>
  </si>
  <si>
    <t>RV500 
[31701]</t>
  </si>
  <si>
    <t>RV501 
[31707]</t>
  </si>
  <si>
    <t>RV502 
[31713]</t>
  </si>
  <si>
    <t>RV503 
[31719]</t>
  </si>
  <si>
    <t>RV504 
[31725]</t>
  </si>
  <si>
    <t>RV505 
[31731]</t>
  </si>
  <si>
    <t>RV506 
[31737]</t>
  </si>
  <si>
    <t>RV507 
[31743]</t>
  </si>
  <si>
    <t>RV508 
[31749]</t>
  </si>
  <si>
    <t>RV509 
[31755]</t>
  </si>
  <si>
    <t>RV510 
[31761]</t>
  </si>
  <si>
    <t>RV511 
[31767]</t>
  </si>
  <si>
    <t>RV512 
[31773]</t>
  </si>
  <si>
    <t>RV513 
[31779]</t>
  </si>
  <si>
    <t>RV514 
[31785]</t>
  </si>
  <si>
    <t>RV515 
[31791]</t>
  </si>
  <si>
    <t>RV516 
[31797]</t>
  </si>
  <si>
    <t>RV517 
[31803]</t>
  </si>
  <si>
    <t>RV518 
[31809]</t>
  </si>
  <si>
    <t>RV519 
[31815]</t>
  </si>
  <si>
    <t>RV520 
[31821]</t>
  </si>
  <si>
    <t>RV521 
[31827]</t>
  </si>
  <si>
    <t>RV522 
[31833]</t>
  </si>
  <si>
    <t>RV523 
[31839]</t>
  </si>
  <si>
    <t>RV524 
[31845]</t>
  </si>
  <si>
    <t>RV525 
[31851]</t>
  </si>
  <si>
    <t>RV526 
[31857]</t>
  </si>
  <si>
    <t>RV527 
[31863]</t>
  </si>
  <si>
    <t>RV528 
[31869]</t>
  </si>
  <si>
    <t>RV529 
[31875]</t>
  </si>
  <si>
    <t>RV530 
[31881]</t>
  </si>
  <si>
    <t>RV531 
[31887]</t>
  </si>
  <si>
    <t>RV532 
[31893]</t>
  </si>
  <si>
    <t>RV533 
[31899]</t>
  </si>
  <si>
    <t>RV534 
[31905]</t>
  </si>
  <si>
    <t>RV535 
[31911]</t>
  </si>
  <si>
    <t>RV536 
[31917]</t>
  </si>
  <si>
    <t>RV537 
[31923]</t>
  </si>
  <si>
    <t>RV538 
[31929]</t>
  </si>
  <si>
    <t>RV539 
[31935]</t>
  </si>
  <si>
    <t>RV540 
[31941]</t>
  </si>
  <si>
    <t>RV541 
[31947]</t>
  </si>
  <si>
    <t>RV542 
[31953]</t>
  </si>
  <si>
    <t>RV543 
[31959]</t>
  </si>
  <si>
    <t>RV544 
[31965]</t>
  </si>
  <si>
    <t>RV545 
[31971]</t>
  </si>
  <si>
    <t>RV546 
[31977]</t>
  </si>
  <si>
    <t>RV547 
[31983]</t>
  </si>
  <si>
    <t>RV548 
[31989]</t>
  </si>
  <si>
    <t>RV549 
[31995]</t>
  </si>
  <si>
    <t>RV550 
[32001]</t>
  </si>
  <si>
    <t>RV551 
[32007]</t>
  </si>
  <si>
    <t>RV552 
[32013]</t>
  </si>
  <si>
    <t>RV553 
[32019]</t>
  </si>
  <si>
    <t>RV554 
[32025]</t>
  </si>
  <si>
    <t>RV555 
[32031]</t>
  </si>
  <si>
    <t>RV556 
[32037]</t>
  </si>
  <si>
    <t>RV557 
[32043]</t>
  </si>
  <si>
    <t>RV558 
[32049]</t>
  </si>
  <si>
    <t>RV559 
[32055]</t>
  </si>
  <si>
    <t>RV560 
[32061]</t>
  </si>
  <si>
    <t>RV561 
[32067]</t>
  </si>
  <si>
    <t>RV562 
[32073]</t>
  </si>
  <si>
    <t>RV563 
[32079]</t>
  </si>
  <si>
    <t>RV564 
[32085]</t>
  </si>
  <si>
    <t>RV565 
[32091]</t>
  </si>
  <si>
    <t>RV566 
[32097]</t>
  </si>
  <si>
    <t>RV567 
[32103]</t>
  </si>
  <si>
    <t>RV568 
[32109]</t>
  </si>
  <si>
    <t>RV569 
[32115]</t>
  </si>
  <si>
    <t>RV570 
[32121]</t>
  </si>
  <si>
    <t>RV571 
[32127]</t>
  </si>
  <si>
    <t>RV572 
[32133]</t>
  </si>
  <si>
    <t>RV573 
[32139]</t>
  </si>
  <si>
    <t>RV574 
[32145]</t>
  </si>
  <si>
    <t>RV575 
[32151]</t>
  </si>
  <si>
    <t>RV576 
[32157]</t>
  </si>
  <si>
    <t>RV577 
[32163]</t>
  </si>
  <si>
    <t>RV578 
[32169]</t>
  </si>
  <si>
    <t>RV579 
[32175]</t>
  </si>
  <si>
    <t>RV580 
[32181]</t>
  </si>
  <si>
    <t>RV581 
[32187]</t>
  </si>
  <si>
    <t>RV582 
[32193]</t>
  </si>
  <si>
    <t>FixingDates211 
[7882]</t>
  </si>
  <si>
    <t>PaymentDates311 
[7883]</t>
  </si>
  <si>
    <t>SwapRates411 
[7881]</t>
  </si>
  <si>
    <t>Notional511 
[7879]</t>
  </si>
  <si>
    <t>IsPayFix 
[7880]</t>
  </si>
  <si>
    <t>CurveIndexNames711 
[7878]</t>
  </si>
  <si>
    <t>SIMMSwap 
[44294]</t>
  </si>
  <si>
    <t>WeightMode 
[44296]</t>
  </si>
  <si>
    <t>InterpolationStep 
[44292]</t>
  </si>
  <si>
    <t>IsUseAnalyticSensis 
[44291]</t>
  </si>
  <si>
    <t>RV48 
[44302]</t>
  </si>
  <si>
    <t>RV49 
[46486]</t>
  </si>
  <si>
    <t>RV50 
[44308]</t>
  </si>
  <si>
    <t>RV51 
[44316]</t>
  </si>
  <si>
    <t>RV52 
[44324]</t>
  </si>
  <si>
    <t>RV53 
[44332]</t>
  </si>
  <si>
    <t>RV54 
[44340]</t>
  </si>
  <si>
    <t>RV55 
[44348]</t>
  </si>
  <si>
    <t>RV56 
[44356]</t>
  </si>
  <si>
    <t>RV57 
[44364]</t>
  </si>
  <si>
    <t>RV58 
[44372]</t>
  </si>
  <si>
    <t>RV59 
[44380]</t>
  </si>
  <si>
    <t>RV60 
[44388]</t>
  </si>
  <si>
    <t>RV61 
[44396]</t>
  </si>
  <si>
    <t>RV62 
[44404]</t>
  </si>
  <si>
    <t>RV63 
[44412]</t>
  </si>
  <si>
    <t>RV64 
[44420]</t>
  </si>
  <si>
    <t>RV65 
[44428]</t>
  </si>
  <si>
    <t>RV66 
[44436]</t>
  </si>
  <si>
    <t>RV67 
[44444]</t>
  </si>
  <si>
    <t>RV68 
[44452]</t>
  </si>
  <si>
    <t>RV69 
[44460]</t>
  </si>
  <si>
    <t>RV70 
[44468]</t>
  </si>
  <si>
    <t>RV71 
[44476]</t>
  </si>
  <si>
    <t>RV72 
[44484]</t>
  </si>
  <si>
    <t>RV73 
[44492]</t>
  </si>
  <si>
    <t>RV74 
[44500]</t>
  </si>
  <si>
    <t>RV75 
[44508]</t>
  </si>
  <si>
    <t>RV76 
[44516]</t>
  </si>
  <si>
    <t>RV77 
[44524]</t>
  </si>
  <si>
    <t>RV78 
[44532]</t>
  </si>
  <si>
    <t>RV79 
[44540]</t>
  </si>
  <si>
    <t>RV80 
[44548]</t>
  </si>
  <si>
    <t>RV81 
[44556]</t>
  </si>
  <si>
    <t>RV82 
[44564]</t>
  </si>
  <si>
    <t>RV83 
[44572]</t>
  </si>
  <si>
    <t>RV84 
[44580]</t>
  </si>
  <si>
    <t>RV85 
[44588]</t>
  </si>
  <si>
    <t>RV86 
[44596]</t>
  </si>
  <si>
    <t>RV87 
[44604]</t>
  </si>
  <si>
    <t>RV88 
[44612]</t>
  </si>
  <si>
    <t>RV89 
[44620]</t>
  </si>
  <si>
    <t>RV90 
[44628]</t>
  </si>
  <si>
    <t>RV91 
[44636]</t>
  </si>
  <si>
    <t>RV92 
[44644]</t>
  </si>
  <si>
    <t>RV93 
[44652]</t>
  </si>
  <si>
    <t>RV94 
[44660]</t>
  </si>
  <si>
    <t>RV95 
[44668]</t>
  </si>
  <si>
    <t>RV96 
[44676]</t>
  </si>
  <si>
    <t>RV97 
[44684]</t>
  </si>
  <si>
    <t>RV98 
[44692]</t>
  </si>
  <si>
    <t>RV99 
[44700]</t>
  </si>
  <si>
    <t>RV100 
[44708]</t>
  </si>
  <si>
    <t>RV101 
[44716]</t>
  </si>
  <si>
    <t>RV102 
[44724]</t>
  </si>
  <si>
    <t>RV103 
[44732]</t>
  </si>
  <si>
    <t>RV104 
[44740]</t>
  </si>
  <si>
    <t>RV105 
[44748]</t>
  </si>
  <si>
    <t>RV106 
[44756]</t>
  </si>
  <si>
    <t>RV107 
[44764]</t>
  </si>
  <si>
    <t>RV108 
[44772]</t>
  </si>
  <si>
    <t>RV109 
[44780]</t>
  </si>
  <si>
    <t>RV110 
[44788]</t>
  </si>
  <si>
    <t>RV111 
[44796]</t>
  </si>
  <si>
    <t>RV112 
[44804]</t>
  </si>
  <si>
    <t>RV113 
[44812]</t>
  </si>
  <si>
    <t>RV114 
[44820]</t>
  </si>
  <si>
    <t>RV115 
[44828]</t>
  </si>
  <si>
    <t>RV116 
[44836]</t>
  </si>
  <si>
    <t>RV117 
[44844]</t>
  </si>
  <si>
    <t>RV118 
[44852]</t>
  </si>
  <si>
    <t>RV119 
[44860]</t>
  </si>
  <si>
    <t>RV120 
[44868]</t>
  </si>
  <si>
    <t>RV121 
[44876]</t>
  </si>
  <si>
    <t>RV122 
[44884]</t>
  </si>
  <si>
    <t>RV123 
[44892]</t>
  </si>
  <si>
    <t>RV124 
[44900]</t>
  </si>
  <si>
    <t>RV125 
[44908]</t>
  </si>
  <si>
    <t>RV126 
[44916]</t>
  </si>
  <si>
    <t>RV127 
[44924]</t>
  </si>
  <si>
    <t>RV128 
[44932]</t>
  </si>
  <si>
    <t>RV129 
[44940]</t>
  </si>
  <si>
    <t>RV130 
[44948]</t>
  </si>
  <si>
    <t>RV131 
[44956]</t>
  </si>
  <si>
    <t>RV132 
[44964]</t>
  </si>
  <si>
    <t>RV133 
[44972]</t>
  </si>
  <si>
    <t>RV134 
[44980]</t>
  </si>
  <si>
    <t>RV135 
[44988]</t>
  </si>
  <si>
    <t>RV136 
[44996]</t>
  </si>
  <si>
    <t>RV137 
[45004]</t>
  </si>
  <si>
    <t>RV138 
[45012]</t>
  </si>
  <si>
    <t>RV139 
[45020]</t>
  </si>
  <si>
    <t>RV140 
[45028]</t>
  </si>
  <si>
    <t>RV141 
[45036]</t>
  </si>
  <si>
    <t>RV142 
[45044]</t>
  </si>
  <si>
    <t>RV143 
[45052]</t>
  </si>
  <si>
    <t>RV144 
[45060]</t>
  </si>
  <si>
    <t>RV145 
[45068]</t>
  </si>
  <si>
    <t>RV146 
[45076]</t>
  </si>
  <si>
    <t>RV147 
[45084]</t>
  </si>
  <si>
    <t>RV148 
[45092]</t>
  </si>
  <si>
    <t>RV301 
[47897]</t>
  </si>
  <si>
    <t>RV302 
[47903]</t>
  </si>
  <si>
    <t>RV303 
[47909]</t>
  </si>
  <si>
    <t>RV304 
[47915]</t>
  </si>
  <si>
    <t>RV305 
[47921]</t>
  </si>
  <si>
    <t>RV306 
[47927]</t>
  </si>
  <si>
    <t>RV307 
[47933]</t>
  </si>
  <si>
    <t>RV308 
[47939]</t>
  </si>
  <si>
    <t>RV309 
[47945]</t>
  </si>
  <si>
    <t>RV310 
[47951]</t>
  </si>
  <si>
    <t>RV311 
[47957]</t>
  </si>
  <si>
    <t>RV312 
[47963]</t>
  </si>
  <si>
    <t>RV313 
[47969]</t>
  </si>
  <si>
    <t>RV314 
[47975]</t>
  </si>
  <si>
    <t>RV315 
[47981]</t>
  </si>
  <si>
    <t>RV316 
[47987]</t>
  </si>
  <si>
    <t>RV317 
[47993]</t>
  </si>
  <si>
    <t>RV318 
[47999]</t>
  </si>
  <si>
    <t>RV319 
[48005]</t>
  </si>
  <si>
    <t>RV320 
[48011]</t>
  </si>
  <si>
    <t>RV321 
[48017]</t>
  </si>
  <si>
    <t>RV322 
[48023]</t>
  </si>
  <si>
    <t>RV323 
[48029]</t>
  </si>
  <si>
    <t>RV324 
[48035]</t>
  </si>
  <si>
    <t>RV325 
[48041]</t>
  </si>
  <si>
    <t>RV326 
[48047]</t>
  </si>
  <si>
    <t>RV327 
[48053]</t>
  </si>
  <si>
    <t>RV328 
[48059]</t>
  </si>
  <si>
    <t>RV329 
[48065]</t>
  </si>
  <si>
    <t>RV330 
[48071]</t>
  </si>
  <si>
    <t>RV331 
[48077]</t>
  </si>
  <si>
    <t>RV332 
[48083]</t>
  </si>
  <si>
    <t>RV333 
[48089]</t>
  </si>
  <si>
    <t>RV334 
[48095]</t>
  </si>
  <si>
    <t>RV335 
[48101]</t>
  </si>
  <si>
    <t>RV336 
[48107]</t>
  </si>
  <si>
    <t>RV337 
[48113]</t>
  </si>
  <si>
    <t>RV338 
[48119]</t>
  </si>
  <si>
    <t>RV339 
[48125]</t>
  </si>
  <si>
    <t>RV340 
[48131]</t>
  </si>
  <si>
    <t>RV341 
[48137]</t>
  </si>
  <si>
    <t>RV342 
[48143]</t>
  </si>
  <si>
    <t>RV343 
[48149]</t>
  </si>
  <si>
    <t>RV344 
[48155]</t>
  </si>
  <si>
    <t>RV345 
[48161]</t>
  </si>
  <si>
    <t>RV346 
[48167]</t>
  </si>
  <si>
    <t>RV347 
[48173]</t>
  </si>
  <si>
    <t>RV348 
[48179]</t>
  </si>
  <si>
    <t>RV349 
[48185]</t>
  </si>
  <si>
    <t>RV350 
[48191]</t>
  </si>
  <si>
    <t>RV351 
[48197]</t>
  </si>
  <si>
    <t>RV352 
[48203]</t>
  </si>
  <si>
    <t>RV353 
[48209]</t>
  </si>
  <si>
    <t>RV354 
[48215]</t>
  </si>
  <si>
    <t>RV355 
[48221]</t>
  </si>
  <si>
    <t>RV356 
[48227]</t>
  </si>
  <si>
    <t>RV357 
[48233]</t>
  </si>
  <si>
    <t>RV358 
[48239]</t>
  </si>
  <si>
    <t>RV359 
[48245]</t>
  </si>
  <si>
    <t>RV360 
[48251]</t>
  </si>
  <si>
    <t>RV361 
[48257]</t>
  </si>
  <si>
    <t>RV362 
[48263]</t>
  </si>
  <si>
    <t>RV363 
[48269]</t>
  </si>
  <si>
    <t>RV364 
[48275]</t>
  </si>
  <si>
    <t>RV365 
[48281]</t>
  </si>
  <si>
    <t>RV366 
[48287]</t>
  </si>
  <si>
    <t>RV367 
[48293]</t>
  </si>
  <si>
    <t>RV368 
[48299]</t>
  </si>
  <si>
    <t>RV369 
[48305]</t>
  </si>
  <si>
    <t>RV370 
[48311]</t>
  </si>
  <si>
    <t>RV371 
[48317]</t>
  </si>
  <si>
    <t>RV372 
[48323]</t>
  </si>
  <si>
    <t>RV373 
[48329]</t>
  </si>
  <si>
    <t>RV374 
[48335]</t>
  </si>
  <si>
    <t>RV375 
[48341]</t>
  </si>
  <si>
    <t>RV376 
[48347]</t>
  </si>
  <si>
    <t>RV377 
[48353]</t>
  </si>
  <si>
    <t>RV378 
[48359]</t>
  </si>
  <si>
    <t>RV379 
[48365]</t>
  </si>
  <si>
    <t>RV380 
[48371]</t>
  </si>
  <si>
    <t>RV381 
[48377]</t>
  </si>
  <si>
    <t>RV382 
[48383]</t>
  </si>
  <si>
    <t>RV383 
[48389]</t>
  </si>
  <si>
    <t>RV384 
[48395]</t>
  </si>
  <si>
    <t>RV385 
[48401]</t>
  </si>
  <si>
    <t>RV386 
[48407]</t>
  </si>
  <si>
    <t>RV387 
[48413]</t>
  </si>
  <si>
    <t>RV388 
[48419]</t>
  </si>
  <si>
    <t>RV389 
[48425]</t>
  </si>
  <si>
    <t>RV390 
[48431]</t>
  </si>
  <si>
    <t>RV391 
[48437]</t>
  </si>
  <si>
    <t>RV392 
[48443]</t>
  </si>
  <si>
    <t>RV393 
[48449]</t>
  </si>
  <si>
    <t>RV394 
[48455]</t>
  </si>
  <si>
    <t>RV395 
[48461]</t>
  </si>
  <si>
    <t>RV396 
[48467]</t>
  </si>
  <si>
    <t>RV397 
[48473]</t>
  </si>
  <si>
    <t>RV398 
[48479]</t>
  </si>
  <si>
    <t>RV399 
[48485]</t>
  </si>
  <si>
    <t>RV400 
[48491]</t>
  </si>
  <si>
    <t>RV401 
[48497]</t>
  </si>
  <si>
    <t>RV402 
[48503]</t>
  </si>
  <si>
    <t>RV403 
[48509]</t>
  </si>
  <si>
    <t>RV404 
[48515]</t>
  </si>
  <si>
    <t>RV405 
[48521]</t>
  </si>
  <si>
    <t>RV406 
[48527]</t>
  </si>
  <si>
    <t>RV407 
[48533]</t>
  </si>
  <si>
    <t>RV408 
[48539]</t>
  </si>
  <si>
    <t>RV409 
[48545]</t>
  </si>
  <si>
    <t>RV410 
[48551]</t>
  </si>
  <si>
    <t>RV411 
[48557]</t>
  </si>
  <si>
    <t>RV412 
[48563]</t>
  </si>
  <si>
    <t>RV413 
[48569]</t>
  </si>
  <si>
    <t>RV414 
[48575]</t>
  </si>
  <si>
    <t>RV415 
[48581]</t>
  </si>
  <si>
    <t>RV416 
[48587]</t>
  </si>
  <si>
    <t>RV417 
[48593]</t>
  </si>
  <si>
    <t>RV418 
[48599]</t>
  </si>
  <si>
    <t>RV419 
[48605]</t>
  </si>
  <si>
    <t>RV420 
[48611]</t>
  </si>
  <si>
    <t>RV421 
[48617]</t>
  </si>
  <si>
    <t>RV422 
[48623]</t>
  </si>
  <si>
    <t>RV423 
[48629]</t>
  </si>
  <si>
    <t>RV424 
[48635]</t>
  </si>
  <si>
    <t>RV425 
[48641]</t>
  </si>
  <si>
    <t>RV426 
[48647]</t>
  </si>
  <si>
    <t>RV427 
[48653]</t>
  </si>
  <si>
    <t>RV428 
[48659]</t>
  </si>
  <si>
    <t>RV429 
[48665]</t>
  </si>
  <si>
    <t>RV430 
[48671]</t>
  </si>
  <si>
    <t>RV431 
[48677]</t>
  </si>
  <si>
    <t>RV432 
[48683]</t>
  </si>
  <si>
    <t>RV433 
[48689]</t>
  </si>
  <si>
    <t>RV434 
[48695]</t>
  </si>
  <si>
    <t>RV435 
[48701]</t>
  </si>
  <si>
    <t>RV436 
[48707]</t>
  </si>
  <si>
    <t>RV437 
[48713]</t>
  </si>
  <si>
    <t>RV438 
[48719]</t>
  </si>
  <si>
    <t>RV439 
[48725]</t>
  </si>
  <si>
    <t>RV440 
[48731]</t>
  </si>
  <si>
    <t>RV441 
[48737]</t>
  </si>
  <si>
    <t>RV442 
[48743]</t>
  </si>
  <si>
    <t>RV443 
[48749]</t>
  </si>
  <si>
    <t>RV444 
[48755]</t>
  </si>
  <si>
    <t>RV445 
[48761]</t>
  </si>
  <si>
    <t>RV446 
[48767]</t>
  </si>
  <si>
    <t>RV447 
[48773]</t>
  </si>
  <si>
    <t>RV448 
[48779]</t>
  </si>
  <si>
    <t>RV449 
[48785]</t>
  </si>
  <si>
    <t>RV450 
[48791]</t>
  </si>
  <si>
    <t>RV451 
[48797]</t>
  </si>
  <si>
    <t>RV452 
[48803]</t>
  </si>
  <si>
    <t>RV453 
[48809]</t>
  </si>
  <si>
    <t>RV454 
[48815]</t>
  </si>
  <si>
    <t>RV455 
[48821]</t>
  </si>
  <si>
    <t>RV456 
[48827]</t>
  </si>
  <si>
    <t>RV457 
[48833]</t>
  </si>
  <si>
    <t>RV458 
[48839]</t>
  </si>
  <si>
    <t>RV459 
[48845]</t>
  </si>
  <si>
    <t>RV460 
[48851]</t>
  </si>
  <si>
    <t>RV461 
[48857]</t>
  </si>
  <si>
    <t>RV462 
[48863]</t>
  </si>
  <si>
    <t>RV463 
[48869]</t>
  </si>
  <si>
    <t>RV464 
[48875]</t>
  </si>
  <si>
    <t>RV465 
[48881]</t>
  </si>
  <si>
    <t>RV466 
[48887]</t>
  </si>
  <si>
    <t>RV467 
[48893]</t>
  </si>
  <si>
    <t>RV468 
[48899]</t>
  </si>
  <si>
    <t>RV469 
[48905]</t>
  </si>
  <si>
    <t>RV470 
[48911]</t>
  </si>
  <si>
    <t>RV471 
[48917]</t>
  </si>
  <si>
    <t>RV472 
[48923]</t>
  </si>
  <si>
    <t>RV473 
[48929]</t>
  </si>
  <si>
    <t>RV474 
[48935]</t>
  </si>
  <si>
    <t>RV475 
[48941]</t>
  </si>
  <si>
    <t>RV476 
[48947]</t>
  </si>
  <si>
    <t>RV477 
[48953]</t>
  </si>
  <si>
    <t>RV478 
[48959]</t>
  </si>
  <si>
    <t>RV479 
[48965]</t>
  </si>
  <si>
    <t>RV480 
[48971]</t>
  </si>
  <si>
    <t>RV481 
[48977]</t>
  </si>
  <si>
    <t>RV482 
[48983]</t>
  </si>
  <si>
    <t>RV483 
[48989]</t>
  </si>
  <si>
    <t>RV484 
[48995]</t>
  </si>
  <si>
    <t>RV485 
[49001]</t>
  </si>
  <si>
    <t>RV486 
[49007]</t>
  </si>
  <si>
    <t>RV487 
[49013]</t>
  </si>
  <si>
    <t>RV488 
[49019]</t>
  </si>
  <si>
    <t>RV489 
[49025]</t>
  </si>
  <si>
    <t>RV490 
[49031]</t>
  </si>
  <si>
    <t>RV491 
[49037]</t>
  </si>
  <si>
    <t>RV492 
[49043]</t>
  </si>
  <si>
    <t>RV493 
[49049]</t>
  </si>
  <si>
    <t>RV494 
[49055]</t>
  </si>
  <si>
    <t>RV495 
[49061]</t>
  </si>
  <si>
    <t>RV496 
[49067]</t>
  </si>
  <si>
    <t>RV497 
[49073]</t>
  </si>
  <si>
    <t>RV498 
[49079]</t>
  </si>
  <si>
    <t>RV499 
[49085]</t>
  </si>
  <si>
    <t>RV500 
[49091]</t>
  </si>
  <si>
    <t>RV501 
[49097]</t>
  </si>
  <si>
    <t>RV502 
[49103]</t>
  </si>
  <si>
    <t>RV503 
[49109]</t>
  </si>
  <si>
    <t>RV504 
[49115]</t>
  </si>
  <si>
    <t>RV505 
[49121]</t>
  </si>
  <si>
    <t>RV506 
[49127]</t>
  </si>
  <si>
    <t>RV507 
[49133]</t>
  </si>
  <si>
    <t>RV508 
[49139]</t>
  </si>
  <si>
    <t>RV509 
[49145]</t>
  </si>
  <si>
    <t>RV510 
[49151]</t>
  </si>
  <si>
    <t>RV511 
[49157]</t>
  </si>
  <si>
    <t>RV512 
[49163]</t>
  </si>
  <si>
    <t>RV513 
[49169]</t>
  </si>
  <si>
    <t>RV514 
[49175]</t>
  </si>
  <si>
    <t>RV515 
[49181]</t>
  </si>
  <si>
    <t>RV516 
[49187]</t>
  </si>
  <si>
    <t>RV517 
[49193]</t>
  </si>
  <si>
    <t>RV518 
[49199]</t>
  </si>
  <si>
    <t>RV519 
[49205]</t>
  </si>
  <si>
    <t>RV520 
[49211]</t>
  </si>
  <si>
    <t>RV521 
[49217]</t>
  </si>
  <si>
    <t>RV522 
[49223]</t>
  </si>
  <si>
    <t>RV523 
[49229]</t>
  </si>
  <si>
    <t>RV524 
[49235]</t>
  </si>
  <si>
    <t>RV525 
[49241]</t>
  </si>
  <si>
    <t>RV526 
[49247]</t>
  </si>
  <si>
    <t>RV527 
[49253]</t>
  </si>
  <si>
    <t>RV528 
[49259]</t>
  </si>
  <si>
    <t>RV529 
[49265]</t>
  </si>
  <si>
    <t>RV530 
[49271]</t>
  </si>
  <si>
    <t>RV531 
[49277]</t>
  </si>
  <si>
    <t>RV532 
[49283]</t>
  </si>
  <si>
    <t>RV533 
[49289]</t>
  </si>
  <si>
    <t>RV534 
[49295]</t>
  </si>
  <si>
    <t>RV535 
[49301]</t>
  </si>
  <si>
    <t>RV536 
[49307]</t>
  </si>
  <si>
    <t>RV537 
[49313]</t>
  </si>
  <si>
    <t>RV538 
[49319]</t>
  </si>
  <si>
    <t>RV539 
[49325]</t>
  </si>
  <si>
    <t>RV540 
[49331]</t>
  </si>
  <si>
    <t>RV541 
[49337]</t>
  </si>
  <si>
    <t>RV542 
[49343]</t>
  </si>
  <si>
    <t>RV543 
[49349]</t>
  </si>
  <si>
    <t>RV544 
[49355]</t>
  </si>
  <si>
    <t>RV545 
[49361]</t>
  </si>
  <si>
    <t>RV546 
[49367]</t>
  </si>
  <si>
    <t>RV547 
[49373]</t>
  </si>
  <si>
    <t>RV548 
[49379]</t>
  </si>
  <si>
    <t>RV549 
[49385]</t>
  </si>
  <si>
    <t>RV550 
[49391]</t>
  </si>
  <si>
    <t>RV551 
[49397]</t>
  </si>
  <si>
    <t>RV552 
[49403]</t>
  </si>
  <si>
    <t>RV553 
[49409]</t>
  </si>
  <si>
    <t>RV554 
[49415]</t>
  </si>
  <si>
    <t>RV555 
[49421]</t>
  </si>
  <si>
    <t>RV556 
[49427]</t>
  </si>
  <si>
    <t>RV557 
[49433]</t>
  </si>
  <si>
    <t>RV558 
[49439]</t>
  </si>
  <si>
    <t>RV559 
[49445]</t>
  </si>
  <si>
    <t>RV560 
[49451]</t>
  </si>
  <si>
    <t>RV561 
[49457]</t>
  </si>
  <si>
    <t>RV562 
[49463]</t>
  </si>
  <si>
    <t>RV563 
[49469]</t>
  </si>
  <si>
    <t>RV564 
[49475]</t>
  </si>
  <si>
    <t>RV565 
[49481]</t>
  </si>
  <si>
    <t>RV566 
[49487]</t>
  </si>
  <si>
    <t>RV567 
[49493]</t>
  </si>
  <si>
    <t>RV568 
[49499]</t>
  </si>
  <si>
    <t>RV569 
[49505]</t>
  </si>
  <si>
    <t>RV570 
[49511]</t>
  </si>
  <si>
    <t>RV571 
[49517]</t>
  </si>
  <si>
    <t>RV572 
[49523]</t>
  </si>
  <si>
    <t>RV573 
[49529]</t>
  </si>
  <si>
    <t>RV574 
[49535]</t>
  </si>
  <si>
    <t>RV575 
[49541]</t>
  </si>
  <si>
    <t>RV576 
[49547]</t>
  </si>
  <si>
    <t>RV577 
[49553]</t>
  </si>
  <si>
    <t>RV578 
[49559]</t>
  </si>
  <si>
    <t>RV579 
[49565]</t>
  </si>
  <si>
    <t>RV580 
[49571]</t>
  </si>
  <si>
    <t>RV581 
[49577]</t>
  </si>
  <si>
    <t>RV582 
[49583]</t>
  </si>
  <si>
    <t>RV583 
[49589]</t>
  </si>
  <si>
    <t>RV584 
[49595]</t>
  </si>
  <si>
    <t>RV585 
[49601]</t>
  </si>
  <si>
    <t>RV586 
[49607]</t>
  </si>
  <si>
    <t>RV587 
[49613]</t>
  </si>
  <si>
    <t>RV588 
[49619]</t>
  </si>
  <si>
    <t>RV589 
[49625]</t>
  </si>
  <si>
    <t>RV590 
[49631]</t>
  </si>
  <si>
    <t>RV591 
[49637]</t>
  </si>
  <si>
    <t>RV592 
[49643]</t>
  </si>
  <si>
    <t>SIMMBermudanSwaption</t>
  </si>
  <si>
    <t>initialmargin.isdasimm.products.SIMMBermudanSwaption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</si>
  <si>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</si>
  <si>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</si>
  <si>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</si>
  <si>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</si>
  <si>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</si>
  <si>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</si>
  <si>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</si>
  <si>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</si>
  <si>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</si>
  <si>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t>FixingDates211 
[69394]</t>
  </si>
  <si>
    <t>PeriodLength311 
[69395]</t>
  </si>
  <si>
    <t>PaymentDates411 
[69396]</t>
  </si>
  <si>
    <t>Notional511 
[69397]</t>
  </si>
  <si>
    <t>SwapRates611 
[69398]</t>
  </si>
  <si>
    <t>isExerciseDate711 
[69399]</t>
  </si>
  <si>
    <t>ExerciseType 
[69401]</t>
  </si>
  <si>
    <t>CurveIndexNames911 
[69402]</t>
  </si>
  <si>
    <t>SIMMBermudanSwaption 
[69404]</t>
  </si>
  <si>
    <t>WeightMode 
[69406]</t>
  </si>
  <si>
    <t>InterpolationStep 
[69407]</t>
  </si>
  <si>
    <t>IsUseAnalyticSensis 
[69408]</t>
  </si>
  <si>
    <t>RV54 
[69414]</t>
  </si>
  <si>
    <t>RV55 
[69457]</t>
  </si>
  <si>
    <t>RV56 
[69500]</t>
  </si>
  <si>
    <t>RV57 
[69543]</t>
  </si>
  <si>
    <t>RV58 
[69586]</t>
  </si>
  <si>
    <t>RV59 
[69629]</t>
  </si>
  <si>
    <t>RV60 
[69672]</t>
  </si>
  <si>
    <t>RV61 
[69715]</t>
  </si>
  <si>
    <t>RV62 
[69758]</t>
  </si>
  <si>
    <t>RV63 
[69801]</t>
  </si>
  <si>
    <t>RV64 
[69844]</t>
  </si>
  <si>
    <t>RV65 
[69887]</t>
  </si>
  <si>
    <t>RV66 
[69930]</t>
  </si>
  <si>
    <t>RV67 
[69973]</t>
  </si>
  <si>
    <t>RV68 
[70016]</t>
  </si>
  <si>
    <t>RV69 
[70059]</t>
  </si>
  <si>
    <t>RV70 
[70102]</t>
  </si>
  <si>
    <t>RV71 
[70145]</t>
  </si>
  <si>
    <t>RV72 
[70188]</t>
  </si>
  <si>
    <t>RV73 
[70231]</t>
  </si>
  <si>
    <t>RV74 
[70274]</t>
  </si>
  <si>
    <t>RV75 
[70317]</t>
  </si>
  <si>
    <t>RV76 
[70360]</t>
  </si>
  <si>
    <t>RV77 
[70403]</t>
  </si>
  <si>
    <t>RV78 
[70446]</t>
  </si>
  <si>
    <t>RV79 
[70489]</t>
  </si>
  <si>
    <t>RV80 
[70532]</t>
  </si>
  <si>
    <t>RV81 
[70575]</t>
  </si>
  <si>
    <t>RV82 
[70618]</t>
  </si>
  <si>
    <t>RV83 
[70661]</t>
  </si>
  <si>
    <t>RV84 
[70704]</t>
  </si>
  <si>
    <t>RV85 
[70747]</t>
  </si>
  <si>
    <t>RV86 
[70790]</t>
  </si>
  <si>
    <t>RV87 
[70833]</t>
  </si>
  <si>
    <t>RV88 
[70876]</t>
  </si>
  <si>
    <t>RV89 
[70919]</t>
  </si>
  <si>
    <t>RV90 
[70962]</t>
  </si>
  <si>
    <t>RV91 
[71005]</t>
  </si>
  <si>
    <t>RV92 
[71048]</t>
  </si>
  <si>
    <t>RV93 
[71091]</t>
  </si>
  <si>
    <t>RV94 
[71134]</t>
  </si>
  <si>
    <t>RV95 
[71177]</t>
  </si>
  <si>
    <t>RV96 
[71220]</t>
  </si>
  <si>
    <t>RV97 
[71263]</t>
  </si>
  <si>
    <t>RV98 
[71306]</t>
  </si>
  <si>
    <t>RV99 
[71349]</t>
  </si>
  <si>
    <t>RV100 
[71392]</t>
  </si>
  <si>
    <t>RV101 
[71435]</t>
  </si>
  <si>
    <t>RV102 
[71478]</t>
  </si>
  <si>
    <t>RV103 
[71521]</t>
  </si>
  <si>
    <t>RV104 
[71564]</t>
  </si>
  <si>
    <t>RV105 
[71607]</t>
  </si>
  <si>
    <t>RV106 
[71650]</t>
  </si>
  <si>
    <t>RV107 
[71693]</t>
  </si>
  <si>
    <t>RV108 
[71736]</t>
  </si>
  <si>
    <t>RV109 
[71779]</t>
  </si>
  <si>
    <t>RV110 
[71822]</t>
  </si>
  <si>
    <t>RV111 
[71865]</t>
  </si>
  <si>
    <t>RV112 
[71908]</t>
  </si>
  <si>
    <t>RV113 
[71951]</t>
  </si>
  <si>
    <t>RV114 
[71994]</t>
  </si>
  <si>
    <t>RV115 
[72037]</t>
  </si>
  <si>
    <t>RV116 
[72080]</t>
  </si>
  <si>
    <t>RV117 
[72123]</t>
  </si>
  <si>
    <t>RV118 
[72166]</t>
  </si>
  <si>
    <t>RV119 
[72209]</t>
  </si>
  <si>
    <t>RV120 
[72252]</t>
  </si>
  <si>
    <t>RV121 
[72295]</t>
  </si>
  <si>
    <t>RV122 
[72338]</t>
  </si>
  <si>
    <t>RV123 
[72381]</t>
  </si>
  <si>
    <t>RV124 
[72424]</t>
  </si>
  <si>
    <t>RV125 
[72467]</t>
  </si>
  <si>
    <t>RV126 
[72510]</t>
  </si>
  <si>
    <t>RV127 
[72553]</t>
  </si>
  <si>
    <t>RV128 
[72596]</t>
  </si>
  <si>
    <t>RV129 
[72639]</t>
  </si>
  <si>
    <t>RV130 
[72682]</t>
  </si>
  <si>
    <t>RV131 
[72725]</t>
  </si>
  <si>
    <t>RV132 
[72768]</t>
  </si>
  <si>
    <t>RV133 
[72811]</t>
  </si>
  <si>
    <t>RV134 
[72854]</t>
  </si>
  <si>
    <t>RV135 
[72897]</t>
  </si>
  <si>
    <t>RV136 
[72940]</t>
  </si>
  <si>
    <t>RV137 
[72983]</t>
  </si>
  <si>
    <t>RV138 
[73026]</t>
  </si>
  <si>
    <t>RV139 
[73069]</t>
  </si>
  <si>
    <t>RV140 
[73112]</t>
  </si>
  <si>
    <t>RV141 
[73155]</t>
  </si>
  <si>
    <t>RV142 
[73198]</t>
  </si>
  <si>
    <t>RV143 
[73241]</t>
  </si>
  <si>
    <t>RV144 
[73284]</t>
  </si>
  <si>
    <t>RV145 
[73327]</t>
  </si>
  <si>
    <t>RV146 
[73370]</t>
  </si>
  <si>
    <t>RV147 
[73413]</t>
  </si>
  <si>
    <t>RV148 
[73456]</t>
  </si>
  <si>
    <t>RV149 
[73499]</t>
  </si>
  <si>
    <t>RV150 
[73542]</t>
  </si>
  <si>
    <t>RV151 
[73585]</t>
  </si>
  <si>
    <t>RV152 
[73628]</t>
  </si>
  <si>
    <t>RV153 
[73671]</t>
  </si>
  <si>
    <t>RV154 
[73714]</t>
  </si>
  <si>
    <t>RV155 
[73757]</t>
  </si>
  <si>
    <t>RV156 
[73800]</t>
  </si>
  <si>
    <t>RV157 
[73843]</t>
  </si>
  <si>
    <t>RV158 
[73886]</t>
  </si>
  <si>
    <t>RV159 
[73929]</t>
  </si>
  <si>
    <t>RV160 
[73972]</t>
  </si>
  <si>
    <t>RV161 
[74015]</t>
  </si>
  <si>
    <t>RV162 
[74058]</t>
  </si>
  <si>
    <t>RV163 
[74101]</t>
  </si>
  <si>
    <t>RV164 
[74144]</t>
  </si>
  <si>
    <t>RV165 
[74187]</t>
  </si>
  <si>
    <t>RV166 
[74230]</t>
  </si>
  <si>
    <t>RV167 
[74273]</t>
  </si>
  <si>
    <t>RV168 
[74316]</t>
  </si>
  <si>
    <t>RV169 
[74359]</t>
  </si>
  <si>
    <t>RV170 
[74402]</t>
  </si>
  <si>
    <t>RV171 
[74445]</t>
  </si>
  <si>
    <t>RV172 
[74488]</t>
  </si>
  <si>
    <t>RV173 
[74531]</t>
  </si>
  <si>
    <t>RV174 
[74574]</t>
  </si>
  <si>
    <t>RV175 
[74617]</t>
  </si>
  <si>
    <t>RV176 
[74660]</t>
  </si>
  <si>
    <t>RV177 
[74703]</t>
  </si>
  <si>
    <t>RV178 
[74746]</t>
  </si>
  <si>
    <t>RV179 
[74789]</t>
  </si>
  <si>
    <t>RV180 
[74832]</t>
  </si>
  <si>
    <t>RV181 
[74875]</t>
  </si>
  <si>
    <t>RV182 
[74918]</t>
  </si>
  <si>
    <t>RV183 
[74961]</t>
  </si>
  <si>
    <t>RV184 
[75004]</t>
  </si>
  <si>
    <t>RV185 
[75047]</t>
  </si>
  <si>
    <t>RV186 
[75090]</t>
  </si>
  <si>
    <t>RV187 
[75133]</t>
  </si>
  <si>
    <t>RV188 
[75176]</t>
  </si>
  <si>
    <t>RV189 
[75219]</t>
  </si>
  <si>
    <t>RV190 
[75262]</t>
  </si>
  <si>
    <t>RV191 
[75305]</t>
  </si>
  <si>
    <t>RV192 
[75348]</t>
  </si>
  <si>
    <t>RV193 
[75391]</t>
  </si>
  <si>
    <t>RV194 
[75434]</t>
  </si>
  <si>
    <t>RV195 
[75477]</t>
  </si>
  <si>
    <t>RV196 
[75520]</t>
  </si>
  <si>
    <t>RV197 
[75563]</t>
  </si>
  <si>
    <t>RV198 
[75606]</t>
  </si>
  <si>
    <t>RV199 
[75649]</t>
  </si>
  <si>
    <t>RV200 
[75692]</t>
  </si>
  <si>
    <t>RV201 
[75735]</t>
  </si>
  <si>
    <t>RV202 
[75778]</t>
  </si>
  <si>
    <t>RV203 
[75821]</t>
  </si>
  <si>
    <t>RV204 
[75864]</t>
  </si>
  <si>
    <t>RV205 
[75907]</t>
  </si>
  <si>
    <t>RV206 
[75950]</t>
  </si>
  <si>
    <t>RV207 
[75993]</t>
  </si>
  <si>
    <t>RV208 
[76036]</t>
  </si>
  <si>
    <t>RV209 
[76079]</t>
  </si>
  <si>
    <t>RV210 
[76122]</t>
  </si>
  <si>
    <t>RV211 
[76165]</t>
  </si>
  <si>
    <t>RV212 
[76208]</t>
  </si>
  <si>
    <t>RV213 
[76251]</t>
  </si>
  <si>
    <t>RV214 
[76294]</t>
  </si>
  <si>
    <t>RV215 
[76337]</t>
  </si>
  <si>
    <t>RV216 
[76380]</t>
  </si>
  <si>
    <t>RV217 
[76423]</t>
  </si>
  <si>
    <t>RV218 
[76466]</t>
  </si>
  <si>
    <t>RV219 
[76509]</t>
  </si>
  <si>
    <t>RV220 
[76552]</t>
  </si>
  <si>
    <t>RV221 
[76595]</t>
  </si>
  <si>
    <t>RV222 
[76638]</t>
  </si>
  <si>
    <t>RV223 
[76681]</t>
  </si>
  <si>
    <t>RV224 
[76724]</t>
  </si>
  <si>
    <t>RV225 
[76767]</t>
  </si>
  <si>
    <t>RV226 
[76810]</t>
  </si>
  <si>
    <t>RV227 
[76853]</t>
  </si>
  <si>
    <t>RV228 
[76896]</t>
  </si>
  <si>
    <t>RV229 
[76939]</t>
  </si>
  <si>
    <t>RV230 
[76982]</t>
  </si>
  <si>
    <t>RV231 
[77025]</t>
  </si>
  <si>
    <t>RV232 
[77068]</t>
  </si>
  <si>
    <t>RV233 
[77111]</t>
  </si>
  <si>
    <t>RV234 
[77154]</t>
  </si>
  <si>
    <t>RV307 
[77413]</t>
  </si>
  <si>
    <t>RV308 
[77431]</t>
  </si>
  <si>
    <t>RV309 
[77449]</t>
  </si>
  <si>
    <t>RV310 
[77467]</t>
  </si>
  <si>
    <t>RV311 
[77485]</t>
  </si>
  <si>
    <t>RV312 
[77503]</t>
  </si>
  <si>
    <t>RV313 
[77521]</t>
  </si>
  <si>
    <t>RV314 
[77539]</t>
  </si>
  <si>
    <t>RV315 
[77557]</t>
  </si>
  <si>
    <t>RV316 
[77575]</t>
  </si>
  <si>
    <t>RV317 
[77593]</t>
  </si>
  <si>
    <t>RV318 
[77611]</t>
  </si>
  <si>
    <t>RV319 
[77629]</t>
  </si>
  <si>
    <t>RV320 
[77647]</t>
  </si>
  <si>
    <t>RV321 
[77665]</t>
  </si>
  <si>
    <t>RV322 
[77683]</t>
  </si>
  <si>
    <t>RV323 
[77701]</t>
  </si>
  <si>
    <t>RV324 
[77719]</t>
  </si>
  <si>
    <t>RV325 
[77737]</t>
  </si>
  <si>
    <t>RV326 
[77755]</t>
  </si>
  <si>
    <t>RV327 
[77773]</t>
  </si>
  <si>
    <t>RV328 
[77791]</t>
  </si>
  <si>
    <t>RV329 
[77809]</t>
  </si>
  <si>
    <t>RV330 
[77827]</t>
  </si>
  <si>
    <t>RV331 
[77845]</t>
  </si>
  <si>
    <t>RV332 
[77863]</t>
  </si>
  <si>
    <t>RV333 
[77881]</t>
  </si>
  <si>
    <t>RV334 
[77899]</t>
  </si>
  <si>
    <t>RV335 
[77917]</t>
  </si>
  <si>
    <t>RV336 
[77935]</t>
  </si>
  <si>
    <t>RV337 
[77953]</t>
  </si>
  <si>
    <t>RV338 
[77971]</t>
  </si>
  <si>
    <t>RV339 
[77989]</t>
  </si>
  <si>
    <t>RV340 
[78007]</t>
  </si>
  <si>
    <t>RV341 
[78025]</t>
  </si>
  <si>
    <t>RV342 
[78043]</t>
  </si>
  <si>
    <t>RV343 
[78061]</t>
  </si>
  <si>
    <t>RV344 
[78079]</t>
  </si>
  <si>
    <t>RV345 
[78097]</t>
  </si>
  <si>
    <t>RV346 
[78115]</t>
  </si>
  <si>
    <t>RV347 
[78133]</t>
  </si>
  <si>
    <t>RV348 
[78151]</t>
  </si>
  <si>
    <t>RV349 
[78169]</t>
  </si>
  <si>
    <t>RV350 
[78187]</t>
  </si>
  <si>
    <t>RV351 
[78205]</t>
  </si>
  <si>
    <t>RV352 
[78223]</t>
  </si>
  <si>
    <t>RV353 
[78241]</t>
  </si>
  <si>
    <t>RV354 
[78259]</t>
  </si>
  <si>
    <t>RV355 
[78277]</t>
  </si>
  <si>
    <t>RV356 
[78295]</t>
  </si>
  <si>
    <t>RV357 
[78313]</t>
  </si>
  <si>
    <t>RV358 
[78331]</t>
  </si>
  <si>
    <t>RV359 
[78349]</t>
  </si>
  <si>
    <t>RV360 
[78367]</t>
  </si>
  <si>
    <t>RV361 
[78385]</t>
  </si>
  <si>
    <t>RV362 
[78403]</t>
  </si>
  <si>
    <t>RV363 
[78421]</t>
  </si>
  <si>
    <t>RV364 
[78439]</t>
  </si>
  <si>
    <t>RV365 
[78457]</t>
  </si>
  <si>
    <t>RV366 
[78475]</t>
  </si>
  <si>
    <t>RV367 
[78493]</t>
  </si>
  <si>
    <t>RV368 
[78511]</t>
  </si>
  <si>
    <t>RV369 
[78529]</t>
  </si>
  <si>
    <t>RV370 
[78547]</t>
  </si>
  <si>
    <t>RV371 
[78565]</t>
  </si>
  <si>
    <t>RV372 
[78583]</t>
  </si>
  <si>
    <t>RV373 
[78601]</t>
  </si>
  <si>
    <t>RV374 
[78619]</t>
  </si>
  <si>
    <t>RV375 
[78637]</t>
  </si>
  <si>
    <t>RV376 
[78655]</t>
  </si>
  <si>
    <t>RV377 
[78673]</t>
  </si>
  <si>
    <t>RV378 
[78691]</t>
  </si>
  <si>
    <t>RV379 
[78709]</t>
  </si>
  <si>
    <t>RV380 
[78727]</t>
  </si>
  <si>
    <t>RV381 
[78745]</t>
  </si>
  <si>
    <t>RV382 
[78763]</t>
  </si>
  <si>
    <t>RV383 
[78781]</t>
  </si>
  <si>
    <t>RV384 
[78799]</t>
  </si>
  <si>
    <t>RV385 
[78817]</t>
  </si>
  <si>
    <t>RV386 
[78835]</t>
  </si>
  <si>
    <t>RV387 
[78853]</t>
  </si>
  <si>
    <t>RV388 
[78871]</t>
  </si>
  <si>
    <t>RV389 
[78889]</t>
  </si>
  <si>
    <t>RV390 
[78907]</t>
  </si>
  <si>
    <t>RV391 
[78925]</t>
  </si>
  <si>
    <t>RV392 
[78943]</t>
  </si>
  <si>
    <t>RV393 
[78961]</t>
  </si>
  <si>
    <t>RV394 
[78979]</t>
  </si>
  <si>
    <t>RV395 
[78997]</t>
  </si>
  <si>
    <t>RV396 
[79015]</t>
  </si>
  <si>
    <t>RV397 
[79033]</t>
  </si>
  <si>
    <t>RV398 
[79051]</t>
  </si>
  <si>
    <t>RV399 
[79069]</t>
  </si>
  <si>
    <t>RV400 
[79087]</t>
  </si>
  <si>
    <t>RV401 
[79105]</t>
  </si>
  <si>
    <t>RV402 
[79123]</t>
  </si>
  <si>
    <t>RV403 
[79141]</t>
  </si>
  <si>
    <t>RV404 
[79159]</t>
  </si>
  <si>
    <t>RV405 
[79177]</t>
  </si>
  <si>
    <t>RV406 
[79195]</t>
  </si>
  <si>
    <t>RV407 
[79213]</t>
  </si>
  <si>
    <t>RV408 
[79231]</t>
  </si>
  <si>
    <t>RV409 
[79249]</t>
  </si>
  <si>
    <t>RV410 
[79267]</t>
  </si>
  <si>
    <t>RV411 
[79285]</t>
  </si>
  <si>
    <t>RV412 
[79303]</t>
  </si>
  <si>
    <t>RV413 
[79321]</t>
  </si>
  <si>
    <t>RV414 
[79339]</t>
  </si>
  <si>
    <t>RV415 
[79357]</t>
  </si>
  <si>
    <t>RV416 
[79375]</t>
  </si>
  <si>
    <t>RV417 
[79393]</t>
  </si>
  <si>
    <t>RV418 
[79411]</t>
  </si>
  <si>
    <t>RV419 
[79429]</t>
  </si>
  <si>
    <t>RV420 
[79447]</t>
  </si>
  <si>
    <t>RV421 
[79465]</t>
  </si>
  <si>
    <t>RV422 
[79483]</t>
  </si>
  <si>
    <t>RV423 
[79501]</t>
  </si>
  <si>
    <t>RV424 
[79519]</t>
  </si>
  <si>
    <t>RV425 
[79537]</t>
  </si>
  <si>
    <t>RV426 
[79555]</t>
  </si>
  <si>
    <t>RV427 
[79573]</t>
  </si>
  <si>
    <t>RV428 
[79591]</t>
  </si>
  <si>
    <t>RV429 
[79609]</t>
  </si>
  <si>
    <t>RV430 
[79627]</t>
  </si>
  <si>
    <t>RV431 
[79645]</t>
  </si>
  <si>
    <t>RV432 
[79663]</t>
  </si>
  <si>
    <t>RV433 
[79681]</t>
  </si>
  <si>
    <t>RV434 
[79699]</t>
  </si>
  <si>
    <t>RV435 
[79717]</t>
  </si>
  <si>
    <t>RV436 
[79735]</t>
  </si>
  <si>
    <t>RV437 
[79753]</t>
  </si>
  <si>
    <t>RV438 
[79771]</t>
  </si>
  <si>
    <t>RV439 
[79789]</t>
  </si>
  <si>
    <t>RV440 
[79807]</t>
  </si>
  <si>
    <t>RV441 
[79825]</t>
  </si>
  <si>
    <t>RV442 
[79843]</t>
  </si>
  <si>
    <t>RV443 
[79861]</t>
  </si>
  <si>
    <t>RV444 
[79879]</t>
  </si>
  <si>
    <t>RV445 
[79897]</t>
  </si>
  <si>
    <t>RV446 
[79915]</t>
  </si>
  <si>
    <t>RV447 
[79933]</t>
  </si>
  <si>
    <t>RV448 
[79951]</t>
  </si>
  <si>
    <t>RV449 
[79969]</t>
  </si>
  <si>
    <t>RV450 
[79987]</t>
  </si>
  <si>
    <t>RV451 
[80005]</t>
  </si>
  <si>
    <t>RV452 
[80023]</t>
  </si>
  <si>
    <t>RV453 
[80041]</t>
  </si>
  <si>
    <t>RV454 
[80059]</t>
  </si>
  <si>
    <t>RV455 
[80077]</t>
  </si>
  <si>
    <t>RV456 
[80095]</t>
  </si>
  <si>
    <t>RV457 
[80113]</t>
  </si>
  <si>
    <t>RV458 
[80131]</t>
  </si>
  <si>
    <t>RV459 
[80149]</t>
  </si>
  <si>
    <t>RV460 
[80167]</t>
  </si>
  <si>
    <t>RV461 
[80185]</t>
  </si>
  <si>
    <t>RV462 
[80203]</t>
  </si>
  <si>
    <t>RV463 
[80221]</t>
  </si>
  <si>
    <t>RV464 
[80239]</t>
  </si>
  <si>
    <t>RV465 
[80257]</t>
  </si>
  <si>
    <t>RV466 
[80275]</t>
  </si>
  <si>
    <t>RV467 
[80293]</t>
  </si>
  <si>
    <t>RV468 
[80311]</t>
  </si>
  <si>
    <t>RV469 
[80329]</t>
  </si>
  <si>
    <t>RV470 
[80347]</t>
  </si>
  <si>
    <t>RV471 
[80365]</t>
  </si>
  <si>
    <t>RV472 
[80383]</t>
  </si>
  <si>
    <t>RV473 
[80401]</t>
  </si>
  <si>
    <t>RV474 
[80419]</t>
  </si>
  <si>
    <t>RV475 
[80437]</t>
  </si>
  <si>
    <t>RV476 
[80455]</t>
  </si>
  <si>
    <t>RV477 
[80473]</t>
  </si>
  <si>
    <t>RV478 
[80491]</t>
  </si>
  <si>
    <t>RV479 
[80509]</t>
  </si>
  <si>
    <t>RV480 
[80527]</t>
  </si>
  <si>
    <t>RV481 
[80545]</t>
  </si>
  <si>
    <t>RV482 
[80563]</t>
  </si>
  <si>
    <t>RV483 
[80581]</t>
  </si>
  <si>
    <t>RV484 
[80599]</t>
  </si>
  <si>
    <t>RV485 
[80617]</t>
  </si>
  <si>
    <t>RV486 
[80635]</t>
  </si>
  <si>
    <t>RV487 
[80653]</t>
  </si>
  <si>
    <t>RV488 
[80671]</t>
  </si>
  <si>
    <t>RV489 
[80689]</t>
  </si>
  <si>
    <t>RV490 
[80707]</t>
  </si>
  <si>
    <t>RV491 
[80725]</t>
  </si>
  <si>
    <t>RV492 
[80743]</t>
  </si>
  <si>
    <t>RV493 
[80761]</t>
  </si>
  <si>
    <t>RV494 
[80779]</t>
  </si>
  <si>
    <t>RV495 
[80797]</t>
  </si>
  <si>
    <t>RV496 
[80815]</t>
  </si>
  <si>
    <t>RV497 
[80833]</t>
  </si>
  <si>
    <t>RV498 
[80851]</t>
  </si>
  <si>
    <t>RV499 
[80869]</t>
  </si>
  <si>
    <t>RV500 
[80887]</t>
  </si>
  <si>
    <t>RV501 
[80905]</t>
  </si>
  <si>
    <t>RV502 
[80923]</t>
  </si>
  <si>
    <t>RV503 
[80941]</t>
  </si>
  <si>
    <t>RV504 
[80959]</t>
  </si>
  <si>
    <t>RV505 
[80977]</t>
  </si>
  <si>
    <t>RV506 
[80995]</t>
  </si>
  <si>
    <t>RV507 
[81013]</t>
  </si>
  <si>
    <t>RV508 
[81031]</t>
  </si>
  <si>
    <t>RV509 
[81049]</t>
  </si>
  <si>
    <t>RV510 
[81067]</t>
  </si>
  <si>
    <t>RV511 
[81085]</t>
  </si>
  <si>
    <t>RV512 
[81103]</t>
  </si>
  <si>
    <t>RV513 
[81121]</t>
  </si>
  <si>
    <t>RV514 
[81139]</t>
  </si>
  <si>
    <t>RV515 
[81157]</t>
  </si>
  <si>
    <t>RV516 
[81175]</t>
  </si>
  <si>
    <t>RV517 
[81193]</t>
  </si>
  <si>
    <t>RV518 
[81211]</t>
  </si>
  <si>
    <t>RV519 
[81229]</t>
  </si>
  <si>
    <t>RV520 
[81247]</t>
  </si>
  <si>
    <t>RV521 
[81265]</t>
  </si>
  <si>
    <t>RV522 
[81283]</t>
  </si>
  <si>
    <t>RV523 
[81301]</t>
  </si>
  <si>
    <t>RV524 
[81319]</t>
  </si>
  <si>
    <t>RV525 
[81337]</t>
  </si>
  <si>
    <t>RV526 
[81355]</t>
  </si>
  <si>
    <t>RV527 
[81373]</t>
  </si>
  <si>
    <t>RV528 
[81391]</t>
  </si>
  <si>
    <t>RV529 
[81409]</t>
  </si>
  <si>
    <t>RV530 
[81427]</t>
  </si>
  <si>
    <t>RV531 
[81445]</t>
  </si>
  <si>
    <t>RV532 
[81463]</t>
  </si>
  <si>
    <t>RV533 
[81481]</t>
  </si>
  <si>
    <t>RV534 
[81499]</t>
  </si>
  <si>
    <t>RV535 
[81517]</t>
  </si>
  <si>
    <t>RV536 
[81535]</t>
  </si>
  <si>
    <t>RV537 
[81553]</t>
  </si>
  <si>
    <t>RV538 
[81571]</t>
  </si>
  <si>
    <t>RV539 
[81589]</t>
  </si>
  <si>
    <t>RV540 
[81607]</t>
  </si>
  <si>
    <t>RV541 
[81625]</t>
  </si>
  <si>
    <t>RV542 
[81643]</t>
  </si>
  <si>
    <t>RV543 
[81661]</t>
  </si>
  <si>
    <t>RV544 
[81679]</t>
  </si>
  <si>
    <t>RV545 
[81697]</t>
  </si>
  <si>
    <t>RV546 
[81715]</t>
  </si>
  <si>
    <t>RV547 
[81733]</t>
  </si>
  <si>
    <t>RV548 
[81751]</t>
  </si>
  <si>
    <t>RV549 
[81769]</t>
  </si>
  <si>
    <t>RV550 
[81787]</t>
  </si>
  <si>
    <t>RV551 
[81805]</t>
  </si>
  <si>
    <t>RV552 
[81823]</t>
  </si>
  <si>
    <t>RV553 
[81841]</t>
  </si>
  <si>
    <t>RV554 
[81859]</t>
  </si>
  <si>
    <t>RV555 
[81877]</t>
  </si>
  <si>
    <t>RV556 
[81895]</t>
  </si>
  <si>
    <t>RV557 
[81913]</t>
  </si>
  <si>
    <t>RV558 
[81931]</t>
  </si>
  <si>
    <t>RV559 
[81949]</t>
  </si>
  <si>
    <t>RV560 
[81967]</t>
  </si>
  <si>
    <t>RV561 
[81985]</t>
  </si>
  <si>
    <t>RV562 
[82003]</t>
  </si>
  <si>
    <t>RV563 
[82021]</t>
  </si>
  <si>
    <t>RV564 
[82039]</t>
  </si>
  <si>
    <t>RV565 
[82057]</t>
  </si>
  <si>
    <t>RV566 
[82075]</t>
  </si>
  <si>
    <t>RV567 
[82093]</t>
  </si>
  <si>
    <t>RV568 
[82111]</t>
  </si>
  <si>
    <t>RV569 
[82129]</t>
  </si>
  <si>
    <t>RV570 
[82147]</t>
  </si>
  <si>
    <t>RV571 
[82165]</t>
  </si>
  <si>
    <t>RV572 
[82183]</t>
  </si>
  <si>
    <t>RV573 
[82201]</t>
  </si>
  <si>
    <t>RV574 
[82219]</t>
  </si>
  <si>
    <t>RV575 
[82237]</t>
  </si>
  <si>
    <t>RV576 
[82255]</t>
  </si>
  <si>
    <t>RV577 
[82273]</t>
  </si>
  <si>
    <t>RV578 
[82291]</t>
  </si>
  <si>
    <t>RV579 
[82309]</t>
  </si>
  <si>
    <t>RV580 
[82327]</t>
  </si>
  <si>
    <t>RV581 
[82345]</t>
  </si>
  <si>
    <t>RV582 
[82363]</t>
  </si>
  <si>
    <t>RV583 
[82381]</t>
  </si>
  <si>
    <t>RV584 
[82399]</t>
  </si>
  <si>
    <t>RV585 
[82417]</t>
  </si>
  <si>
    <t>RV586 
[82435]</t>
  </si>
  <si>
    <t>RV587 
[82453]</t>
  </si>
  <si>
    <t>RV588 
[82471]</t>
  </si>
  <si>
    <t>RV589 
[82489]</t>
  </si>
  <si>
    <t>RV590 
[82507]</t>
  </si>
  <si>
    <t>RV591 
[82525]</t>
  </si>
  <si>
    <t>RV592 
[82543]</t>
  </si>
  <si>
    <t>RV593 
[82561]</t>
  </si>
  <si>
    <t>RV594 
[82579]</t>
  </si>
  <si>
    <t>RV595 
[82597]</t>
  </si>
  <si>
    <t>RV596 
[82615]</t>
  </si>
  <si>
    <t>RV597 
[82633]</t>
  </si>
  <si>
    <t>RV598 
[82651]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</si>
  <si>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</si>
  <si>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</si>
  <si>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</si>
  <si>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</si>
  <si>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</si>
  <si>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</si>
  <si>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</si>
  <si>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</si>
  <si>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target\classes</t>
  </si>
  <si>
    <t>Object</t>
  </si>
  <si>
    <t>df.values</t>
  </si>
  <si>
    <t>df.times</t>
  </si>
  <si>
    <t>times</t>
  </si>
  <si>
    <t>values</t>
  </si>
  <si>
    <t>values.aad</t>
  </si>
  <si>
    <t>name</t>
  </si>
  <si>
    <t>DiscountCurveStochastic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</si>
  <si>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</si>
  <si>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</si>
  <si>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</si>
  <si>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</si>
  <si>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</si>
  <si>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</si>
  <si>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</si>
  <si>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</si>
  <si>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</si>
  <si>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Melting</t>
  </si>
  <si>
    <t>Calculate Exact</t>
  </si>
  <si>
    <t>Bermudan Parameters</t>
  </si>
  <si>
    <t>Interpolation Step Size</t>
  </si>
  <si>
    <t>Use Analytic Sensitivities ?</t>
  </si>
  <si>
    <t xml:space="preserve">Melting </t>
  </si>
  <si>
    <t>(Constant, Stochastic)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</si>
  <si>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</si>
  <si>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</si>
  <si>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</si>
  <si>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</si>
  <si>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</si>
  <si>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</si>
  <si>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</si>
  <si>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</si>
  <si>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</si>
  <si>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</si>
  <si>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</si>
  <si>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</si>
  <si>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</si>
  <si>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</si>
  <si>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</si>
  <si>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</si>
  <si>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</si>
  <si>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</si>
  <si>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</si>
  <si>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</si>
  <si>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</si>
  <si>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</si>
  <si>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Bermudan Swaption (Multi-Cancelable)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</si>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</sst>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1" tint="0.499984740745262"/>
        <bgColor indexed="27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80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13" fillId="7" borderId="0" xfId="0" applyFont="1" applyFill="1" applyAlignment="1">
      <alignment horizontal="center"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3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13" fillId="14" borderId="0" xfId="0" applyNumberFormat="1" applyFont="1" applyFill="1" applyAlignment="1">
      <alignment horizontal="center" vertical="top"/>
    </xf>
    <xf numFmtId="0" fontId="13" fillId="14" borderId="0" xfId="0" applyFont="1" applyFill="1" applyAlignment="1">
      <alignment horizontal="center" vertical="top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2" fontId="13" fillId="14" borderId="0" xfId="0" applyNumberFormat="1" applyFont="1" applyFill="1" applyAlignment="1">
      <alignment horizontal="center"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7" borderId="0" xfId="0" applyNumberFormat="1" applyFont="1" applyFill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13" fillId="15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7" fillId="16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3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10 x 5 Swaption with Physical Delivery</c:v>
            </c:pt>
          </c:strCache>
        </c:strRef>
      </c:tx>
      <c:layout>
        <c:manualLayout>
          <c:xMode val="edge"/>
          <c:yMode val="edge"/>
          <c:x val="0.14713973162840996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'SIMM-Analysis'!$E$43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4923984"/>
        <c:axId val="254924544"/>
      </c:lineChart>
      <c:catAx>
        <c:axId val="25492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4544"/>
        <c:crosses val="autoZero"/>
        <c:auto val="1"/>
        <c:lblAlgn val="ctr"/>
        <c:lblOffset val="100"/>
        <c:noMultiLvlLbl val="0"/>
      </c:catAx>
      <c:valAx>
        <c:axId val="2549245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€</a:t>
                </a:r>
              </a:p>
            </c:rich>
          </c:tx>
          <c:layout>
            <c:manualLayout>
              <c:xMode val="edge"/>
              <c:yMode val="edge"/>
              <c:x val="3.1381417682193762E-2"/>
              <c:y val="0.334345295851861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2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'SIMM-Analysis'!$C$22</c:f>
          <c:strCache>
            <c:ptCount val="1"/>
            <c:pt idx="0">
              <c:v>Forward Initial Margin of a 10 x 5 Swaption with Physical Delivery</c:v>
            </c:pt>
          </c:strCache>
        </c:strRef>
      </c:tx>
      <c:layout>
        <c:manualLayout>
          <c:xMode val="edge"/>
          <c:yMode val="edge"/>
          <c:x val="0.1475937091365789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'SIMM-Analysis'!$F$43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229312"/>
        <c:axId val="636230296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229312"/>
        <c:axId val="636230296"/>
      </c:lineChart>
      <c:catAx>
        <c:axId val="63622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30296"/>
        <c:crosses val="autoZero"/>
        <c:auto val="1"/>
        <c:lblAlgn val="ctr"/>
        <c:lblOffset val="100"/>
        <c:noMultiLvlLbl val="0"/>
      </c:catAx>
      <c:valAx>
        <c:axId val="636230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</a:t>
                </a:r>
                <a:r>
                  <a:rPr lang="en-GB" sz="1200"/>
                  <a:t>€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2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Tabelle1!$A$2:$A$182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1.72990835956692</c:v>
                </c:pt>
                <c:pt idx="2">
                  <c:v>1.7075943056606699</c:v>
                </c:pt>
                <c:pt idx="3">
                  <c:v>1.69151824599062</c:v>
                </c:pt>
                <c:pt idx="4">
                  <c:v>1.6730126298338399</c:v>
                </c:pt>
                <c:pt idx="5">
                  <c:v>1.6580056142983599</c:v>
                </c:pt>
                <c:pt idx="6">
                  <c:v>1.6518527750187799</c:v>
                </c:pt>
                <c:pt idx="7">
                  <c:v>1.6426915386032701</c:v>
                </c:pt>
                <c:pt idx="8">
                  <c:v>1.6308757662907201</c:v>
                </c:pt>
                <c:pt idx="9">
                  <c:v>1.60883523968183</c:v>
                </c:pt>
                <c:pt idx="10">
                  <c:v>1.5892691379130399</c:v>
                </c:pt>
                <c:pt idx="11">
                  <c:v>1.57161499556143</c:v>
                </c:pt>
                <c:pt idx="12">
                  <c:v>1.5516514645644599</c:v>
                </c:pt>
                <c:pt idx="13">
                  <c:v>1.56804451086981</c:v>
                </c:pt>
                <c:pt idx="14">
                  <c:v>1.55885085108762</c:v>
                </c:pt>
                <c:pt idx="15">
                  <c:v>1.5673573246805299</c:v>
                </c:pt>
                <c:pt idx="16">
                  <c:v>1.5549270122841401</c:v>
                </c:pt>
                <c:pt idx="17">
                  <c:v>1.56424118403687</c:v>
                </c:pt>
                <c:pt idx="18">
                  <c:v>1.5594690473392201</c:v>
                </c:pt>
                <c:pt idx="19">
                  <c:v>1.5454471790203701</c:v>
                </c:pt>
                <c:pt idx="20">
                  <c:v>1.52608082601784</c:v>
                </c:pt>
                <c:pt idx="21">
                  <c:v>1.5239532112974901</c:v>
                </c:pt>
                <c:pt idx="22">
                  <c:v>1.5158772111126899</c:v>
                </c:pt>
                <c:pt idx="23">
                  <c:v>1.5342991995704101</c:v>
                </c:pt>
                <c:pt idx="24">
                  <c:v>1.52428245093738</c:v>
                </c:pt>
                <c:pt idx="25">
                  <c:v>1.50861964357873</c:v>
                </c:pt>
                <c:pt idx="26">
                  <c:v>1.5040127507476999</c:v>
                </c:pt>
                <c:pt idx="27">
                  <c:v>1.48993739632166</c:v>
                </c:pt>
                <c:pt idx="28">
                  <c:v>1.45566121687785</c:v>
                </c:pt>
                <c:pt idx="29">
                  <c:v>1.4421637283858599</c:v>
                </c:pt>
                <c:pt idx="30">
                  <c:v>1.42904492411951</c:v>
                </c:pt>
                <c:pt idx="31">
                  <c:v>1.4044069322747501</c:v>
                </c:pt>
                <c:pt idx="32">
                  <c:v>1.4008725261158601</c:v>
                </c:pt>
                <c:pt idx="33">
                  <c:v>1.41783406221674</c:v>
                </c:pt>
                <c:pt idx="34">
                  <c:v>1.41399405519402</c:v>
                </c:pt>
                <c:pt idx="35">
                  <c:v>1.4041259660787</c:v>
                </c:pt>
                <c:pt idx="36">
                  <c:v>1.41328562294991</c:v>
                </c:pt>
                <c:pt idx="37">
                  <c:v>1.4010209218257501</c:v>
                </c:pt>
                <c:pt idx="38">
                  <c:v>1.38664544470066</c:v>
                </c:pt>
                <c:pt idx="39">
                  <c:v>1.37061263979309</c:v>
                </c:pt>
                <c:pt idx="40">
                  <c:v>1.35381714772338</c:v>
                </c:pt>
                <c:pt idx="41">
                  <c:v>1.3378860786231599</c:v>
                </c:pt>
                <c:pt idx="42">
                  <c:v>1.32861512421608</c:v>
                </c:pt>
                <c:pt idx="43">
                  <c:v>1.3269249811639201</c:v>
                </c:pt>
                <c:pt idx="44">
                  <c:v>1.31270187824212</c:v>
                </c:pt>
                <c:pt idx="45">
                  <c:v>1.31168855418365</c:v>
                </c:pt>
                <c:pt idx="46">
                  <c:v>1.2873962831207699</c:v>
                </c:pt>
                <c:pt idx="47">
                  <c:v>1.2914636466781699</c:v>
                </c:pt>
                <c:pt idx="48">
                  <c:v>1.2931488670275399</c:v>
                </c:pt>
                <c:pt idx="49">
                  <c:v>1.2941210660643701</c:v>
                </c:pt>
                <c:pt idx="50">
                  <c:v>1.29478547646387</c:v>
                </c:pt>
                <c:pt idx="51">
                  <c:v>1.2821446729997701</c:v>
                </c:pt>
                <c:pt idx="52">
                  <c:v>1.2638176651206801</c:v>
                </c:pt>
                <c:pt idx="53">
                  <c:v>1.27270531274793</c:v>
                </c:pt>
                <c:pt idx="54">
                  <c:v>1.2653507096694201</c:v>
                </c:pt>
                <c:pt idx="55">
                  <c:v>1.2649285250569799</c:v>
                </c:pt>
                <c:pt idx="56">
                  <c:v>1.26331221752613</c:v>
                </c:pt>
                <c:pt idx="57">
                  <c:v>1.2432679266015201</c:v>
                </c:pt>
                <c:pt idx="58">
                  <c:v>1.2229848784644699</c:v>
                </c:pt>
                <c:pt idx="59">
                  <c:v>1.2148751764424</c:v>
                </c:pt>
                <c:pt idx="60">
                  <c:v>1.20718891935008</c:v>
                </c:pt>
                <c:pt idx="61">
                  <c:v>1.19326937070571</c:v>
                </c:pt>
                <c:pt idx="62">
                  <c:v>1.1669959704930899</c:v>
                </c:pt>
                <c:pt idx="63">
                  <c:v>1.1549631768108699</c:v>
                </c:pt>
                <c:pt idx="64">
                  <c:v>1.1494220295344</c:v>
                </c:pt>
                <c:pt idx="65">
                  <c:v>1.18741564116461</c:v>
                </c:pt>
                <c:pt idx="66">
                  <c:v>1.17869404575799</c:v>
                </c:pt>
                <c:pt idx="67">
                  <c:v>1.1693920362083099</c:v>
                </c:pt>
                <c:pt idx="68">
                  <c:v>1.1687674005940201</c:v>
                </c:pt>
                <c:pt idx="69">
                  <c:v>1.15103850269117</c:v>
                </c:pt>
                <c:pt idx="70">
                  <c:v>1.1351831840017399</c:v>
                </c:pt>
                <c:pt idx="71">
                  <c:v>1.0885109424289601</c:v>
                </c:pt>
                <c:pt idx="72">
                  <c:v>1.07786094709804</c:v>
                </c:pt>
                <c:pt idx="73">
                  <c:v>1.0676963594771101</c:v>
                </c:pt>
                <c:pt idx="74">
                  <c:v>1.0754780631346601</c:v>
                </c:pt>
                <c:pt idx="75">
                  <c:v>1.1383731600926099</c:v>
                </c:pt>
                <c:pt idx="76">
                  <c:v>1.12067222319933</c:v>
                </c:pt>
                <c:pt idx="77">
                  <c:v>1.0903781429353701</c:v>
                </c:pt>
                <c:pt idx="78">
                  <c:v>1.07027904928397</c:v>
                </c:pt>
                <c:pt idx="79">
                  <c:v>1.0465820006520401</c:v>
                </c:pt>
                <c:pt idx="80">
                  <c:v>1.0319143756320699</c:v>
                </c:pt>
                <c:pt idx="81">
                  <c:v>1.02906857314528</c:v>
                </c:pt>
                <c:pt idx="82">
                  <c:v>1.0151498581728799</c:v>
                </c:pt>
                <c:pt idx="83">
                  <c:v>0.994609405165222</c:v>
                </c:pt>
                <c:pt idx="84">
                  <c:v>0.98292159416051705</c:v>
                </c:pt>
                <c:pt idx="85">
                  <c:v>0.95261040805953801</c:v>
                </c:pt>
                <c:pt idx="86">
                  <c:v>0.93632629384798705</c:v>
                </c:pt>
                <c:pt idx="87">
                  <c:v>0.94890368275419101</c:v>
                </c:pt>
                <c:pt idx="88">
                  <c:v>0.92709057130284001</c:v>
                </c:pt>
                <c:pt idx="89">
                  <c:v>0.92017341082460402</c:v>
                </c:pt>
                <c:pt idx="90">
                  <c:v>0.88938182107288599</c:v>
                </c:pt>
                <c:pt idx="91">
                  <c:v>0.86665417356180496</c:v>
                </c:pt>
                <c:pt idx="92">
                  <c:v>0.83811383589057598</c:v>
                </c:pt>
                <c:pt idx="93">
                  <c:v>0.84416341325397304</c:v>
                </c:pt>
                <c:pt idx="94">
                  <c:v>0.82288230872830204</c:v>
                </c:pt>
                <c:pt idx="95">
                  <c:v>0.79890040713316302</c:v>
                </c:pt>
                <c:pt idx="96">
                  <c:v>0.77615645529605504</c:v>
                </c:pt>
                <c:pt idx="97">
                  <c:v>0.77627023733755995</c:v>
                </c:pt>
                <c:pt idx="98">
                  <c:v>0.76387622783212406</c:v>
                </c:pt>
                <c:pt idx="99">
                  <c:v>0.74404375613563201</c:v>
                </c:pt>
                <c:pt idx="100">
                  <c:v>0.71096679428143394</c:v>
                </c:pt>
                <c:pt idx="101">
                  <c:v>0.70830876645207597</c:v>
                </c:pt>
                <c:pt idx="102">
                  <c:v>0.70436954308116695</c:v>
                </c:pt>
                <c:pt idx="103">
                  <c:v>0.69260001485898703</c:v>
                </c:pt>
                <c:pt idx="104">
                  <c:v>0.671137893178818</c:v>
                </c:pt>
                <c:pt idx="105">
                  <c:v>0.643374813748948</c:v>
                </c:pt>
                <c:pt idx="106">
                  <c:v>0.64368239364484703</c:v>
                </c:pt>
                <c:pt idx="107">
                  <c:v>0.64126785349012605</c:v>
                </c:pt>
                <c:pt idx="108">
                  <c:v>0.62313929181947902</c:v>
                </c:pt>
                <c:pt idx="109">
                  <c:v>0.60318402779202296</c:v>
                </c:pt>
                <c:pt idx="110">
                  <c:v>0.54968427068037995</c:v>
                </c:pt>
                <c:pt idx="111">
                  <c:v>0.53674771085821904</c:v>
                </c:pt>
                <c:pt idx="112">
                  <c:v>0.54049281203907595</c:v>
                </c:pt>
                <c:pt idx="113">
                  <c:v>0.53612387617324697</c:v>
                </c:pt>
                <c:pt idx="114">
                  <c:v>0.53273264111682095</c:v>
                </c:pt>
                <c:pt idx="115">
                  <c:v>0.50222897015395596</c:v>
                </c:pt>
                <c:pt idx="116">
                  <c:v>0.51017103597348101</c:v>
                </c:pt>
                <c:pt idx="117">
                  <c:v>0.51166707387173904</c:v>
                </c:pt>
                <c:pt idx="118">
                  <c:v>0.50472205496177402</c:v>
                </c:pt>
                <c:pt idx="119">
                  <c:v>0.48177994934763202</c:v>
                </c:pt>
                <c:pt idx="120">
                  <c:v>0.443013871453459</c:v>
                </c:pt>
                <c:pt idx="121">
                  <c:v>0.442918231376768</c:v>
                </c:pt>
                <c:pt idx="122">
                  <c:v>0.43340271468706298</c:v>
                </c:pt>
                <c:pt idx="123">
                  <c:v>0.42649219052415599</c:v>
                </c:pt>
                <c:pt idx="124">
                  <c:v>0.41309608261977898</c:v>
                </c:pt>
                <c:pt idx="125">
                  <c:v>0.41113825264166398</c:v>
                </c:pt>
                <c:pt idx="126">
                  <c:v>0.40407738723638498</c:v>
                </c:pt>
                <c:pt idx="127">
                  <c:v>0.40306603992929702</c:v>
                </c:pt>
                <c:pt idx="128">
                  <c:v>0.39991396016793901</c:v>
                </c:pt>
                <c:pt idx="129">
                  <c:v>0.38723163807625199</c:v>
                </c:pt>
                <c:pt idx="130">
                  <c:v>0.37085146710989503</c:v>
                </c:pt>
                <c:pt idx="131">
                  <c:v>0.38745994018291802</c:v>
                </c:pt>
                <c:pt idx="132">
                  <c:v>0.38931027367251803</c:v>
                </c:pt>
                <c:pt idx="133">
                  <c:v>0.38189941519590698</c:v>
                </c:pt>
                <c:pt idx="134">
                  <c:v>0.35862200634559099</c:v>
                </c:pt>
                <c:pt idx="135">
                  <c:v>0.31242107201894498</c:v>
                </c:pt>
                <c:pt idx="136">
                  <c:v>0.319613838472255</c:v>
                </c:pt>
                <c:pt idx="137">
                  <c:v>0.32222532312015001</c:v>
                </c:pt>
                <c:pt idx="138">
                  <c:v>0.31037975912103299</c:v>
                </c:pt>
                <c:pt idx="139">
                  <c:v>0.294503592202845</c:v>
                </c:pt>
                <c:pt idx="140">
                  <c:v>0.252467519423693</c:v>
                </c:pt>
                <c:pt idx="141">
                  <c:v>0.25433316355472702</c:v>
                </c:pt>
                <c:pt idx="142">
                  <c:v>0.24805717244343101</c:v>
                </c:pt>
                <c:pt idx="143">
                  <c:v>0.243767393441507</c:v>
                </c:pt>
                <c:pt idx="144">
                  <c:v>0.23195977958086</c:v>
                </c:pt>
                <c:pt idx="145">
                  <c:v>0.223073759168507</c:v>
                </c:pt>
                <c:pt idx="146">
                  <c:v>0.23206432690936199</c:v>
                </c:pt>
                <c:pt idx="147">
                  <c:v>0.23436443935639401</c:v>
                </c:pt>
                <c:pt idx="148">
                  <c:v>0.229540293956777</c:v>
                </c:pt>
                <c:pt idx="149">
                  <c:v>0.21636999710504501</c:v>
                </c:pt>
                <c:pt idx="150">
                  <c:v>0.200274504485629</c:v>
                </c:pt>
                <c:pt idx="151">
                  <c:v>0.20184861425171399</c:v>
                </c:pt>
                <c:pt idx="152">
                  <c:v>0.20145139980924701</c:v>
                </c:pt>
                <c:pt idx="153">
                  <c:v>0.19848092668818501</c:v>
                </c:pt>
                <c:pt idx="154">
                  <c:v>0.18395521103960699</c:v>
                </c:pt>
                <c:pt idx="155">
                  <c:v>0.168396356916346</c:v>
                </c:pt>
                <c:pt idx="156">
                  <c:v>0.17371518565541899</c:v>
                </c:pt>
                <c:pt idx="157">
                  <c:v>0.17953908371644001</c:v>
                </c:pt>
                <c:pt idx="158">
                  <c:v>0.167706580840839</c:v>
                </c:pt>
                <c:pt idx="159">
                  <c:v>0.15363577009453999</c:v>
                </c:pt>
                <c:pt idx="160">
                  <c:v>0.14539131417340401</c:v>
                </c:pt>
                <c:pt idx="161">
                  <c:v>0.14586970696529</c:v>
                </c:pt>
                <c:pt idx="162">
                  <c:v>0.14612626692560601</c:v>
                </c:pt>
                <c:pt idx="163">
                  <c:v>0.14324257787501801</c:v>
                </c:pt>
                <c:pt idx="164">
                  <c:v>0.12173190309562699</c:v>
                </c:pt>
                <c:pt idx="165">
                  <c:v>0.108882889497995</c:v>
                </c:pt>
                <c:pt idx="166">
                  <c:v>0.114896566790489</c:v>
                </c:pt>
                <c:pt idx="167">
                  <c:v>0.124751441241368</c:v>
                </c:pt>
                <c:pt idx="168">
                  <c:v>0.110904240083444</c:v>
                </c:pt>
                <c:pt idx="169">
                  <c:v>9.4111335050139897E-2</c:v>
                </c:pt>
                <c:pt idx="170">
                  <c:v>7.2284697920136406E-2</c:v>
                </c:pt>
                <c:pt idx="171">
                  <c:v>7.5729932064231203E-2</c:v>
                </c:pt>
                <c:pt idx="172">
                  <c:v>8.0069442338852395E-2</c:v>
                </c:pt>
                <c:pt idx="173">
                  <c:v>8.2031612984309193E-2</c:v>
                </c:pt>
                <c:pt idx="174">
                  <c:v>5.9326949240260697E-2</c:v>
                </c:pt>
                <c:pt idx="175">
                  <c:v>4.03727627650163E-2</c:v>
                </c:pt>
                <c:pt idx="176">
                  <c:v>5.1884916535892903E-2</c:v>
                </c:pt>
                <c:pt idx="177">
                  <c:v>7.1066357882015499E-2</c:v>
                </c:pt>
                <c:pt idx="178">
                  <c:v>4.7385884797576099E-2</c:v>
                </c:pt>
                <c:pt idx="179">
                  <c:v>1.24537698696634E-2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C3-4C83-AAAB-943FB8B4F634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Melting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1.7502465721848299</c:v>
                </c:pt>
                <c:pt idx="2">
                  <c:v>1.7545777326426599</c:v>
                </c:pt>
                <c:pt idx="3">
                  <c:v>1.75895076631403</c:v>
                </c:pt>
                <c:pt idx="4">
                  <c:v>1.7631053681543301</c:v>
                </c:pt>
                <c:pt idx="5">
                  <c:v>1.7672526126083901</c:v>
                </c:pt>
                <c:pt idx="6">
                  <c:v>1.7711799437109099</c:v>
                </c:pt>
                <c:pt idx="7">
                  <c:v>1.7750744939037</c:v>
                </c:pt>
                <c:pt idx="8">
                  <c:v>1.77871462706145</c:v>
                </c:pt>
                <c:pt idx="9">
                  <c:v>1.78230346669687</c:v>
                </c:pt>
                <c:pt idx="10">
                  <c:v>1.78564926073345</c:v>
                </c:pt>
                <c:pt idx="11">
                  <c:v>1.7889304146827401</c:v>
                </c:pt>
                <c:pt idx="12">
                  <c:v>1.7919668094810499</c:v>
                </c:pt>
                <c:pt idx="13">
                  <c:v>1.79492318933133</c:v>
                </c:pt>
                <c:pt idx="14">
                  <c:v>1.79763639746057</c:v>
                </c:pt>
                <c:pt idx="15">
                  <c:v>1.8002541507043399</c:v>
                </c:pt>
                <c:pt idx="16">
                  <c:v>1.8026339314736199</c:v>
                </c:pt>
                <c:pt idx="17">
                  <c:v>1.80490364675411</c:v>
                </c:pt>
                <c:pt idx="18">
                  <c:v>1.8069382223049</c:v>
                </c:pt>
                <c:pt idx="19">
                  <c:v>1.80885048843449</c:v>
                </c:pt>
                <c:pt idx="20">
                  <c:v>1.8105374517677</c:v>
                </c:pt>
                <c:pt idx="21">
                  <c:v>1.81217729346553</c:v>
                </c:pt>
                <c:pt idx="22">
                  <c:v>1.8136377642444601</c:v>
                </c:pt>
                <c:pt idx="23">
                  <c:v>1.81499139578964</c:v>
                </c:pt>
                <c:pt idx="24">
                  <c:v>1.8161577938431901</c:v>
                </c:pt>
                <c:pt idx="25">
                  <c:v>1.81719536602998</c:v>
                </c:pt>
                <c:pt idx="26">
                  <c:v>1.8180360940886799</c:v>
                </c:pt>
                <c:pt idx="27">
                  <c:v>1.81873273718576</c:v>
                </c:pt>
                <c:pt idx="28">
                  <c:v>1.81924839613261</c:v>
                </c:pt>
                <c:pt idx="29">
                  <c:v>1.8196046272345101</c:v>
                </c:pt>
                <c:pt idx="30">
                  <c:v>1.8197756173645701</c:v>
                </c:pt>
                <c:pt idx="31">
                  <c:v>1.81893024370849</c:v>
                </c:pt>
                <c:pt idx="32">
                  <c:v>1.8180959694182199</c:v>
                </c:pt>
                <c:pt idx="33">
                  <c:v>1.81719890673225</c:v>
                </c:pt>
                <c:pt idx="34">
                  <c:v>1.81626584888433</c:v>
                </c:pt>
                <c:pt idx="35">
                  <c:v>1.81522749709469</c:v>
                </c:pt>
                <c:pt idx="36">
                  <c:v>1.8141280098991399</c:v>
                </c:pt>
                <c:pt idx="37">
                  <c:v>1.81289894778244</c:v>
                </c:pt>
                <c:pt idx="38">
                  <c:v>1.8116045405358701</c:v>
                </c:pt>
                <c:pt idx="39">
                  <c:v>1.8101756731856899</c:v>
                </c:pt>
                <c:pt idx="40">
                  <c:v>1.8086971994119201</c:v>
                </c:pt>
                <c:pt idx="41">
                  <c:v>1.8116633896213801</c:v>
                </c:pt>
                <c:pt idx="42">
                  <c:v>1.81377910084186</c:v>
                </c:pt>
                <c:pt idx="43">
                  <c:v>1.8150121347708501</c:v>
                </c:pt>
                <c:pt idx="44">
                  <c:v>1.8151936080285</c:v>
                </c:pt>
                <c:pt idx="45">
                  <c:v>1.8142705580110201</c:v>
                </c:pt>
                <c:pt idx="46">
                  <c:v>1.8145574467316601</c:v>
                </c:pt>
                <c:pt idx="47">
                  <c:v>1.8129244314708299</c:v>
                </c:pt>
                <c:pt idx="48">
                  <c:v>1.8076845859267301</c:v>
                </c:pt>
                <c:pt idx="49">
                  <c:v>1.8005540841257499</c:v>
                </c:pt>
                <c:pt idx="50">
                  <c:v>1.7941247006023999</c:v>
                </c:pt>
                <c:pt idx="51">
                  <c:v>1.78308871967228</c:v>
                </c:pt>
                <c:pt idx="52">
                  <c:v>1.77235788959455</c:v>
                </c:pt>
                <c:pt idx="53">
                  <c:v>1.7613345891071901</c:v>
                </c:pt>
                <c:pt idx="54">
                  <c:v>1.7506132893440201</c:v>
                </c:pt>
                <c:pt idx="55">
                  <c:v>1.73959695874109</c:v>
                </c:pt>
                <c:pt idx="56">
                  <c:v>1.7288797516430801</c:v>
                </c:pt>
                <c:pt idx="57">
                  <c:v>1.71786492805478</c:v>
                </c:pt>
                <c:pt idx="58">
                  <c:v>1.7071466247417999</c:v>
                </c:pt>
                <c:pt idx="59">
                  <c:v>1.6961281091836</c:v>
                </c:pt>
                <c:pt idx="60">
                  <c:v>1.68540378573579</c:v>
                </c:pt>
                <c:pt idx="61">
                  <c:v>1.67437666022758</c:v>
                </c:pt>
                <c:pt idx="62">
                  <c:v>1.6636416748424301</c:v>
                </c:pt>
                <c:pt idx="63">
                  <c:v>1.65260132059517</c:v>
                </c:pt>
                <c:pt idx="64">
                  <c:v>1.6418513318601999</c:v>
                </c:pt>
                <c:pt idx="65">
                  <c:v>1.63079344869332</c:v>
                </c:pt>
                <c:pt idx="66">
                  <c:v>1.62002443514301</c:v>
                </c:pt>
                <c:pt idx="67">
                  <c:v>1.60894506231628</c:v>
                </c:pt>
                <c:pt idx="68">
                  <c:v>1.59815334346274</c:v>
                </c:pt>
                <c:pt idx="69">
                  <c:v>1.5870488821289099</c:v>
                </c:pt>
                <c:pt idx="70">
                  <c:v>1.5762311411789101</c:v>
                </c:pt>
                <c:pt idx="71">
                  <c:v>1.5651661298241899</c:v>
                </c:pt>
                <c:pt idx="72">
                  <c:v>1.5543887700036501</c:v>
                </c:pt>
                <c:pt idx="73">
                  <c:v>1.5432981307577101</c:v>
                </c:pt>
                <c:pt idx="74">
                  <c:v>1.53249172746844</c:v>
                </c:pt>
                <c:pt idx="75">
                  <c:v>1.52136729336805</c:v>
                </c:pt>
                <c:pt idx="76">
                  <c:v>1.5105244476192901</c:v>
                </c:pt>
                <c:pt idx="77">
                  <c:v>1.4993591962555599</c:v>
                </c:pt>
                <c:pt idx="78">
                  <c:v>1.4884736616146499</c:v>
                </c:pt>
                <c:pt idx="79">
                  <c:v>1.4772617970008599</c:v>
                </c:pt>
                <c:pt idx="80">
                  <c:v>1.0319143756320699</c:v>
                </c:pt>
                <c:pt idx="81">
                  <c:v>1.0177556018454299</c:v>
                </c:pt>
                <c:pt idx="82">
                  <c:v>1.0033143520843999</c:v>
                </c:pt>
                <c:pt idx="83">
                  <c:v>0.98898098431455295</c:v>
                </c:pt>
                <c:pt idx="84">
                  <c:v>0.97513456967438505</c:v>
                </c:pt>
                <c:pt idx="85">
                  <c:v>0.96100201410207997</c:v>
                </c:pt>
                <c:pt idx="86">
                  <c:v>0.947330035486042</c:v>
                </c:pt>
                <c:pt idx="87">
                  <c:v>0.93337661340189804</c:v>
                </c:pt>
                <c:pt idx="88">
                  <c:v>0.91989775416114805</c:v>
                </c:pt>
                <c:pt idx="89">
                  <c:v>0.90613344656023698</c:v>
                </c:pt>
                <c:pt idx="90">
                  <c:v>0.892816165985024</c:v>
                </c:pt>
                <c:pt idx="91">
                  <c:v>0.87999057079056198</c:v>
                </c:pt>
                <c:pt idx="92">
                  <c:v>0.86683368287449702</c:v>
                </c:pt>
                <c:pt idx="93">
                  <c:v>0.853695267144708</c:v>
                </c:pt>
                <c:pt idx="94">
                  <c:v>0.84092354632902599</c:v>
                </c:pt>
                <c:pt idx="95">
                  <c:v>0.82780319015836701</c:v>
                </c:pt>
                <c:pt idx="96">
                  <c:v>0.81510320696182403</c:v>
                </c:pt>
                <c:pt idx="97">
                  <c:v>0.80201733038616696</c:v>
                </c:pt>
                <c:pt idx="98">
                  <c:v>0.78921256619956903</c:v>
                </c:pt>
                <c:pt idx="99">
                  <c:v>0.77601926871606297</c:v>
                </c:pt>
                <c:pt idx="100">
                  <c:v>0.76319867427832699</c:v>
                </c:pt>
                <c:pt idx="101">
                  <c:v>0.748714917324944</c:v>
                </c:pt>
                <c:pt idx="102">
                  <c:v>0.73489761301097201</c:v>
                </c:pt>
                <c:pt idx="103">
                  <c:v>0.72095667446440803</c:v>
                </c:pt>
                <c:pt idx="104">
                  <c:v>0.70762864736208997</c:v>
                </c:pt>
                <c:pt idx="105">
                  <c:v>0.69416079127681796</c:v>
                </c:pt>
                <c:pt idx="106">
                  <c:v>0.680745956193747</c:v>
                </c:pt>
                <c:pt idx="107">
                  <c:v>0.66746386601447905</c:v>
                </c:pt>
                <c:pt idx="108">
                  <c:v>0.65523551584346196</c:v>
                </c:pt>
                <c:pt idx="109">
                  <c:v>0.64308258827376297</c:v>
                </c:pt>
                <c:pt idx="110">
                  <c:v>0.49070354606704703</c:v>
                </c:pt>
                <c:pt idx="111">
                  <c:v>0.48310721670094597</c:v>
                </c:pt>
                <c:pt idx="112">
                  <c:v>0.47572304395727799</c:v>
                </c:pt>
                <c:pt idx="113">
                  <c:v>0.46813720179455898</c:v>
                </c:pt>
                <c:pt idx="114">
                  <c:v>0.460756525374862</c:v>
                </c:pt>
                <c:pt idx="115">
                  <c:v>0.45316792569341902</c:v>
                </c:pt>
                <c:pt idx="116">
                  <c:v>0.44577893655155698</c:v>
                </c:pt>
                <c:pt idx="117">
                  <c:v>0.43817660419618099</c:v>
                </c:pt>
                <c:pt idx="118">
                  <c:v>0.43076980810366</c:v>
                </c:pt>
                <c:pt idx="119">
                  <c:v>0.423145263103818</c:v>
                </c:pt>
                <c:pt idx="120">
                  <c:v>0.41571371888532099</c:v>
                </c:pt>
                <c:pt idx="121">
                  <c:v>0.40753421191039801</c:v>
                </c:pt>
                <c:pt idx="122">
                  <c:v>0.399694882538077</c:v>
                </c:pt>
                <c:pt idx="123">
                  <c:v>0.39174794641330501</c:v>
                </c:pt>
                <c:pt idx="124">
                  <c:v>0.38411384334700899</c:v>
                </c:pt>
                <c:pt idx="125">
                  <c:v>0.37636196972986202</c:v>
                </c:pt>
                <c:pt idx="126">
                  <c:v>0.368626947958062</c:v>
                </c:pt>
                <c:pt idx="127">
                  <c:v>0.36091930569470299</c:v>
                </c:pt>
                <c:pt idx="128">
                  <c:v>0.35375802921178401</c:v>
                </c:pt>
                <c:pt idx="129">
                  <c:v>0.346592020814187</c:v>
                </c:pt>
                <c:pt idx="130">
                  <c:v>0.33963357375359599</c:v>
                </c:pt>
                <c:pt idx="131">
                  <c:v>0.33206819004104399</c:v>
                </c:pt>
                <c:pt idx="132">
                  <c:v>0.32480072929512699</c:v>
                </c:pt>
                <c:pt idx="133">
                  <c:v>0.31742350703424999</c:v>
                </c:pt>
                <c:pt idx="134">
                  <c:v>0.31033142880518699</c:v>
                </c:pt>
                <c:pt idx="135">
                  <c:v>0.303126416316919</c:v>
                </c:pt>
                <c:pt idx="136">
                  <c:v>0.29619394073260102</c:v>
                </c:pt>
                <c:pt idx="137">
                  <c:v>0.28914466747281597</c:v>
                </c:pt>
                <c:pt idx="138">
                  <c:v>0.28235553816278802</c:v>
                </c:pt>
                <c:pt idx="139">
                  <c:v>0.27544507474225499</c:v>
                </c:pt>
                <c:pt idx="140">
                  <c:v>0.19012188269449101</c:v>
                </c:pt>
                <c:pt idx="141">
                  <c:v>0.18531931405260199</c:v>
                </c:pt>
                <c:pt idx="142">
                  <c:v>0.180683824888908</c:v>
                </c:pt>
                <c:pt idx="143">
                  <c:v>0.17595472903755099</c:v>
                </c:pt>
                <c:pt idx="144">
                  <c:v>0.17138458836874201</c:v>
                </c:pt>
                <c:pt idx="145">
                  <c:v>0.16671631075946899</c:v>
                </c:pt>
                <c:pt idx="146">
                  <c:v>0.162199142309359</c:v>
                </c:pt>
                <c:pt idx="147">
                  <c:v>0.157578911585253</c:v>
                </c:pt>
                <c:pt idx="148">
                  <c:v>0.153102253054481</c:v>
                </c:pt>
                <c:pt idx="149">
                  <c:v>0.148517237955932</c:v>
                </c:pt>
                <c:pt idx="150">
                  <c:v>0.144068596485071</c:v>
                </c:pt>
                <c:pt idx="151">
                  <c:v>0.13947915523090901</c:v>
                </c:pt>
                <c:pt idx="152">
                  <c:v>0.13506283467798599</c:v>
                </c:pt>
                <c:pt idx="153">
                  <c:v>0.13056623189220401</c:v>
                </c:pt>
                <c:pt idx="154">
                  <c:v>0.12622462699354001</c:v>
                </c:pt>
                <c:pt idx="155">
                  <c:v>0.121788755646552</c:v>
                </c:pt>
                <c:pt idx="156">
                  <c:v>0.117490645244861</c:v>
                </c:pt>
                <c:pt idx="157">
                  <c:v>0.113083521229305</c:v>
                </c:pt>
                <c:pt idx="158">
                  <c:v>0.108797967047375</c:v>
                </c:pt>
                <c:pt idx="159">
                  <c:v>0.104388058423274</c:v>
                </c:pt>
                <c:pt idx="160">
                  <c:v>0.100084711632942</c:v>
                </c:pt>
                <c:pt idx="161">
                  <c:v>9.5936526996261706E-2</c:v>
                </c:pt>
                <c:pt idx="162">
                  <c:v>9.1998157168428199E-2</c:v>
                </c:pt>
                <c:pt idx="163">
                  <c:v>8.8011102769314994E-2</c:v>
                </c:pt>
                <c:pt idx="164">
                  <c:v>8.4153366098562804E-2</c:v>
                </c:pt>
                <c:pt idx="165">
                  <c:v>8.0172905049580703E-2</c:v>
                </c:pt>
                <c:pt idx="166">
                  <c:v>7.6249964311445997E-2</c:v>
                </c:pt>
                <c:pt idx="167">
                  <c:v>7.2244871946137601E-2</c:v>
                </c:pt>
                <c:pt idx="168">
                  <c:v>6.8010679246713404E-2</c:v>
                </c:pt>
                <c:pt idx="169">
                  <c:v>6.3626109565804001E-2</c:v>
                </c:pt>
                <c:pt idx="170">
                  <c:v>4.7405360094642301E-2</c:v>
                </c:pt>
                <c:pt idx="171">
                  <c:v>4.2274190015056903E-2</c:v>
                </c:pt>
                <c:pt idx="172">
                  <c:v>3.7885834523513198E-2</c:v>
                </c:pt>
                <c:pt idx="173">
                  <c:v>3.3779567425099202E-2</c:v>
                </c:pt>
                <c:pt idx="174">
                  <c:v>2.9958418975698099E-2</c:v>
                </c:pt>
                <c:pt idx="175">
                  <c:v>2.5989710097032499E-2</c:v>
                </c:pt>
                <c:pt idx="176">
                  <c:v>2.12691845731585E-2</c:v>
                </c:pt>
                <c:pt idx="177">
                  <c:v>1.7606632887779802E-2</c:v>
                </c:pt>
                <c:pt idx="178">
                  <c:v>1.2561015062188799E-2</c:v>
                </c:pt>
                <c:pt idx="179">
                  <c:v>6.1611386636222397E-3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C3-4C83-AAAB-943FB8B4F634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Tabelle1!$C$2:$C$182</c:f>
              <c:numCache>
                <c:formatCode>General</c:formatCode>
                <c:ptCount val="181"/>
                <c:pt idx="0">
                  <c:v>1.7457164917229999</c:v>
                </c:pt>
                <c:pt idx="1">
                  <c:v>1.7289998684937899</c:v>
                </c:pt>
                <c:pt idx="2">
                  <c:v>1.7124146615581901</c:v>
                </c:pt>
                <c:pt idx="3">
                  <c:v>1.69597078825956</c:v>
                </c:pt>
                <c:pt idx="4">
                  <c:v>1.67968248117828</c:v>
                </c:pt>
                <c:pt idx="5">
                  <c:v>1.6635710374463299</c:v>
                </c:pt>
                <c:pt idx="6">
                  <c:v>1.64767055702208</c:v>
                </c:pt>
                <c:pt idx="7">
                  <c:v>1.63204177976946</c:v>
                </c:pt>
                <c:pt idx="8">
                  <c:v>1.6168124141215601</c:v>
                </c:pt>
                <c:pt idx="9">
                  <c:v>1.6023099417819899</c:v>
                </c:pt>
                <c:pt idx="10">
                  <c:v>1.5892691379130399</c:v>
                </c:pt>
                <c:pt idx="11">
                  <c:v>1.58194224944665</c:v>
                </c:pt>
                <c:pt idx="12">
                  <c:v>1.5749536397755199</c:v>
                </c:pt>
                <c:pt idx="13">
                  <c:v>1.56824839353589</c:v>
                </c:pt>
                <c:pt idx="14">
                  <c:v>1.5617666273842199</c:v>
                </c:pt>
                <c:pt idx="15">
                  <c:v>1.5554642296543599</c:v>
                </c:pt>
                <c:pt idx="16">
                  <c:v>1.5493151545488399</c:v>
                </c:pt>
                <c:pt idx="17">
                  <c:v>1.5433058144451499</c:v>
                </c:pt>
                <c:pt idx="18">
                  <c:v>1.53743031861</c:v>
                </c:pt>
                <c:pt idx="19">
                  <c:v>1.53168775369965</c:v>
                </c:pt>
                <c:pt idx="20">
                  <c:v>1.52608082601784</c:v>
                </c:pt>
                <c:pt idx="21">
                  <c:v>1.51603398258745</c:v>
                </c:pt>
                <c:pt idx="22">
                  <c:v>1.5060561089564199</c:v>
                </c:pt>
                <c:pt idx="23">
                  <c:v>1.4961491049362901</c:v>
                </c:pt>
                <c:pt idx="24">
                  <c:v>1.48631526022342</c:v>
                </c:pt>
                <c:pt idx="25">
                  <c:v>1.4765573021056899</c:v>
                </c:pt>
                <c:pt idx="26">
                  <c:v>1.4668784685170699</c:v>
                </c:pt>
                <c:pt idx="27">
                  <c:v>1.4572826168680599</c:v>
                </c:pt>
                <c:pt idx="28">
                  <c:v>1.44777438729724</c:v>
                </c:pt>
                <c:pt idx="29">
                  <c:v>1.43835945381214</c:v>
                </c:pt>
                <c:pt idx="30">
                  <c:v>1.42904492411951</c:v>
                </c:pt>
                <c:pt idx="31">
                  <c:v>1.42031557339578</c:v>
                </c:pt>
                <c:pt idx="32">
                  <c:v>1.41177698868139</c:v>
                </c:pt>
                <c:pt idx="33">
                  <c:v>1.4034305638685101</c:v>
                </c:pt>
                <c:pt idx="34">
                  <c:v>1.3952822709142301</c:v>
                </c:pt>
                <c:pt idx="35">
                  <c:v>1.3873446272355701</c:v>
                </c:pt>
                <c:pt idx="36">
                  <c:v>1.3796412921307699</c:v>
                </c:pt>
                <c:pt idx="37">
                  <c:v>1.37221895568105</c:v>
                </c:pt>
                <c:pt idx="38">
                  <c:v>1.36518192656559</c:v>
                </c:pt>
                <c:pt idx="39">
                  <c:v>1.3587972066262399</c:v>
                </c:pt>
                <c:pt idx="40">
                  <c:v>1.35381714772338</c:v>
                </c:pt>
                <c:pt idx="41">
                  <c:v>1.3462194726476699</c:v>
                </c:pt>
                <c:pt idx="42">
                  <c:v>1.33889021044779</c:v>
                </c:pt>
                <c:pt idx="43">
                  <c:v>1.3318508830491</c:v>
                </c:pt>
                <c:pt idx="44">
                  <c:v>1.3251265206432301</c:v>
                </c:pt>
                <c:pt idx="45">
                  <c:v>1.3187376785329701</c:v>
                </c:pt>
                <c:pt idx="46">
                  <c:v>1.3127165751187799</c:v>
                </c:pt>
                <c:pt idx="47">
                  <c:v>1.3071491533278901</c:v>
                </c:pt>
                <c:pt idx="48">
                  <c:v>1.3021989987514599</c:v>
                </c:pt>
                <c:pt idx="49">
                  <c:v>1.29805925532675</c:v>
                </c:pt>
                <c:pt idx="50">
                  <c:v>1.29478547646387</c:v>
                </c:pt>
                <c:pt idx="51">
                  <c:v>1.2826537880131501</c:v>
                </c:pt>
                <c:pt idx="52">
                  <c:v>1.27165773365454</c:v>
                </c:pt>
                <c:pt idx="53">
                  <c:v>1.2614319458610901</c:v>
                </c:pt>
                <c:pt idx="54">
                  <c:v>1.2517665909900799</c:v>
                </c:pt>
                <c:pt idx="55">
                  <c:v>1.2426351041847199</c:v>
                </c:pt>
                <c:pt idx="56">
                  <c:v>1.2340889251998199</c:v>
                </c:pt>
                <c:pt idx="57">
                  <c:v>1.2261792040497399</c:v>
                </c:pt>
                <c:pt idx="58">
                  <c:v>1.2189553414122301</c:v>
                </c:pt>
                <c:pt idx="59">
                  <c:v>1.21254800865532</c:v>
                </c:pt>
                <c:pt idx="60">
                  <c:v>1.20718891935008</c:v>
                </c:pt>
                <c:pt idx="61">
                  <c:v>1.19469770169773</c:v>
                </c:pt>
                <c:pt idx="62">
                  <c:v>1.18315388998787</c:v>
                </c:pt>
                <c:pt idx="63">
                  <c:v>1.1726451011200101</c:v>
                </c:pt>
                <c:pt idx="64">
                  <c:v>1.1633676058332101</c:v>
                </c:pt>
                <c:pt idx="65">
                  <c:v>1.15551342580192</c:v>
                </c:pt>
                <c:pt idx="66">
                  <c:v>1.14894476482658</c:v>
                </c:pt>
                <c:pt idx="67">
                  <c:v>1.14362315561012</c:v>
                </c:pt>
                <c:pt idx="68">
                  <c:v>1.1396472078851501</c:v>
                </c:pt>
                <c:pt idx="69">
                  <c:v>1.1368026736870001</c:v>
                </c:pt>
                <c:pt idx="70">
                  <c:v>1.1351831840017399</c:v>
                </c:pt>
                <c:pt idx="71">
                  <c:v>1.12196949207098</c:v>
                </c:pt>
                <c:pt idx="72">
                  <c:v>1.1092284358881299</c:v>
                </c:pt>
                <c:pt idx="73">
                  <c:v>1.096941761644</c:v>
                </c:pt>
                <c:pt idx="74">
                  <c:v>1.0851701311400599</c:v>
                </c:pt>
                <c:pt idx="75">
                  <c:v>1.07416232995232</c:v>
                </c:pt>
                <c:pt idx="76">
                  <c:v>1.0641451397985899</c:v>
                </c:pt>
                <c:pt idx="77">
                  <c:v>1.05489647876766</c:v>
                </c:pt>
                <c:pt idx="78">
                  <c:v>1.0463299464379501</c:v>
                </c:pt>
                <c:pt idx="79">
                  <c:v>1.0386219823612599</c:v>
                </c:pt>
                <c:pt idx="80">
                  <c:v>1.0319143756320699</c:v>
                </c:pt>
                <c:pt idx="81">
                  <c:v>1.0167210563073601</c:v>
                </c:pt>
                <c:pt idx="82">
                  <c:v>1.00166736819909</c:v>
                </c:pt>
                <c:pt idx="83">
                  <c:v>0.98677478076988001</c:v>
                </c:pt>
                <c:pt idx="84">
                  <c:v>0.97206314033709296</c:v>
                </c:pt>
                <c:pt idx="85">
                  <c:v>0.957546456480037</c:v>
                </c:pt>
                <c:pt idx="86">
                  <c:v>0.94323786762042106</c:v>
                </c:pt>
                <c:pt idx="87">
                  <c:v>0.92917220269141299</c:v>
                </c:pt>
                <c:pt idx="88">
                  <c:v>0.91544714571900498</c:v>
                </c:pt>
                <c:pt idx="89">
                  <c:v>0.90219494918867205</c:v>
                </c:pt>
                <c:pt idx="90">
                  <c:v>0.88938182107288599</c:v>
                </c:pt>
                <c:pt idx="91">
                  <c:v>0.87125743734111905</c:v>
                </c:pt>
                <c:pt idx="92">
                  <c:v>0.85319083806599405</c:v>
                </c:pt>
                <c:pt idx="93">
                  <c:v>0.83518020816249605</c:v>
                </c:pt>
                <c:pt idx="94">
                  <c:v>0.81722481347810505</c:v>
                </c:pt>
                <c:pt idx="95">
                  <c:v>0.79932524710266795</c:v>
                </c:pt>
                <c:pt idx="96">
                  <c:v>0.78148397574030803</c:v>
                </c:pt>
                <c:pt idx="97">
                  <c:v>0.76370660010352798</c:v>
                </c:pt>
                <c:pt idx="98">
                  <c:v>0.74600494008421203</c:v>
                </c:pt>
                <c:pt idx="99">
                  <c:v>0.72840506422261597</c:v>
                </c:pt>
                <c:pt idx="100">
                  <c:v>0.71096679428143394</c:v>
                </c:pt>
                <c:pt idx="101">
                  <c:v>0.69424489038034298</c:v>
                </c:pt>
                <c:pt idx="102">
                  <c:v>0.67760078670856305</c:v>
                </c:pt>
                <c:pt idx="103">
                  <c:v>0.66104813520151995</c:v>
                </c:pt>
                <c:pt idx="104">
                  <c:v>0.64462232329324398</c:v>
                </c:pt>
                <c:pt idx="105">
                  <c:v>0.62836300921072796</c:v>
                </c:pt>
                <c:pt idx="106">
                  <c:v>0.61227354339070805</c:v>
                </c:pt>
                <c:pt idx="107">
                  <c:v>0.59633347230858602</c:v>
                </c:pt>
                <c:pt idx="108">
                  <c:v>0.580556672979892</c:v>
                </c:pt>
                <c:pt idx="109">
                  <c:v>0.56500449440762601</c:v>
                </c:pt>
                <c:pt idx="110">
                  <c:v>0.54968427068037995</c:v>
                </c:pt>
                <c:pt idx="111">
                  <c:v>0.53837393013684598</c:v>
                </c:pt>
                <c:pt idx="112">
                  <c:v>0.52730381329305998</c:v>
                </c:pt>
                <c:pt idx="113">
                  <c:v>0.51636948420333695</c:v>
                </c:pt>
                <c:pt idx="114">
                  <c:v>0.505559928084645</c:v>
                </c:pt>
                <c:pt idx="115">
                  <c:v>0.49489320701787498</c:v>
                </c:pt>
                <c:pt idx="116">
                  <c:v>0.48435857121311698</c:v>
                </c:pt>
                <c:pt idx="117">
                  <c:v>0.47392000077386898</c:v>
                </c:pt>
                <c:pt idx="118">
                  <c:v>0.46355178240789202</c:v>
                </c:pt>
                <c:pt idx="119">
                  <c:v>0.45324607885595303</c:v>
                </c:pt>
                <c:pt idx="120">
                  <c:v>0.443013871453459</c:v>
                </c:pt>
                <c:pt idx="121">
                  <c:v>0.43382153198152801</c:v>
                </c:pt>
                <c:pt idx="122">
                  <c:v>0.42508209285536303</c:v>
                </c:pt>
                <c:pt idx="123">
                  <c:v>0.41688418831684299</c:v>
                </c:pt>
                <c:pt idx="124">
                  <c:v>0.40916096453964401</c:v>
                </c:pt>
                <c:pt idx="125">
                  <c:v>0.40170410794395101</c:v>
                </c:pt>
                <c:pt idx="126">
                  <c:v>0.39440140496878401</c:v>
                </c:pt>
                <c:pt idx="127">
                  <c:v>0.387398258452616</c:v>
                </c:pt>
                <c:pt idx="128">
                  <c:v>0.38122598138228397</c:v>
                </c:pt>
                <c:pt idx="129">
                  <c:v>0.375891629209816</c:v>
                </c:pt>
                <c:pt idx="130">
                  <c:v>0.37085146710989503</c:v>
                </c:pt>
                <c:pt idx="131">
                  <c:v>0.35866220629171902</c:v>
                </c:pt>
                <c:pt idx="132">
                  <c:v>0.34651406610677199</c:v>
                </c:pt>
                <c:pt idx="133">
                  <c:v>0.33440718592541002</c:v>
                </c:pt>
                <c:pt idx="134">
                  <c:v>0.32234232651800399</c:v>
                </c:pt>
                <c:pt idx="135">
                  <c:v>0.310321128665554</c:v>
                </c:pt>
                <c:pt idx="136">
                  <c:v>0.29834719710274099</c:v>
                </c:pt>
                <c:pt idx="137">
                  <c:v>0.28643156398178299</c:v>
                </c:pt>
                <c:pt idx="138">
                  <c:v>0.27464733885582598</c:v>
                </c:pt>
                <c:pt idx="139">
                  <c:v>0.26338760670547001</c:v>
                </c:pt>
                <c:pt idx="140">
                  <c:v>0.252467519423693</c:v>
                </c:pt>
                <c:pt idx="141">
                  <c:v>0.24572833740368699</c:v>
                </c:pt>
                <c:pt idx="142">
                  <c:v>0.23907742040670801</c:v>
                </c:pt>
                <c:pt idx="143">
                  <c:v>0.23300094901458501</c:v>
                </c:pt>
                <c:pt idx="144">
                  <c:v>0.22777953535075199</c:v>
                </c:pt>
                <c:pt idx="145">
                  <c:v>0.22287787505842099</c:v>
                </c:pt>
                <c:pt idx="146">
                  <c:v>0.218194886641811</c:v>
                </c:pt>
                <c:pt idx="147">
                  <c:v>0.213613504875203</c:v>
                </c:pt>
                <c:pt idx="148">
                  <c:v>0.209101057773599</c:v>
                </c:pt>
                <c:pt idx="149">
                  <c:v>0.204653577547565</c:v>
                </c:pt>
                <c:pt idx="150">
                  <c:v>0.200274504485629</c:v>
                </c:pt>
                <c:pt idx="151">
                  <c:v>0.193916305713179</c:v>
                </c:pt>
                <c:pt idx="152">
                  <c:v>0.18762538167183199</c:v>
                </c:pt>
                <c:pt idx="153">
                  <c:v>0.18141318932068401</c:v>
                </c:pt>
                <c:pt idx="154">
                  <c:v>0.17543812220760399</c:v>
                </c:pt>
                <c:pt idx="155">
                  <c:v>0.169996953918435</c:v>
                </c:pt>
                <c:pt idx="156">
                  <c:v>0.16468970315362</c:v>
                </c:pt>
                <c:pt idx="157">
                  <c:v>0.159498872786354</c:v>
                </c:pt>
                <c:pt idx="158">
                  <c:v>0.154461923244823</c:v>
                </c:pt>
                <c:pt idx="159">
                  <c:v>0.14972278656447</c:v>
                </c:pt>
                <c:pt idx="160">
                  <c:v>0.14539131417340401</c:v>
                </c:pt>
                <c:pt idx="161">
                  <c:v>0.13728427952518801</c:v>
                </c:pt>
                <c:pt idx="162">
                  <c:v>0.129270712853951</c:v>
                </c:pt>
                <c:pt idx="163">
                  <c:v>0.121376935090628</c:v>
                </c:pt>
                <c:pt idx="164">
                  <c:v>0.113727265576915</c:v>
                </c:pt>
                <c:pt idx="165">
                  <c:v>0.106283389918559</c:v>
                </c:pt>
                <c:pt idx="166">
                  <c:v>9.8983837970910302E-2</c:v>
                </c:pt>
                <c:pt idx="167">
                  <c:v>9.1845952241704207E-2</c:v>
                </c:pt>
                <c:pt idx="168">
                  <c:v>8.4930504648396493E-2</c:v>
                </c:pt>
                <c:pt idx="169">
                  <c:v>7.8419356130468604E-2</c:v>
                </c:pt>
                <c:pt idx="170">
                  <c:v>7.2284697920136406E-2</c:v>
                </c:pt>
                <c:pt idx="171">
                  <c:v>6.5056228128122701E-2</c:v>
                </c:pt>
                <c:pt idx="172">
                  <c:v>5.7827758336109203E-2</c:v>
                </c:pt>
                <c:pt idx="173">
                  <c:v>5.05992885440954E-2</c:v>
                </c:pt>
                <c:pt idx="174">
                  <c:v>4.3370818752081701E-2</c:v>
                </c:pt>
                <c:pt idx="175">
                  <c:v>3.6142348960068203E-2</c:v>
                </c:pt>
                <c:pt idx="176">
                  <c:v>2.89138791680544E-2</c:v>
                </c:pt>
                <c:pt idx="177">
                  <c:v>2.1685409376040899E-2</c:v>
                </c:pt>
                <c:pt idx="178">
                  <c:v>1.44569395840272E-2</c:v>
                </c:pt>
                <c:pt idx="179">
                  <c:v>7.2284697920134899E-3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C3-4C83-AAAB-943FB8B4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43792"/>
        <c:axId val="255662304"/>
      </c:lineChart>
      <c:catAx>
        <c:axId val="255743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662304"/>
        <c:crosses val="autoZero"/>
        <c:auto val="1"/>
        <c:lblAlgn val="ctr"/>
        <c:lblOffset val="100"/>
        <c:noMultiLvlLbl val="0"/>
      </c:catAx>
      <c:valAx>
        <c:axId val="25566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678180</xdr:colOff>
      <xdr:row>3</xdr:row>
      <xdr:rowOff>68580</xdr:rowOff>
    </xdr:from>
    <xdr:to>
      <xdr:col>11</xdr:col>
      <xdr:colOff>731520</xdr:colOff>
      <xdr:row>25</xdr:row>
      <xdr:rowOff>53340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8058E-C950-4A16-B24E-3E9D35D3D9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ontrolPanelSetVisible"/>
      <definedName name="obGet"/>
      <definedName name="OBGETPROPERTY"/>
      <definedName name="obMak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E29" sqref="E29"/>
    </sheetView>
  </sheetViews>
  <sheetFormatPr baseColWidth="10" defaultColWidth="8.88671875" defaultRowHeight="13.2" x14ac:dyDescent="0.25"/>
  <cols>
    <col min="1" max="11" width="8.88671875" style="33"/>
    <col min="12" max="12" width="8.88671875" style="43"/>
    <col min="13" max="256" width="8.88671875" style="33"/>
    <col min="257" max="16384" width="8.88671875" style="44"/>
  </cols>
  <sheetData>
    <row r="2" spans="2:6" ht="12.75" customHeight="1" x14ac:dyDescent="0.25">
      <c r="B2" s="32" t="s">
        <v>1417</v>
      </c>
    </row>
    <row r="3" spans="2:6" ht="12.75" customHeight="1" x14ac:dyDescent="0.25">
      <c r="B3" s="34"/>
    </row>
    <row r="5" spans="2:6" ht="12.75" customHeight="1" thickBot="1" x14ac:dyDescent="0.3">
      <c r="B5" s="35" t="s">
        <v>0</v>
      </c>
      <c r="C5" s="35"/>
      <c r="E5" s="35" t="s">
        <v>1</v>
      </c>
      <c r="F5" s="35"/>
    </row>
    <row r="7" spans="2:6" ht="12.75" customHeight="1" x14ac:dyDescent="0.25">
      <c r="B7" s="36" t="s">
        <v>2</v>
      </c>
      <c r="C7" s="36"/>
      <c r="E7" s="36" t="s">
        <v>3</v>
      </c>
      <c r="F7" s="36"/>
    </row>
    <row r="8" spans="2:6" ht="12.75" customHeight="1" x14ac:dyDescent="0.25">
      <c r="B8" s="33" t="s">
        <v>4</v>
      </c>
      <c r="C8" s="33" t="b">
        <f>TRUE()</f>
        <v>1</v>
      </c>
      <c r="E8" s="33" t="s">
        <v>5</v>
      </c>
      <c r="F8" s="37" t="s">
        <v>16</v>
      </c>
    </row>
    <row r="9" spans="2:6" ht="12.75" customHeight="1" x14ac:dyDescent="0.25">
      <c r="E9" s="33" t="s">
        <v>6</v>
      </c>
      <c r="F9" s="38" t="b">
        <f>TRUE()</f>
        <v>1</v>
      </c>
    </row>
    <row r="10" spans="2:6" ht="12.75" customHeight="1" x14ac:dyDescent="0.25">
      <c r="B10" s="36" t="s">
        <v>7</v>
      </c>
      <c r="C10" s="36"/>
    </row>
    <row r="11" spans="2:6" ht="12.75" customHeight="1" x14ac:dyDescent="0.25">
      <c r="B11" s="39" t="b">
        <f>[1]!obControlPanelSetVisible(C8)</f>
        <v>1</v>
      </c>
      <c r="E11" s="36" t="s">
        <v>7</v>
      </c>
      <c r="F11" s="36"/>
    </row>
    <row r="12" spans="2:6" ht="12.75" customHeight="1" x14ac:dyDescent="0.25">
      <c r="E12" s="33" t="s">
        <v>8</v>
      </c>
      <c r="F12" s="33" t="str">
        <f>[1]!OBADDALLJARS(F8,F9)</f>
        <v>C:\Users\Mario\git\ForwardInitialMargin\lib</v>
      </c>
    </row>
    <row r="14" spans="2:6" ht="12.75" customHeight="1" thickBot="1" x14ac:dyDescent="0.3">
      <c r="B14" s="35" t="s">
        <v>9</v>
      </c>
      <c r="C14" s="35"/>
      <c r="E14" s="35" t="s">
        <v>10</v>
      </c>
      <c r="F14" s="35"/>
    </row>
    <row r="16" spans="2:6" ht="12.75" customHeight="1" x14ac:dyDescent="0.25">
      <c r="B16" s="36" t="s">
        <v>7</v>
      </c>
      <c r="C16" s="36"/>
      <c r="E16" s="36" t="s">
        <v>11</v>
      </c>
      <c r="F16" s="36"/>
    </row>
    <row r="17" spans="2:7" ht="12.75" customHeight="1" x14ac:dyDescent="0.25">
      <c r="B17" s="33" t="s">
        <v>12</v>
      </c>
      <c r="C17" s="33" t="str">
        <f>[1]!OBGETPROPERTY("version")</f>
        <v>4.2.2</v>
      </c>
      <c r="E17" s="33" t="s">
        <v>5</v>
      </c>
      <c r="F17" s="37" t="s">
        <v>1425</v>
      </c>
    </row>
    <row r="18" spans="2:7" ht="12.75" customHeight="1" x14ac:dyDescent="0.25">
      <c r="B18" s="33" t="s">
        <v>13</v>
      </c>
      <c r="C18" s="33" t="str">
        <f>[1]!OBGETPROPERTY("build")</f>
        <v>40201</v>
      </c>
      <c r="E18" s="33" t="s">
        <v>6</v>
      </c>
      <c r="F18" s="38" t="b">
        <f>TRUE()</f>
        <v>1</v>
      </c>
    </row>
    <row r="20" spans="2:7" ht="12.75" customHeight="1" x14ac:dyDescent="0.25">
      <c r="E20" s="36" t="s">
        <v>7</v>
      </c>
      <c r="F20" s="36"/>
    </row>
    <row r="21" spans="2:7" ht="12.75" customHeight="1" thickBot="1" x14ac:dyDescent="0.3">
      <c r="B21" s="35" t="s">
        <v>1418</v>
      </c>
      <c r="C21" s="35"/>
      <c r="E21" s="33" t="s">
        <v>8</v>
      </c>
      <c r="F21" s="33" t="str">
        <f>[1]!OBADDCLASSES(F17,F18)</f>
        <v>C:\Users\Mario\git\ForwardInitialMargin\target\classes</v>
      </c>
    </row>
    <row r="23" spans="2:7" ht="12.75" customHeight="1" x14ac:dyDescent="0.25">
      <c r="B23" s="36" t="s">
        <v>7</v>
      </c>
      <c r="C23" s="36"/>
    </row>
    <row r="24" spans="2:7" ht="12.75" customHeight="1" x14ac:dyDescent="0.25">
      <c r="B24" s="33" t="s">
        <v>12</v>
      </c>
      <c r="C24" s="33" t="str">
        <f>[1]!obGet([1]!obCall("",obLibs&amp;"net.finmath.information.Library","getVersionString"))</f>
        <v>3.1.5</v>
      </c>
    </row>
    <row r="25" spans="2:7" ht="12.75" customHeight="1" thickBot="1" x14ac:dyDescent="0.3">
      <c r="E25" s="35" t="s">
        <v>1419</v>
      </c>
      <c r="F25" s="35"/>
    </row>
    <row r="27" spans="2:7" ht="12.75" customHeight="1" x14ac:dyDescent="0.25">
      <c r="E27" s="40" t="s">
        <v>1420</v>
      </c>
      <c r="F27" s="40" t="s">
        <v>1421</v>
      </c>
      <c r="G27" s="40" t="s">
        <v>1422</v>
      </c>
    </row>
    <row r="28" spans="2:7" ht="12.75" customHeight="1" x14ac:dyDescent="0.25">
      <c r="E28" s="41" t="str">
        <f>[1]!obCall("","java.lang.System","setProperty",[1]!obMake("","String",G28),[1]!obMake("","String",F28))</f>
        <v>ob.trans.1105 
[1909]</v>
      </c>
      <c r="F28" s="33" t="s">
        <v>1423</v>
      </c>
      <c r="G28" s="33" t="s">
        <v>1424</v>
      </c>
    </row>
    <row r="31" spans="2:7" ht="12.75" customHeight="1" thickBot="1" x14ac:dyDescent="0.3">
      <c r="E31" s="35" t="s">
        <v>14</v>
      </c>
      <c r="F31" s="35"/>
    </row>
    <row r="32" spans="2:7" ht="12.75" customHeight="1" thickTop="1" x14ac:dyDescent="0.25">
      <c r="E32" s="42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2:IS283"/>
  <sheetViews>
    <sheetView workbookViewId="0">
      <selection activeCell="G31" sqref="G31"/>
    </sheetView>
  </sheetViews>
  <sheetFormatPr baseColWidth="10" defaultColWidth="14.44140625" defaultRowHeight="15" x14ac:dyDescent="0.3"/>
  <cols>
    <col min="1" max="1" width="5.109375" style="49" customWidth="1"/>
    <col min="2" max="2" width="12.77734375" style="49" customWidth="1"/>
    <col min="3" max="3" width="20.77734375" style="49" customWidth="1"/>
    <col min="4" max="4" width="6.77734375" style="49" customWidth="1"/>
    <col min="5" max="5" width="5.6640625" style="45" customWidth="1"/>
    <col min="6" max="6" width="12.77734375" style="45" customWidth="1"/>
    <col min="7" max="7" width="15.5546875" style="45" customWidth="1"/>
    <col min="8" max="8" width="2.6640625" style="45" customWidth="1"/>
    <col min="9" max="9" width="2.77734375" style="45" customWidth="1"/>
    <col min="10" max="11" width="12.77734375" style="45" customWidth="1"/>
    <col min="12" max="12" width="6.21875" style="45" customWidth="1"/>
    <col min="13" max="13" width="77.33203125" style="45" customWidth="1"/>
    <col min="14" max="15" width="12.77734375" style="45" customWidth="1"/>
    <col min="16" max="16" width="8.77734375" style="45" customWidth="1"/>
    <col min="17" max="30" width="18.33203125" style="45" customWidth="1"/>
    <col min="31" max="253" width="14.44140625" style="49"/>
    <col min="254" max="254" width="14.44140625" style="46"/>
    <col min="255" max="255" width="5.109375" style="46" customWidth="1"/>
    <col min="256" max="257" width="14.44140625" style="46"/>
    <col min="258" max="258" width="5.109375" style="46" customWidth="1"/>
    <col min="259" max="259" width="18.33203125" style="46" customWidth="1"/>
    <col min="260" max="260" width="14.44140625" style="46"/>
    <col min="261" max="261" width="5.109375" style="46" customWidth="1"/>
    <col min="262" max="510" width="14.44140625" style="46"/>
    <col min="511" max="511" width="5.109375" style="46" customWidth="1"/>
    <col min="512" max="513" width="14.44140625" style="46"/>
    <col min="514" max="514" width="5.109375" style="46" customWidth="1"/>
    <col min="515" max="515" width="18.33203125" style="46" customWidth="1"/>
    <col min="516" max="516" width="14.44140625" style="46"/>
    <col min="517" max="517" width="5.109375" style="46" customWidth="1"/>
    <col min="518" max="766" width="14.44140625" style="46"/>
    <col min="767" max="767" width="5.109375" style="46" customWidth="1"/>
    <col min="768" max="769" width="14.44140625" style="46"/>
    <col min="770" max="770" width="5.109375" style="46" customWidth="1"/>
    <col min="771" max="771" width="18.33203125" style="46" customWidth="1"/>
    <col min="772" max="772" width="14.44140625" style="46"/>
    <col min="773" max="773" width="5.109375" style="46" customWidth="1"/>
    <col min="774" max="1022" width="14.44140625" style="46"/>
    <col min="1023" max="1023" width="5.109375" style="46" customWidth="1"/>
    <col min="1024" max="1025" width="14.44140625" style="46"/>
    <col min="1026" max="1026" width="5.109375" style="46" customWidth="1"/>
    <col min="1027" max="1027" width="18.33203125" style="46" customWidth="1"/>
    <col min="1028" max="1028" width="14.44140625" style="46"/>
    <col min="1029" max="1029" width="5.109375" style="46" customWidth="1"/>
    <col min="1030" max="1278" width="14.44140625" style="46"/>
    <col min="1279" max="1279" width="5.109375" style="46" customWidth="1"/>
    <col min="1280" max="1281" width="14.44140625" style="46"/>
    <col min="1282" max="1282" width="5.109375" style="46" customWidth="1"/>
    <col min="1283" max="1283" width="18.33203125" style="46" customWidth="1"/>
    <col min="1284" max="1284" width="14.44140625" style="46"/>
    <col min="1285" max="1285" width="5.109375" style="46" customWidth="1"/>
    <col min="1286" max="1534" width="14.44140625" style="46"/>
    <col min="1535" max="1535" width="5.109375" style="46" customWidth="1"/>
    <col min="1536" max="1537" width="14.44140625" style="46"/>
    <col min="1538" max="1538" width="5.109375" style="46" customWidth="1"/>
    <col min="1539" max="1539" width="18.33203125" style="46" customWidth="1"/>
    <col min="1540" max="1540" width="14.44140625" style="46"/>
    <col min="1541" max="1541" width="5.109375" style="46" customWidth="1"/>
    <col min="1542" max="1790" width="14.44140625" style="46"/>
    <col min="1791" max="1791" width="5.109375" style="46" customWidth="1"/>
    <col min="1792" max="1793" width="14.44140625" style="46"/>
    <col min="1794" max="1794" width="5.109375" style="46" customWidth="1"/>
    <col min="1795" max="1795" width="18.33203125" style="46" customWidth="1"/>
    <col min="1796" max="1796" width="14.44140625" style="46"/>
    <col min="1797" max="1797" width="5.109375" style="46" customWidth="1"/>
    <col min="1798" max="2046" width="14.44140625" style="46"/>
    <col min="2047" max="2047" width="5.109375" style="46" customWidth="1"/>
    <col min="2048" max="2049" width="14.44140625" style="46"/>
    <col min="2050" max="2050" width="5.109375" style="46" customWidth="1"/>
    <col min="2051" max="2051" width="18.33203125" style="46" customWidth="1"/>
    <col min="2052" max="2052" width="14.44140625" style="46"/>
    <col min="2053" max="2053" width="5.109375" style="46" customWidth="1"/>
    <col min="2054" max="2302" width="14.44140625" style="46"/>
    <col min="2303" max="2303" width="5.109375" style="46" customWidth="1"/>
    <col min="2304" max="2305" width="14.44140625" style="46"/>
    <col min="2306" max="2306" width="5.109375" style="46" customWidth="1"/>
    <col min="2307" max="2307" width="18.33203125" style="46" customWidth="1"/>
    <col min="2308" max="2308" width="14.44140625" style="46"/>
    <col min="2309" max="2309" width="5.109375" style="46" customWidth="1"/>
    <col min="2310" max="2558" width="14.44140625" style="46"/>
    <col min="2559" max="2559" width="5.109375" style="46" customWidth="1"/>
    <col min="2560" max="2561" width="14.44140625" style="46"/>
    <col min="2562" max="2562" width="5.109375" style="46" customWidth="1"/>
    <col min="2563" max="2563" width="18.33203125" style="46" customWidth="1"/>
    <col min="2564" max="2564" width="14.44140625" style="46"/>
    <col min="2565" max="2565" width="5.109375" style="46" customWidth="1"/>
    <col min="2566" max="2814" width="14.44140625" style="46"/>
    <col min="2815" max="2815" width="5.109375" style="46" customWidth="1"/>
    <col min="2816" max="2817" width="14.44140625" style="46"/>
    <col min="2818" max="2818" width="5.109375" style="46" customWidth="1"/>
    <col min="2819" max="2819" width="18.33203125" style="46" customWidth="1"/>
    <col min="2820" max="2820" width="14.44140625" style="46"/>
    <col min="2821" max="2821" width="5.109375" style="46" customWidth="1"/>
    <col min="2822" max="3070" width="14.44140625" style="46"/>
    <col min="3071" max="3071" width="5.109375" style="46" customWidth="1"/>
    <col min="3072" max="3073" width="14.44140625" style="46"/>
    <col min="3074" max="3074" width="5.109375" style="46" customWidth="1"/>
    <col min="3075" max="3075" width="18.33203125" style="46" customWidth="1"/>
    <col min="3076" max="3076" width="14.44140625" style="46"/>
    <col min="3077" max="3077" width="5.109375" style="46" customWidth="1"/>
    <col min="3078" max="3326" width="14.44140625" style="46"/>
    <col min="3327" max="3327" width="5.109375" style="46" customWidth="1"/>
    <col min="3328" max="3329" width="14.44140625" style="46"/>
    <col min="3330" max="3330" width="5.109375" style="46" customWidth="1"/>
    <col min="3331" max="3331" width="18.33203125" style="46" customWidth="1"/>
    <col min="3332" max="3332" width="14.44140625" style="46"/>
    <col min="3333" max="3333" width="5.109375" style="46" customWidth="1"/>
    <col min="3334" max="3582" width="14.44140625" style="46"/>
    <col min="3583" max="3583" width="5.109375" style="46" customWidth="1"/>
    <col min="3584" max="3585" width="14.44140625" style="46"/>
    <col min="3586" max="3586" width="5.109375" style="46" customWidth="1"/>
    <col min="3587" max="3587" width="18.33203125" style="46" customWidth="1"/>
    <col min="3588" max="3588" width="14.44140625" style="46"/>
    <col min="3589" max="3589" width="5.109375" style="46" customWidth="1"/>
    <col min="3590" max="3838" width="14.44140625" style="46"/>
    <col min="3839" max="3839" width="5.109375" style="46" customWidth="1"/>
    <col min="3840" max="3841" width="14.44140625" style="46"/>
    <col min="3842" max="3842" width="5.109375" style="46" customWidth="1"/>
    <col min="3843" max="3843" width="18.33203125" style="46" customWidth="1"/>
    <col min="3844" max="3844" width="14.44140625" style="46"/>
    <col min="3845" max="3845" width="5.109375" style="46" customWidth="1"/>
    <col min="3846" max="4094" width="14.44140625" style="46"/>
    <col min="4095" max="4095" width="5.109375" style="46" customWidth="1"/>
    <col min="4096" max="4097" width="14.44140625" style="46"/>
    <col min="4098" max="4098" width="5.109375" style="46" customWidth="1"/>
    <col min="4099" max="4099" width="18.33203125" style="46" customWidth="1"/>
    <col min="4100" max="4100" width="14.44140625" style="46"/>
    <col min="4101" max="4101" width="5.109375" style="46" customWidth="1"/>
    <col min="4102" max="4350" width="14.44140625" style="46"/>
    <col min="4351" max="4351" width="5.109375" style="46" customWidth="1"/>
    <col min="4352" max="4353" width="14.44140625" style="46"/>
    <col min="4354" max="4354" width="5.109375" style="46" customWidth="1"/>
    <col min="4355" max="4355" width="18.33203125" style="46" customWidth="1"/>
    <col min="4356" max="4356" width="14.44140625" style="46"/>
    <col min="4357" max="4357" width="5.109375" style="46" customWidth="1"/>
    <col min="4358" max="4606" width="14.44140625" style="46"/>
    <col min="4607" max="4607" width="5.109375" style="46" customWidth="1"/>
    <col min="4608" max="4609" width="14.44140625" style="46"/>
    <col min="4610" max="4610" width="5.109375" style="46" customWidth="1"/>
    <col min="4611" max="4611" width="18.33203125" style="46" customWidth="1"/>
    <col min="4612" max="4612" width="14.44140625" style="46"/>
    <col min="4613" max="4613" width="5.109375" style="46" customWidth="1"/>
    <col min="4614" max="4862" width="14.44140625" style="46"/>
    <col min="4863" max="4863" width="5.109375" style="46" customWidth="1"/>
    <col min="4864" max="4865" width="14.44140625" style="46"/>
    <col min="4866" max="4866" width="5.109375" style="46" customWidth="1"/>
    <col min="4867" max="4867" width="18.33203125" style="46" customWidth="1"/>
    <col min="4868" max="4868" width="14.44140625" style="46"/>
    <col min="4869" max="4869" width="5.109375" style="46" customWidth="1"/>
    <col min="4870" max="5118" width="14.44140625" style="46"/>
    <col min="5119" max="5119" width="5.109375" style="46" customWidth="1"/>
    <col min="5120" max="5121" width="14.44140625" style="46"/>
    <col min="5122" max="5122" width="5.109375" style="46" customWidth="1"/>
    <col min="5123" max="5123" width="18.33203125" style="46" customWidth="1"/>
    <col min="5124" max="5124" width="14.44140625" style="46"/>
    <col min="5125" max="5125" width="5.109375" style="46" customWidth="1"/>
    <col min="5126" max="5374" width="14.44140625" style="46"/>
    <col min="5375" max="5375" width="5.109375" style="46" customWidth="1"/>
    <col min="5376" max="5377" width="14.44140625" style="46"/>
    <col min="5378" max="5378" width="5.109375" style="46" customWidth="1"/>
    <col min="5379" max="5379" width="18.33203125" style="46" customWidth="1"/>
    <col min="5380" max="5380" width="14.44140625" style="46"/>
    <col min="5381" max="5381" width="5.109375" style="46" customWidth="1"/>
    <col min="5382" max="5630" width="14.44140625" style="46"/>
    <col min="5631" max="5631" width="5.109375" style="46" customWidth="1"/>
    <col min="5632" max="5633" width="14.44140625" style="46"/>
    <col min="5634" max="5634" width="5.109375" style="46" customWidth="1"/>
    <col min="5635" max="5635" width="18.33203125" style="46" customWidth="1"/>
    <col min="5636" max="5636" width="14.44140625" style="46"/>
    <col min="5637" max="5637" width="5.109375" style="46" customWidth="1"/>
    <col min="5638" max="5886" width="14.44140625" style="46"/>
    <col min="5887" max="5887" width="5.109375" style="46" customWidth="1"/>
    <col min="5888" max="5889" width="14.44140625" style="46"/>
    <col min="5890" max="5890" width="5.109375" style="46" customWidth="1"/>
    <col min="5891" max="5891" width="18.33203125" style="46" customWidth="1"/>
    <col min="5892" max="5892" width="14.44140625" style="46"/>
    <col min="5893" max="5893" width="5.109375" style="46" customWidth="1"/>
    <col min="5894" max="6142" width="14.44140625" style="46"/>
    <col min="6143" max="6143" width="5.109375" style="46" customWidth="1"/>
    <col min="6144" max="6145" width="14.44140625" style="46"/>
    <col min="6146" max="6146" width="5.109375" style="46" customWidth="1"/>
    <col min="6147" max="6147" width="18.33203125" style="46" customWidth="1"/>
    <col min="6148" max="6148" width="14.44140625" style="46"/>
    <col min="6149" max="6149" width="5.109375" style="46" customWidth="1"/>
    <col min="6150" max="6398" width="14.44140625" style="46"/>
    <col min="6399" max="6399" width="5.109375" style="46" customWidth="1"/>
    <col min="6400" max="6401" width="14.44140625" style="46"/>
    <col min="6402" max="6402" width="5.109375" style="46" customWidth="1"/>
    <col min="6403" max="6403" width="18.33203125" style="46" customWidth="1"/>
    <col min="6404" max="6404" width="14.44140625" style="46"/>
    <col min="6405" max="6405" width="5.109375" style="46" customWidth="1"/>
    <col min="6406" max="6654" width="14.44140625" style="46"/>
    <col min="6655" max="6655" width="5.109375" style="46" customWidth="1"/>
    <col min="6656" max="6657" width="14.44140625" style="46"/>
    <col min="6658" max="6658" width="5.109375" style="46" customWidth="1"/>
    <col min="6659" max="6659" width="18.33203125" style="46" customWidth="1"/>
    <col min="6660" max="6660" width="14.44140625" style="46"/>
    <col min="6661" max="6661" width="5.109375" style="46" customWidth="1"/>
    <col min="6662" max="6910" width="14.44140625" style="46"/>
    <col min="6911" max="6911" width="5.109375" style="46" customWidth="1"/>
    <col min="6912" max="6913" width="14.44140625" style="46"/>
    <col min="6914" max="6914" width="5.109375" style="46" customWidth="1"/>
    <col min="6915" max="6915" width="18.33203125" style="46" customWidth="1"/>
    <col min="6916" max="6916" width="14.44140625" style="46"/>
    <col min="6917" max="6917" width="5.109375" style="46" customWidth="1"/>
    <col min="6918" max="7166" width="14.44140625" style="46"/>
    <col min="7167" max="7167" width="5.109375" style="46" customWidth="1"/>
    <col min="7168" max="7169" width="14.44140625" style="46"/>
    <col min="7170" max="7170" width="5.109375" style="46" customWidth="1"/>
    <col min="7171" max="7171" width="18.33203125" style="46" customWidth="1"/>
    <col min="7172" max="7172" width="14.44140625" style="46"/>
    <col min="7173" max="7173" width="5.109375" style="46" customWidth="1"/>
    <col min="7174" max="7422" width="14.44140625" style="46"/>
    <col min="7423" max="7423" width="5.109375" style="46" customWidth="1"/>
    <col min="7424" max="7425" width="14.44140625" style="46"/>
    <col min="7426" max="7426" width="5.109375" style="46" customWidth="1"/>
    <col min="7427" max="7427" width="18.33203125" style="46" customWidth="1"/>
    <col min="7428" max="7428" width="14.44140625" style="46"/>
    <col min="7429" max="7429" width="5.109375" style="46" customWidth="1"/>
    <col min="7430" max="7678" width="14.44140625" style="46"/>
    <col min="7679" max="7679" width="5.109375" style="46" customWidth="1"/>
    <col min="7680" max="7681" width="14.44140625" style="46"/>
    <col min="7682" max="7682" width="5.109375" style="46" customWidth="1"/>
    <col min="7683" max="7683" width="18.33203125" style="46" customWidth="1"/>
    <col min="7684" max="7684" width="14.44140625" style="46"/>
    <col min="7685" max="7685" width="5.109375" style="46" customWidth="1"/>
    <col min="7686" max="7934" width="14.44140625" style="46"/>
    <col min="7935" max="7935" width="5.109375" style="46" customWidth="1"/>
    <col min="7936" max="7937" width="14.44140625" style="46"/>
    <col min="7938" max="7938" width="5.109375" style="46" customWidth="1"/>
    <col min="7939" max="7939" width="18.33203125" style="46" customWidth="1"/>
    <col min="7940" max="7940" width="14.44140625" style="46"/>
    <col min="7941" max="7941" width="5.109375" style="46" customWidth="1"/>
    <col min="7942" max="8190" width="14.44140625" style="46"/>
    <col min="8191" max="8191" width="5.109375" style="46" customWidth="1"/>
    <col min="8192" max="8193" width="14.44140625" style="46"/>
    <col min="8194" max="8194" width="5.109375" style="46" customWidth="1"/>
    <col min="8195" max="8195" width="18.33203125" style="46" customWidth="1"/>
    <col min="8196" max="8196" width="14.44140625" style="46"/>
    <col min="8197" max="8197" width="5.109375" style="46" customWidth="1"/>
    <col min="8198" max="8446" width="14.44140625" style="46"/>
    <col min="8447" max="8447" width="5.109375" style="46" customWidth="1"/>
    <col min="8448" max="8449" width="14.44140625" style="46"/>
    <col min="8450" max="8450" width="5.109375" style="46" customWidth="1"/>
    <col min="8451" max="8451" width="18.33203125" style="46" customWidth="1"/>
    <col min="8452" max="8452" width="14.44140625" style="46"/>
    <col min="8453" max="8453" width="5.109375" style="46" customWidth="1"/>
    <col min="8454" max="8702" width="14.44140625" style="46"/>
    <col min="8703" max="8703" width="5.109375" style="46" customWidth="1"/>
    <col min="8704" max="8705" width="14.44140625" style="46"/>
    <col min="8706" max="8706" width="5.109375" style="46" customWidth="1"/>
    <col min="8707" max="8707" width="18.33203125" style="46" customWidth="1"/>
    <col min="8708" max="8708" width="14.44140625" style="46"/>
    <col min="8709" max="8709" width="5.109375" style="46" customWidth="1"/>
    <col min="8710" max="8958" width="14.44140625" style="46"/>
    <col min="8959" max="8959" width="5.109375" style="46" customWidth="1"/>
    <col min="8960" max="8961" width="14.44140625" style="46"/>
    <col min="8962" max="8962" width="5.109375" style="46" customWidth="1"/>
    <col min="8963" max="8963" width="18.33203125" style="46" customWidth="1"/>
    <col min="8964" max="8964" width="14.44140625" style="46"/>
    <col min="8965" max="8965" width="5.109375" style="46" customWidth="1"/>
    <col min="8966" max="9214" width="14.44140625" style="46"/>
    <col min="9215" max="9215" width="5.109375" style="46" customWidth="1"/>
    <col min="9216" max="9217" width="14.44140625" style="46"/>
    <col min="9218" max="9218" width="5.109375" style="46" customWidth="1"/>
    <col min="9219" max="9219" width="18.33203125" style="46" customWidth="1"/>
    <col min="9220" max="9220" width="14.44140625" style="46"/>
    <col min="9221" max="9221" width="5.109375" style="46" customWidth="1"/>
    <col min="9222" max="9470" width="14.44140625" style="46"/>
    <col min="9471" max="9471" width="5.109375" style="46" customWidth="1"/>
    <col min="9472" max="9473" width="14.44140625" style="46"/>
    <col min="9474" max="9474" width="5.109375" style="46" customWidth="1"/>
    <col min="9475" max="9475" width="18.33203125" style="46" customWidth="1"/>
    <col min="9476" max="9476" width="14.44140625" style="46"/>
    <col min="9477" max="9477" width="5.109375" style="46" customWidth="1"/>
    <col min="9478" max="9726" width="14.44140625" style="46"/>
    <col min="9727" max="9727" width="5.109375" style="46" customWidth="1"/>
    <col min="9728" max="9729" width="14.44140625" style="46"/>
    <col min="9730" max="9730" width="5.109375" style="46" customWidth="1"/>
    <col min="9731" max="9731" width="18.33203125" style="46" customWidth="1"/>
    <col min="9732" max="9732" width="14.44140625" style="46"/>
    <col min="9733" max="9733" width="5.109375" style="46" customWidth="1"/>
    <col min="9734" max="9982" width="14.44140625" style="46"/>
    <col min="9983" max="9983" width="5.109375" style="46" customWidth="1"/>
    <col min="9984" max="9985" width="14.44140625" style="46"/>
    <col min="9986" max="9986" width="5.109375" style="46" customWidth="1"/>
    <col min="9987" max="9987" width="18.33203125" style="46" customWidth="1"/>
    <col min="9988" max="9988" width="14.44140625" style="46"/>
    <col min="9989" max="9989" width="5.109375" style="46" customWidth="1"/>
    <col min="9990" max="10238" width="14.44140625" style="46"/>
    <col min="10239" max="10239" width="5.109375" style="46" customWidth="1"/>
    <col min="10240" max="10241" width="14.44140625" style="46"/>
    <col min="10242" max="10242" width="5.109375" style="46" customWidth="1"/>
    <col min="10243" max="10243" width="18.33203125" style="46" customWidth="1"/>
    <col min="10244" max="10244" width="14.44140625" style="46"/>
    <col min="10245" max="10245" width="5.109375" style="46" customWidth="1"/>
    <col min="10246" max="10494" width="14.44140625" style="46"/>
    <col min="10495" max="10495" width="5.109375" style="46" customWidth="1"/>
    <col min="10496" max="10497" width="14.44140625" style="46"/>
    <col min="10498" max="10498" width="5.109375" style="46" customWidth="1"/>
    <col min="10499" max="10499" width="18.33203125" style="46" customWidth="1"/>
    <col min="10500" max="10500" width="14.44140625" style="46"/>
    <col min="10501" max="10501" width="5.109375" style="46" customWidth="1"/>
    <col min="10502" max="10750" width="14.44140625" style="46"/>
    <col min="10751" max="10751" width="5.109375" style="46" customWidth="1"/>
    <col min="10752" max="10753" width="14.44140625" style="46"/>
    <col min="10754" max="10754" width="5.109375" style="46" customWidth="1"/>
    <col min="10755" max="10755" width="18.33203125" style="46" customWidth="1"/>
    <col min="10756" max="10756" width="14.44140625" style="46"/>
    <col min="10757" max="10757" width="5.109375" style="46" customWidth="1"/>
    <col min="10758" max="11006" width="14.44140625" style="46"/>
    <col min="11007" max="11007" width="5.109375" style="46" customWidth="1"/>
    <col min="11008" max="11009" width="14.44140625" style="46"/>
    <col min="11010" max="11010" width="5.109375" style="46" customWidth="1"/>
    <col min="11011" max="11011" width="18.33203125" style="46" customWidth="1"/>
    <col min="11012" max="11012" width="14.44140625" style="46"/>
    <col min="11013" max="11013" width="5.109375" style="46" customWidth="1"/>
    <col min="11014" max="11262" width="14.44140625" style="46"/>
    <col min="11263" max="11263" width="5.109375" style="46" customWidth="1"/>
    <col min="11264" max="11265" width="14.44140625" style="46"/>
    <col min="11266" max="11266" width="5.109375" style="46" customWidth="1"/>
    <col min="11267" max="11267" width="18.33203125" style="46" customWidth="1"/>
    <col min="11268" max="11268" width="14.44140625" style="46"/>
    <col min="11269" max="11269" width="5.109375" style="46" customWidth="1"/>
    <col min="11270" max="11518" width="14.44140625" style="46"/>
    <col min="11519" max="11519" width="5.109375" style="46" customWidth="1"/>
    <col min="11520" max="11521" width="14.44140625" style="46"/>
    <col min="11522" max="11522" width="5.109375" style="46" customWidth="1"/>
    <col min="11523" max="11523" width="18.33203125" style="46" customWidth="1"/>
    <col min="11524" max="11524" width="14.44140625" style="46"/>
    <col min="11525" max="11525" width="5.109375" style="46" customWidth="1"/>
    <col min="11526" max="11774" width="14.44140625" style="46"/>
    <col min="11775" max="11775" width="5.109375" style="46" customWidth="1"/>
    <col min="11776" max="11777" width="14.44140625" style="46"/>
    <col min="11778" max="11778" width="5.109375" style="46" customWidth="1"/>
    <col min="11779" max="11779" width="18.33203125" style="46" customWidth="1"/>
    <col min="11780" max="11780" width="14.44140625" style="46"/>
    <col min="11781" max="11781" width="5.109375" style="46" customWidth="1"/>
    <col min="11782" max="12030" width="14.44140625" style="46"/>
    <col min="12031" max="12031" width="5.109375" style="46" customWidth="1"/>
    <col min="12032" max="12033" width="14.44140625" style="46"/>
    <col min="12034" max="12034" width="5.109375" style="46" customWidth="1"/>
    <col min="12035" max="12035" width="18.33203125" style="46" customWidth="1"/>
    <col min="12036" max="12036" width="14.44140625" style="46"/>
    <col min="12037" max="12037" width="5.109375" style="46" customWidth="1"/>
    <col min="12038" max="12286" width="14.44140625" style="46"/>
    <col min="12287" max="12287" width="5.109375" style="46" customWidth="1"/>
    <col min="12288" max="12289" width="14.44140625" style="46"/>
    <col min="12290" max="12290" width="5.109375" style="46" customWidth="1"/>
    <col min="12291" max="12291" width="18.33203125" style="46" customWidth="1"/>
    <col min="12292" max="12292" width="14.44140625" style="46"/>
    <col min="12293" max="12293" width="5.109375" style="46" customWidth="1"/>
    <col min="12294" max="12542" width="14.44140625" style="46"/>
    <col min="12543" max="12543" width="5.109375" style="46" customWidth="1"/>
    <col min="12544" max="12545" width="14.44140625" style="46"/>
    <col min="12546" max="12546" width="5.109375" style="46" customWidth="1"/>
    <col min="12547" max="12547" width="18.33203125" style="46" customWidth="1"/>
    <col min="12548" max="12548" width="14.44140625" style="46"/>
    <col min="12549" max="12549" width="5.109375" style="46" customWidth="1"/>
    <col min="12550" max="12798" width="14.44140625" style="46"/>
    <col min="12799" max="12799" width="5.109375" style="46" customWidth="1"/>
    <col min="12800" max="12801" width="14.44140625" style="46"/>
    <col min="12802" max="12802" width="5.109375" style="46" customWidth="1"/>
    <col min="12803" max="12803" width="18.33203125" style="46" customWidth="1"/>
    <col min="12804" max="12804" width="14.44140625" style="46"/>
    <col min="12805" max="12805" width="5.109375" style="46" customWidth="1"/>
    <col min="12806" max="13054" width="14.44140625" style="46"/>
    <col min="13055" max="13055" width="5.109375" style="46" customWidth="1"/>
    <col min="13056" max="13057" width="14.44140625" style="46"/>
    <col min="13058" max="13058" width="5.109375" style="46" customWidth="1"/>
    <col min="13059" max="13059" width="18.33203125" style="46" customWidth="1"/>
    <col min="13060" max="13060" width="14.44140625" style="46"/>
    <col min="13061" max="13061" width="5.109375" style="46" customWidth="1"/>
    <col min="13062" max="13310" width="14.44140625" style="46"/>
    <col min="13311" max="13311" width="5.109375" style="46" customWidth="1"/>
    <col min="13312" max="13313" width="14.44140625" style="46"/>
    <col min="13314" max="13314" width="5.109375" style="46" customWidth="1"/>
    <col min="13315" max="13315" width="18.33203125" style="46" customWidth="1"/>
    <col min="13316" max="13316" width="14.44140625" style="46"/>
    <col min="13317" max="13317" width="5.109375" style="46" customWidth="1"/>
    <col min="13318" max="13566" width="14.44140625" style="46"/>
    <col min="13567" max="13567" width="5.109375" style="46" customWidth="1"/>
    <col min="13568" max="13569" width="14.44140625" style="46"/>
    <col min="13570" max="13570" width="5.109375" style="46" customWidth="1"/>
    <col min="13571" max="13571" width="18.33203125" style="46" customWidth="1"/>
    <col min="13572" max="13572" width="14.44140625" style="46"/>
    <col min="13573" max="13573" width="5.109375" style="46" customWidth="1"/>
    <col min="13574" max="13822" width="14.44140625" style="46"/>
    <col min="13823" max="13823" width="5.109375" style="46" customWidth="1"/>
    <col min="13824" max="13825" width="14.44140625" style="46"/>
    <col min="13826" max="13826" width="5.109375" style="46" customWidth="1"/>
    <col min="13827" max="13827" width="18.33203125" style="46" customWidth="1"/>
    <col min="13828" max="13828" width="14.44140625" style="46"/>
    <col min="13829" max="13829" width="5.109375" style="46" customWidth="1"/>
    <col min="13830" max="14078" width="14.44140625" style="46"/>
    <col min="14079" max="14079" width="5.109375" style="46" customWidth="1"/>
    <col min="14080" max="14081" width="14.44140625" style="46"/>
    <col min="14082" max="14082" width="5.109375" style="46" customWidth="1"/>
    <col min="14083" max="14083" width="18.33203125" style="46" customWidth="1"/>
    <col min="14084" max="14084" width="14.44140625" style="46"/>
    <col min="14085" max="14085" width="5.109375" style="46" customWidth="1"/>
    <col min="14086" max="14334" width="14.44140625" style="46"/>
    <col min="14335" max="14335" width="5.109375" style="46" customWidth="1"/>
    <col min="14336" max="14337" width="14.44140625" style="46"/>
    <col min="14338" max="14338" width="5.109375" style="46" customWidth="1"/>
    <col min="14339" max="14339" width="18.33203125" style="46" customWidth="1"/>
    <col min="14340" max="14340" width="14.44140625" style="46"/>
    <col min="14341" max="14341" width="5.109375" style="46" customWidth="1"/>
    <col min="14342" max="14590" width="14.44140625" style="46"/>
    <col min="14591" max="14591" width="5.109375" style="46" customWidth="1"/>
    <col min="14592" max="14593" width="14.44140625" style="46"/>
    <col min="14594" max="14594" width="5.109375" style="46" customWidth="1"/>
    <col min="14595" max="14595" width="18.33203125" style="46" customWidth="1"/>
    <col min="14596" max="14596" width="14.44140625" style="46"/>
    <col min="14597" max="14597" width="5.109375" style="46" customWidth="1"/>
    <col min="14598" max="14846" width="14.44140625" style="46"/>
    <col min="14847" max="14847" width="5.109375" style="46" customWidth="1"/>
    <col min="14848" max="14849" width="14.44140625" style="46"/>
    <col min="14850" max="14850" width="5.109375" style="46" customWidth="1"/>
    <col min="14851" max="14851" width="18.33203125" style="46" customWidth="1"/>
    <col min="14852" max="14852" width="14.44140625" style="46"/>
    <col min="14853" max="14853" width="5.109375" style="46" customWidth="1"/>
    <col min="14854" max="15102" width="14.44140625" style="46"/>
    <col min="15103" max="15103" width="5.109375" style="46" customWidth="1"/>
    <col min="15104" max="15105" width="14.44140625" style="46"/>
    <col min="15106" max="15106" width="5.109375" style="46" customWidth="1"/>
    <col min="15107" max="15107" width="18.33203125" style="46" customWidth="1"/>
    <col min="15108" max="15108" width="14.44140625" style="46"/>
    <col min="15109" max="15109" width="5.109375" style="46" customWidth="1"/>
    <col min="15110" max="15358" width="14.44140625" style="46"/>
    <col min="15359" max="15359" width="5.109375" style="46" customWidth="1"/>
    <col min="15360" max="15361" width="14.44140625" style="46"/>
    <col min="15362" max="15362" width="5.109375" style="46" customWidth="1"/>
    <col min="15363" max="15363" width="18.33203125" style="46" customWidth="1"/>
    <col min="15364" max="15364" width="14.44140625" style="46"/>
    <col min="15365" max="15365" width="5.109375" style="46" customWidth="1"/>
    <col min="15366" max="15614" width="14.44140625" style="46"/>
    <col min="15615" max="15615" width="5.109375" style="46" customWidth="1"/>
    <col min="15616" max="15617" width="14.44140625" style="46"/>
    <col min="15618" max="15618" width="5.109375" style="46" customWidth="1"/>
    <col min="15619" max="15619" width="18.33203125" style="46" customWidth="1"/>
    <col min="15620" max="15620" width="14.44140625" style="46"/>
    <col min="15621" max="15621" width="5.109375" style="46" customWidth="1"/>
    <col min="15622" max="15870" width="14.44140625" style="46"/>
    <col min="15871" max="15871" width="5.109375" style="46" customWidth="1"/>
    <col min="15872" max="15873" width="14.44140625" style="46"/>
    <col min="15874" max="15874" width="5.109375" style="46" customWidth="1"/>
    <col min="15875" max="15875" width="18.33203125" style="46" customWidth="1"/>
    <col min="15876" max="15876" width="14.44140625" style="46"/>
    <col min="15877" max="15877" width="5.109375" style="46" customWidth="1"/>
    <col min="15878" max="16126" width="14.44140625" style="46"/>
    <col min="16127" max="16127" width="5.109375" style="46" customWidth="1"/>
    <col min="16128" max="16129" width="14.44140625" style="46"/>
    <col min="16130" max="16130" width="5.109375" style="46" customWidth="1"/>
    <col min="16131" max="16131" width="18.33203125" style="46" customWidth="1"/>
    <col min="16132" max="16132" width="14.44140625" style="46"/>
    <col min="16133" max="16133" width="5.109375" style="46" customWidth="1"/>
    <col min="16134" max="16384" width="14.44140625" style="46"/>
  </cols>
  <sheetData>
    <row r="2" spans="1:253" s="45" customFormat="1" ht="15" customHeight="1" x14ac:dyDescent="0.3">
      <c r="B2" s="45" t="s">
        <v>18</v>
      </c>
    </row>
    <row r="3" spans="1:253" ht="11.85" customHeight="1" x14ac:dyDescent="0.3">
      <c r="A3" s="46"/>
      <c r="B3" s="47" t="s">
        <v>17</v>
      </c>
      <c r="C3" s="46"/>
      <c r="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  <c r="DO3" s="46"/>
      <c r="DP3" s="46"/>
      <c r="DQ3" s="46"/>
      <c r="DR3" s="46"/>
      <c r="DS3" s="46"/>
      <c r="DT3" s="46"/>
      <c r="DU3" s="46"/>
      <c r="DV3" s="46"/>
      <c r="DW3" s="46"/>
      <c r="DX3" s="46"/>
      <c r="DY3" s="46"/>
      <c r="DZ3" s="46"/>
      <c r="EA3" s="46"/>
      <c r="EB3" s="46"/>
      <c r="EC3" s="46"/>
      <c r="ED3" s="46"/>
      <c r="EE3" s="46"/>
      <c r="EF3" s="46"/>
      <c r="EG3" s="46"/>
      <c r="EH3" s="46"/>
      <c r="EI3" s="46"/>
      <c r="EJ3" s="46"/>
      <c r="EK3" s="46"/>
      <c r="EL3" s="46"/>
      <c r="EM3" s="46"/>
      <c r="EN3" s="46"/>
      <c r="EO3" s="46"/>
      <c r="EP3" s="46"/>
      <c r="EQ3" s="46"/>
      <c r="ER3" s="46"/>
      <c r="ES3" s="46"/>
      <c r="ET3" s="46"/>
      <c r="EU3" s="46"/>
      <c r="EV3" s="46"/>
      <c r="EW3" s="46"/>
      <c r="EX3" s="46"/>
      <c r="EY3" s="46"/>
      <c r="EZ3" s="46"/>
      <c r="FA3" s="46"/>
      <c r="FB3" s="46"/>
      <c r="FC3" s="46"/>
      <c r="FD3" s="46"/>
      <c r="FE3" s="46"/>
      <c r="FF3" s="46"/>
      <c r="FG3" s="46"/>
      <c r="FH3" s="46"/>
      <c r="FI3" s="46"/>
      <c r="FJ3" s="46"/>
      <c r="FK3" s="46"/>
      <c r="FL3" s="46"/>
      <c r="FM3" s="46"/>
      <c r="FN3" s="46"/>
      <c r="FO3" s="46"/>
      <c r="FP3" s="46"/>
      <c r="FQ3" s="46"/>
      <c r="FR3" s="46"/>
      <c r="FS3" s="46"/>
      <c r="FT3" s="46"/>
      <c r="FU3" s="46"/>
      <c r="FV3" s="46"/>
      <c r="FW3" s="46"/>
      <c r="FX3" s="46"/>
      <c r="FY3" s="46"/>
      <c r="FZ3" s="46"/>
      <c r="GA3" s="46"/>
      <c r="GB3" s="46"/>
      <c r="GC3" s="46"/>
      <c r="GD3" s="46"/>
      <c r="GE3" s="46"/>
      <c r="GF3" s="46"/>
      <c r="GG3" s="46"/>
      <c r="GH3" s="46"/>
      <c r="GI3" s="46"/>
      <c r="GJ3" s="46"/>
      <c r="GK3" s="46"/>
      <c r="GL3" s="46"/>
      <c r="GM3" s="46"/>
      <c r="GN3" s="46"/>
      <c r="GO3" s="46"/>
      <c r="GP3" s="46"/>
      <c r="GQ3" s="46"/>
      <c r="GR3" s="46"/>
      <c r="GS3" s="46"/>
      <c r="GT3" s="46"/>
      <c r="GU3" s="46"/>
      <c r="GV3" s="46"/>
      <c r="GW3" s="46"/>
      <c r="GX3" s="46"/>
      <c r="GY3" s="46"/>
      <c r="GZ3" s="46"/>
      <c r="HA3" s="46"/>
      <c r="HB3" s="46"/>
      <c r="HC3" s="46"/>
      <c r="HD3" s="46"/>
      <c r="HE3" s="46"/>
      <c r="HF3" s="46"/>
      <c r="HG3" s="46"/>
      <c r="HH3" s="46"/>
      <c r="HI3" s="46"/>
      <c r="HJ3" s="46"/>
      <c r="HK3" s="46"/>
      <c r="HL3" s="46"/>
      <c r="HM3" s="46"/>
      <c r="HN3" s="46"/>
      <c r="HO3" s="46"/>
      <c r="HP3" s="46"/>
      <c r="HQ3" s="46"/>
      <c r="HR3" s="46"/>
      <c r="HS3" s="46"/>
      <c r="HT3" s="46"/>
      <c r="HU3" s="46"/>
      <c r="HV3" s="46"/>
      <c r="HW3" s="46"/>
      <c r="HX3" s="46"/>
      <c r="HY3" s="46"/>
      <c r="HZ3" s="46"/>
      <c r="IA3" s="46"/>
      <c r="IB3" s="46"/>
      <c r="IC3" s="46"/>
      <c r="ID3" s="46"/>
      <c r="IE3" s="46"/>
      <c r="IF3" s="46"/>
      <c r="IG3" s="46"/>
      <c r="IH3" s="46"/>
      <c r="II3" s="46"/>
      <c r="IJ3" s="46"/>
      <c r="IK3" s="46"/>
      <c r="IL3" s="46"/>
      <c r="IM3" s="46"/>
      <c r="IN3" s="46"/>
      <c r="IO3" s="46"/>
      <c r="IP3" s="46"/>
      <c r="IQ3" s="46"/>
      <c r="IR3" s="46"/>
      <c r="IS3" s="46"/>
    </row>
    <row r="4" spans="1:253" ht="15" customHeight="1" x14ac:dyDescent="0.3">
      <c r="A4" s="46"/>
      <c r="B4" s="48"/>
      <c r="C4" s="48"/>
      <c r="D4" s="48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</row>
    <row r="5" spans="1:253" ht="15" customHeight="1" x14ac:dyDescent="0.3">
      <c r="A5" s="46"/>
      <c r="B5" s="48"/>
      <c r="C5" s="48"/>
      <c r="D5" s="48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</row>
    <row r="6" spans="1:253" ht="11.85" customHeight="1" thickBot="1" x14ac:dyDescent="0.35">
      <c r="B6" s="50" t="s">
        <v>24</v>
      </c>
      <c r="C6" s="51"/>
      <c r="F6" s="51" t="s">
        <v>20</v>
      </c>
      <c r="G6" s="51"/>
      <c r="J6" s="51" t="s">
        <v>22</v>
      </c>
      <c r="K6" s="51"/>
      <c r="M6" s="51" t="s">
        <v>19</v>
      </c>
      <c r="IQ6" s="46"/>
      <c r="IR6" s="46"/>
      <c r="IS6" s="46"/>
    </row>
    <row r="7" spans="1:253" ht="11.85" customHeight="1" x14ac:dyDescent="0.3">
      <c r="F7" s="49"/>
      <c r="G7" s="49"/>
      <c r="M7" s="52" t="str">
        <f>obLibs&amp;"initialmargin.isdasimm.test.SIMMTest"</f>
        <v>initialmargin.isdasimm.test.SIMMTest</v>
      </c>
      <c r="IQ7" s="46"/>
      <c r="IR7" s="46"/>
      <c r="IS7" s="46"/>
    </row>
    <row r="8" spans="1:253" ht="11.85" customHeight="1" x14ac:dyDescent="0.25">
      <c r="B8" s="36" t="s">
        <v>2</v>
      </c>
      <c r="C8" s="36"/>
      <c r="D8" s="53"/>
      <c r="F8" s="36" t="s">
        <v>2</v>
      </c>
      <c r="G8" s="36"/>
      <c r="J8" s="36" t="s">
        <v>2</v>
      </c>
      <c r="K8" s="36"/>
      <c r="M8" s="52" t="str">
        <f>obLibs&amp;"net.finmath.analytic.model.curves"</f>
        <v>net.finmath.analytic.model.curves</v>
      </c>
      <c r="IQ8" s="46"/>
      <c r="IR8" s="46"/>
      <c r="IS8" s="46"/>
    </row>
    <row r="9" spans="1:253" ht="11.4" customHeight="1" x14ac:dyDescent="0.3">
      <c r="B9" s="57" t="s">
        <v>1429</v>
      </c>
      <c r="C9" s="62" t="str">
        <f>[1]!obMake(B21,"double[]",B24:B28)</f>
        <v>df.times 
[1875]</v>
      </c>
      <c r="F9" s="57" t="s">
        <v>1429</v>
      </c>
      <c r="G9" s="62" t="str">
        <f>[1]!obMake(F21,"double[]",F24:F28)</f>
        <v>fwd.times 
[1876]</v>
      </c>
      <c r="H9" s="54"/>
      <c r="J9" s="54" t="str">
        <f>[1]!obMake("numberOfPaths"&amp;COLUMN(),"int",K9)</f>
        <v>numberOfPaths10 
[1878]</v>
      </c>
      <c r="K9" s="55">
        <v>500</v>
      </c>
      <c r="M9" s="52" t="str">
        <f>obLibs&amp;"net.finmath.marketdata.model.curves"</f>
        <v>net.finmath.marketdata.model.curves</v>
      </c>
      <c r="IQ9" s="46"/>
      <c r="IR9" s="46"/>
      <c r="IS9" s="46"/>
    </row>
    <row r="10" spans="1:253" ht="11.85" customHeight="1" x14ac:dyDescent="0.3">
      <c r="B10" s="57" t="s">
        <v>1430</v>
      </c>
      <c r="C10" s="63" t="str">
        <f>[1]!obMake(C21,"double[]",C24:C28)</f>
        <v>df.values 
[1877]</v>
      </c>
      <c r="F10" s="57" t="s">
        <v>1430</v>
      </c>
      <c r="G10" s="63" t="str">
        <f>[1]!obMake(G21,"double[]",G24:G28)</f>
        <v>fwd.values 
[1874]</v>
      </c>
      <c r="J10" s="54" t="str">
        <f>[1]!obMake("numberOfFactors"&amp;COLUMN(),"int",K10)</f>
        <v>numberOfFactors10 
[1879]</v>
      </c>
      <c r="K10" s="55">
        <v>1</v>
      </c>
      <c r="M10" s="54"/>
      <c r="IQ10" s="46"/>
      <c r="IR10" s="46"/>
      <c r="IS10" s="46"/>
    </row>
    <row r="11" spans="1:253" ht="11.85" customHeight="1" x14ac:dyDescent="0.3">
      <c r="B11" s="57" t="s">
        <v>1431</v>
      </c>
      <c r="C11" s="54" t="str">
        <f>[1]!obCall("RVAADVector",M7,"getRVAAD",C10)</f>
        <v>RVAADVector 
[1913]</v>
      </c>
      <c r="F11" s="53"/>
      <c r="G11" s="53"/>
      <c r="J11" s="54" t="str">
        <f>[1]!obMake("correlationDecayParameter"&amp;COLUMN(),"double",K11)</f>
        <v>correlationDecayParameter10 
[1880]</v>
      </c>
      <c r="K11" s="55">
        <v>0</v>
      </c>
      <c r="M11" s="54"/>
      <c r="IQ11" s="46"/>
      <c r="IR11" s="46"/>
      <c r="IS11" s="46"/>
    </row>
    <row r="12" spans="1:253" ht="11.85" customHeight="1" x14ac:dyDescent="0.3">
      <c r="F12" s="53"/>
      <c r="G12" s="53"/>
      <c r="J12" s="54" t="str">
        <f>[1]!obCall("RVFactoryAAD",$M$7,"createRandomVariableFactoryAAD")</f>
        <v>RVFactoryAAD 
[1910]</v>
      </c>
      <c r="K12" s="54"/>
      <c r="M12" s="54"/>
      <c r="IQ12" s="46"/>
      <c r="IR12" s="46"/>
      <c r="IS12" s="46"/>
    </row>
    <row r="13" spans="1:253" ht="11.4" customHeight="1" x14ac:dyDescent="0.3">
      <c r="B13" s="57" t="s">
        <v>1432</v>
      </c>
      <c r="C13" s="49" t="s">
        <v>1433</v>
      </c>
      <c r="D13" s="57"/>
      <c r="F13" s="53"/>
      <c r="G13" s="53"/>
      <c r="J13" s="54" t="str">
        <f>[1]!obMake("isUseTenorRefinement","boolean",K13)</f>
        <v>isUseTenorRefinement 
[1881]</v>
      </c>
      <c r="K13" s="52" t="b">
        <f>FALSE</f>
        <v>0</v>
      </c>
      <c r="IQ13" s="46"/>
      <c r="IR13" s="46"/>
      <c r="IS13" s="46"/>
    </row>
    <row r="14" spans="1:253" ht="12" customHeight="1" x14ac:dyDescent="0.3">
      <c r="F14" s="53"/>
      <c r="G14" s="53"/>
      <c r="J14" s="54"/>
      <c r="K14" s="52"/>
      <c r="IQ14" s="46"/>
      <c r="IR14" s="46"/>
      <c r="IS14" s="46"/>
    </row>
    <row r="15" spans="1:253" ht="12.6" customHeight="1" x14ac:dyDescent="0.3">
      <c r="B15" s="53"/>
      <c r="C15" s="53"/>
      <c r="D15" s="45"/>
      <c r="F15" s="53"/>
      <c r="G15" s="53"/>
      <c r="J15" s="67" t="s">
        <v>15</v>
      </c>
      <c r="K15" s="67"/>
      <c r="IQ15" s="46"/>
      <c r="IR15" s="46"/>
      <c r="IS15" s="46"/>
    </row>
    <row r="16" spans="1:253" ht="11.85" customHeight="1" x14ac:dyDescent="0.3">
      <c r="B16" s="45"/>
      <c r="D16" s="45"/>
      <c r="G16" s="53"/>
      <c r="J16" s="54" t="str">
        <f>[1]!obCall("LMM",M7,obLibs&amp;"createLIBORMarketModel",J13,J12,J9:J10,C18,F18,J11)</f>
        <v>LMM 
[1944]</v>
      </c>
      <c r="K16" s="54"/>
      <c r="IQ16" s="46"/>
      <c r="IR16" s="46"/>
      <c r="IS16" s="46"/>
    </row>
    <row r="17" spans="2:253" ht="11.85" customHeight="1" x14ac:dyDescent="0.25">
      <c r="B17" s="36" t="s">
        <v>1426</v>
      </c>
      <c r="C17" s="36"/>
      <c r="D17" s="45"/>
      <c r="F17" s="67" t="s">
        <v>15</v>
      </c>
      <c r="G17" s="67"/>
      <c r="J17" s="54"/>
      <c r="K17" s="54"/>
      <c r="IO17" s="46"/>
      <c r="IP17" s="46"/>
      <c r="IQ17" s="46"/>
      <c r="IR17" s="46"/>
      <c r="IS17" s="46"/>
    </row>
    <row r="18" spans="2:253" ht="11.85" customHeight="1" x14ac:dyDescent="0.3">
      <c r="C18" s="54" t="str">
        <f>[1]!obCall(C13,M8&amp;".DiscountCurve","createDiscountCurveFromDiscountFactors",[1]!obMake("","String","dc"),C9,C11)</f>
        <v>DiscountCurveStochastic 
[1919]</v>
      </c>
      <c r="D18" s="45"/>
      <c r="F18" s="54" t="str">
        <f>[1]!obCall("ForwardCurve",M9&amp;".ForwardCurve","createForwardCurveFromForwards",[1]!obMake("","String","forwardCurve"),G9,G10,[1]!obMake("tenor","double",0.5))</f>
        <v>ForwardCurve 
[1916]</v>
      </c>
      <c r="K18" s="54"/>
      <c r="IQ18" s="46"/>
      <c r="IR18" s="46"/>
      <c r="IS18" s="46"/>
    </row>
    <row r="19" spans="2:253" ht="11.85" customHeight="1" x14ac:dyDescent="0.3">
      <c r="D19" s="45"/>
      <c r="IQ19" s="46"/>
      <c r="IR19" s="46"/>
      <c r="IS19" s="46"/>
    </row>
    <row r="20" spans="2:253" ht="11.85" customHeight="1" x14ac:dyDescent="0.3">
      <c r="D20" s="45"/>
      <c r="IQ20" s="46"/>
      <c r="IR20" s="46"/>
      <c r="IS20" s="46"/>
    </row>
    <row r="21" spans="2:253" ht="13.8" customHeight="1" x14ac:dyDescent="0.3">
      <c r="B21" s="57" t="s">
        <v>1428</v>
      </c>
      <c r="C21" s="57" t="s">
        <v>1427</v>
      </c>
      <c r="D21" s="45"/>
      <c r="F21" s="57" t="s">
        <v>1474</v>
      </c>
      <c r="G21" s="57" t="s">
        <v>1475</v>
      </c>
      <c r="IQ21" s="46"/>
      <c r="IR21" s="46"/>
      <c r="IS21" s="46"/>
    </row>
    <row r="22" spans="2:253" ht="11.85" customHeight="1" x14ac:dyDescent="0.3">
      <c r="B22" s="57"/>
      <c r="C22" s="57"/>
      <c r="D22" s="45"/>
      <c r="J22" s="58"/>
      <c r="IQ22" s="46"/>
      <c r="IR22" s="46"/>
      <c r="IS22" s="46"/>
    </row>
    <row r="23" spans="2:253" ht="11.85" customHeight="1" x14ac:dyDescent="0.3">
      <c r="B23" s="65" t="s">
        <v>1429</v>
      </c>
      <c r="C23" s="65" t="s">
        <v>1430</v>
      </c>
      <c r="D23" s="45"/>
      <c r="F23" s="65" t="s">
        <v>1429</v>
      </c>
      <c r="G23" s="65" t="s">
        <v>1430</v>
      </c>
      <c r="J23" s="58"/>
      <c r="IQ23" s="46"/>
      <c r="IR23" s="46"/>
      <c r="IS23" s="46"/>
    </row>
    <row r="24" spans="2:253" ht="11.85" customHeight="1" x14ac:dyDescent="0.3">
      <c r="B24" s="64">
        <v>0.5</v>
      </c>
      <c r="C24" s="64">
        <v>0.996</v>
      </c>
      <c r="D24" s="45"/>
      <c r="F24" s="64">
        <v>0.5</v>
      </c>
      <c r="G24" s="64">
        <v>0.02</v>
      </c>
      <c r="J24" s="58"/>
      <c r="IQ24" s="46"/>
      <c r="IR24" s="46"/>
      <c r="IS24" s="46"/>
    </row>
    <row r="25" spans="2:253" ht="11.85" customHeight="1" x14ac:dyDescent="0.3">
      <c r="B25" s="64">
        <v>1</v>
      </c>
      <c r="C25" s="11">
        <v>0.995</v>
      </c>
      <c r="D25" s="45"/>
      <c r="F25" s="64">
        <v>1</v>
      </c>
      <c r="G25" s="11">
        <v>0.02</v>
      </c>
      <c r="J25" s="58"/>
      <c r="IQ25" s="46"/>
      <c r="IR25" s="46"/>
      <c r="IS25" s="46"/>
    </row>
    <row r="26" spans="2:253" ht="11.85" customHeight="1" x14ac:dyDescent="0.3">
      <c r="B26" s="64">
        <v>2</v>
      </c>
      <c r="C26" s="11">
        <v>0.99399999999999999</v>
      </c>
      <c r="D26" s="45"/>
      <c r="F26" s="64">
        <v>2</v>
      </c>
      <c r="G26" s="11">
        <v>0.02</v>
      </c>
      <c r="IQ26" s="46"/>
      <c r="IR26" s="46"/>
      <c r="IS26" s="46"/>
    </row>
    <row r="27" spans="2:253" ht="11.4" customHeight="1" x14ac:dyDescent="0.3">
      <c r="B27" s="64">
        <v>5</v>
      </c>
      <c r="C27" s="11">
        <v>0.99299999999999999</v>
      </c>
      <c r="D27" s="45"/>
      <c r="F27" s="64">
        <v>5</v>
      </c>
      <c r="G27" s="11">
        <v>0.02</v>
      </c>
      <c r="IQ27" s="46"/>
      <c r="IR27" s="46"/>
      <c r="IS27" s="46"/>
    </row>
    <row r="28" spans="2:253" ht="11.85" customHeight="1" x14ac:dyDescent="0.3">
      <c r="B28" s="64">
        <v>30</v>
      </c>
      <c r="C28" s="11">
        <v>0.98</v>
      </c>
      <c r="D28" s="45"/>
      <c r="F28" s="64">
        <v>30</v>
      </c>
      <c r="G28" s="11">
        <v>0.02</v>
      </c>
      <c r="IQ28" s="46"/>
      <c r="IR28" s="46"/>
      <c r="IS28" s="46"/>
    </row>
    <row r="29" spans="2:253" ht="11.85" customHeight="1" x14ac:dyDescent="0.3">
      <c r="B29" s="45"/>
      <c r="C29" s="45"/>
      <c r="D29" s="45"/>
      <c r="H29" s="54"/>
      <c r="IQ29" s="46"/>
      <c r="IR29" s="46"/>
      <c r="IS29" s="46"/>
    </row>
    <row r="30" spans="2:253" ht="11.4" customHeight="1" x14ac:dyDescent="0.3">
      <c r="B30" s="45"/>
      <c r="C30" s="45"/>
      <c r="D30" s="45"/>
      <c r="IQ30" s="46"/>
      <c r="IR30" s="46"/>
      <c r="IS30" s="46"/>
    </row>
    <row r="31" spans="2:253" ht="13.8" customHeight="1" x14ac:dyDescent="0.3">
      <c r="B31" s="45"/>
      <c r="C31" s="45"/>
      <c r="D31" s="45"/>
      <c r="IQ31" s="46"/>
      <c r="IR31" s="46"/>
      <c r="IS31" s="46"/>
    </row>
    <row r="32" spans="2:253" ht="13.2" customHeight="1" x14ac:dyDescent="0.3">
      <c r="B32" s="54"/>
      <c r="C32" s="59"/>
      <c r="IQ32" s="46"/>
      <c r="IR32" s="46"/>
      <c r="IS32" s="46"/>
    </row>
    <row r="33" spans="2:253" ht="11.85" customHeight="1" x14ac:dyDescent="0.3">
      <c r="C33" s="56"/>
      <c r="IQ33" s="46"/>
      <c r="IR33" s="46"/>
      <c r="IS33" s="46"/>
    </row>
    <row r="34" spans="2:253" ht="11.85" customHeight="1" x14ac:dyDescent="0.3">
      <c r="IQ34" s="46"/>
      <c r="IR34" s="46"/>
      <c r="IS34" s="46"/>
    </row>
    <row r="35" spans="2:253" ht="11.85" customHeight="1" x14ac:dyDescent="0.3">
      <c r="IQ35" s="46"/>
      <c r="IR35" s="46"/>
      <c r="IS35" s="46"/>
    </row>
    <row r="36" spans="2:253" ht="11.85" customHeight="1" x14ac:dyDescent="0.3">
      <c r="B36" s="60"/>
      <c r="IQ36" s="46"/>
      <c r="IR36" s="46"/>
      <c r="IS36" s="46"/>
    </row>
    <row r="37" spans="2:253" ht="11.85" customHeight="1" x14ac:dyDescent="0.3">
      <c r="B37" s="60"/>
      <c r="IR37" s="46"/>
      <c r="IS37" s="46"/>
    </row>
    <row r="38" spans="2:253" ht="11.85" customHeight="1" x14ac:dyDescent="0.3">
      <c r="B38" s="60"/>
      <c r="IR38" s="46"/>
      <c r="IS38" s="46"/>
    </row>
    <row r="39" spans="2:253" ht="11.85" customHeight="1" x14ac:dyDescent="0.3">
      <c r="B39" s="60"/>
      <c r="IR39" s="46"/>
      <c r="IS39" s="46"/>
    </row>
    <row r="40" spans="2:253" ht="11.85" customHeight="1" x14ac:dyDescent="0.3">
      <c r="B40" s="60"/>
      <c r="IR40" s="46"/>
      <c r="IS40" s="46"/>
    </row>
    <row r="41" spans="2:253" ht="11.85" customHeight="1" x14ac:dyDescent="0.3">
      <c r="B41" s="60"/>
      <c r="IR41" s="46"/>
      <c r="IS41" s="46"/>
    </row>
    <row r="42" spans="2:253" ht="11.85" customHeight="1" x14ac:dyDescent="0.3">
      <c r="B42" s="61"/>
      <c r="C42" s="61"/>
      <c r="IR42" s="46"/>
      <c r="IS42" s="46"/>
    </row>
    <row r="43" spans="2:253" ht="11.85" customHeight="1" x14ac:dyDescent="0.3">
      <c r="B43" s="61"/>
      <c r="C43" s="61"/>
      <c r="D43" s="60"/>
    </row>
    <row r="44" spans="2:253" ht="11.85" customHeight="1" x14ac:dyDescent="0.3">
      <c r="B44" s="61"/>
      <c r="C44" s="61"/>
      <c r="D44" s="60"/>
    </row>
    <row r="45" spans="2:253" ht="11.85" customHeight="1" x14ac:dyDescent="0.3">
      <c r="B45" s="61"/>
      <c r="C45" s="61"/>
      <c r="D45" s="60"/>
    </row>
    <row r="46" spans="2:253" ht="11.85" customHeight="1" x14ac:dyDescent="0.3">
      <c r="B46" s="61"/>
      <c r="C46" s="61"/>
      <c r="D46" s="60"/>
    </row>
    <row r="47" spans="2:253" ht="11.85" customHeight="1" x14ac:dyDescent="0.3">
      <c r="B47" s="61"/>
      <c r="C47" s="61"/>
      <c r="D47" s="60"/>
    </row>
    <row r="48" spans="2:253" ht="11.85" customHeight="1" x14ac:dyDescent="0.3">
      <c r="B48" s="61"/>
      <c r="C48" s="61"/>
      <c r="D48" s="60"/>
    </row>
    <row r="49" spans="2:4" ht="11.85" customHeight="1" x14ac:dyDescent="0.3">
      <c r="B49" s="61"/>
      <c r="C49" s="61"/>
      <c r="D49" s="60"/>
    </row>
    <row r="50" spans="2:4" ht="11.85" customHeight="1" x14ac:dyDescent="0.3">
      <c r="B50" s="61"/>
      <c r="C50" s="61"/>
      <c r="D50" s="60"/>
    </row>
    <row r="51" spans="2:4" ht="11.85" customHeight="1" x14ac:dyDescent="0.3">
      <c r="B51" s="61"/>
      <c r="C51" s="61"/>
      <c r="D51" s="60"/>
    </row>
    <row r="52" spans="2:4" ht="11.85" customHeight="1" x14ac:dyDescent="0.3">
      <c r="B52" s="61"/>
      <c r="C52" s="61"/>
      <c r="D52" s="60"/>
    </row>
    <row r="53" spans="2:4" ht="11.85" customHeight="1" x14ac:dyDescent="0.3">
      <c r="B53" s="61"/>
      <c r="C53" s="61"/>
      <c r="D53" s="60"/>
    </row>
    <row r="54" spans="2:4" ht="11.85" customHeight="1" x14ac:dyDescent="0.3">
      <c r="B54" s="61"/>
      <c r="C54" s="61"/>
      <c r="D54" s="60"/>
    </row>
    <row r="55" spans="2:4" ht="11.85" customHeight="1" x14ac:dyDescent="0.3">
      <c r="B55" s="61"/>
      <c r="C55" s="61"/>
      <c r="D55" s="60"/>
    </row>
    <row r="56" spans="2:4" ht="11.85" customHeight="1" x14ac:dyDescent="0.3">
      <c r="B56" s="61"/>
      <c r="C56" s="61"/>
      <c r="D56" s="60"/>
    </row>
    <row r="57" spans="2:4" ht="11.85" customHeight="1" x14ac:dyDescent="0.3">
      <c r="B57" s="61"/>
      <c r="C57" s="61"/>
      <c r="D57" s="60"/>
    </row>
    <row r="58" spans="2:4" ht="11.85" customHeight="1" x14ac:dyDescent="0.3">
      <c r="B58" s="61"/>
      <c r="C58" s="61"/>
      <c r="D58" s="60"/>
    </row>
    <row r="59" spans="2:4" ht="11.85" customHeight="1" x14ac:dyDescent="0.3">
      <c r="B59" s="61"/>
      <c r="C59" s="61"/>
      <c r="D59" s="60"/>
    </row>
    <row r="60" spans="2:4" ht="11.85" customHeight="1" x14ac:dyDescent="0.3">
      <c r="B60" s="61"/>
      <c r="C60" s="61"/>
      <c r="D60" s="60"/>
    </row>
    <row r="61" spans="2:4" ht="11.85" customHeight="1" x14ac:dyDescent="0.3">
      <c r="B61" s="61"/>
      <c r="C61" s="61"/>
      <c r="D61" s="60"/>
    </row>
    <row r="62" spans="2:4" ht="11.85" customHeight="1" x14ac:dyDescent="0.3">
      <c r="B62" s="61"/>
      <c r="C62" s="61"/>
      <c r="D62" s="60"/>
    </row>
    <row r="63" spans="2:4" ht="11.85" customHeight="1" x14ac:dyDescent="0.3">
      <c r="B63" s="61"/>
      <c r="C63" s="61"/>
      <c r="D63" s="60"/>
    </row>
    <row r="64" spans="2:4" ht="11.85" customHeight="1" x14ac:dyDescent="0.3">
      <c r="B64" s="61"/>
      <c r="C64" s="61"/>
      <c r="D64" s="60"/>
    </row>
    <row r="65" spans="2:4" ht="11.85" customHeight="1" x14ac:dyDescent="0.3">
      <c r="B65" s="61"/>
      <c r="C65" s="61"/>
      <c r="D65" s="60"/>
    </row>
    <row r="66" spans="2:4" ht="11.85" customHeight="1" x14ac:dyDescent="0.3">
      <c r="B66" s="61"/>
      <c r="C66" s="61"/>
      <c r="D66" s="60"/>
    </row>
    <row r="67" spans="2:4" ht="11.85" customHeight="1" x14ac:dyDescent="0.3">
      <c r="B67" s="61"/>
      <c r="C67" s="61"/>
      <c r="D67" s="60"/>
    </row>
    <row r="68" spans="2:4" ht="11.85" customHeight="1" x14ac:dyDescent="0.3">
      <c r="B68" s="61"/>
      <c r="C68" s="61"/>
      <c r="D68" s="60"/>
    </row>
    <row r="69" spans="2:4" ht="11.85" customHeight="1" x14ac:dyDescent="0.3">
      <c r="B69" s="61"/>
      <c r="C69" s="61"/>
      <c r="D69" s="60"/>
    </row>
    <row r="70" spans="2:4" ht="11.85" customHeight="1" x14ac:dyDescent="0.3">
      <c r="B70" s="61"/>
      <c r="C70" s="61"/>
      <c r="D70" s="60"/>
    </row>
    <row r="71" spans="2:4" ht="11.85" customHeight="1" x14ac:dyDescent="0.3">
      <c r="B71" s="61"/>
      <c r="C71" s="61"/>
      <c r="D71" s="60"/>
    </row>
    <row r="72" spans="2:4" ht="11.85" customHeight="1" x14ac:dyDescent="0.3">
      <c r="B72" s="61"/>
      <c r="C72" s="61"/>
      <c r="D72" s="60"/>
    </row>
    <row r="73" spans="2:4" ht="11.85" customHeight="1" x14ac:dyDescent="0.3">
      <c r="B73" s="61"/>
      <c r="C73" s="61"/>
      <c r="D73" s="60"/>
    </row>
    <row r="74" spans="2:4" ht="11.85" customHeight="1" x14ac:dyDescent="0.3">
      <c r="B74" s="61"/>
      <c r="C74" s="61"/>
      <c r="D74" s="60"/>
    </row>
    <row r="75" spans="2:4" ht="11.85" customHeight="1" x14ac:dyDescent="0.3">
      <c r="B75" s="61"/>
      <c r="C75" s="61"/>
      <c r="D75" s="60"/>
    </row>
    <row r="76" spans="2:4" ht="11.85" customHeight="1" x14ac:dyDescent="0.3">
      <c r="B76" s="61"/>
      <c r="C76" s="61"/>
      <c r="D76" s="60"/>
    </row>
    <row r="77" spans="2:4" ht="11.85" customHeight="1" x14ac:dyDescent="0.3">
      <c r="B77" s="61"/>
      <c r="C77" s="61"/>
      <c r="D77" s="60"/>
    </row>
    <row r="78" spans="2:4" ht="11.85" customHeight="1" x14ac:dyDescent="0.3">
      <c r="B78" s="61"/>
      <c r="C78" s="61"/>
      <c r="D78" s="60"/>
    </row>
    <row r="79" spans="2:4" ht="11.85" customHeight="1" x14ac:dyDescent="0.3">
      <c r="B79" s="61"/>
      <c r="C79" s="61"/>
      <c r="D79" s="60"/>
    </row>
    <row r="80" spans="2:4" ht="11.85" customHeight="1" x14ac:dyDescent="0.3">
      <c r="B80" s="61"/>
      <c r="C80" s="61"/>
      <c r="D80" s="60"/>
    </row>
    <row r="81" spans="2:4" ht="11.85" customHeight="1" x14ac:dyDescent="0.3">
      <c r="B81" s="61"/>
      <c r="C81" s="61"/>
      <c r="D81" s="60"/>
    </row>
    <row r="82" spans="2:4" ht="11.85" customHeight="1" x14ac:dyDescent="0.3">
      <c r="B82" s="61"/>
      <c r="C82" s="61"/>
      <c r="D82" s="60"/>
    </row>
    <row r="83" spans="2:4" ht="11.85" customHeight="1" x14ac:dyDescent="0.3">
      <c r="B83" s="61"/>
      <c r="C83" s="61"/>
      <c r="D83" s="60"/>
    </row>
    <row r="84" spans="2:4" ht="11.85" customHeight="1" x14ac:dyDescent="0.3">
      <c r="B84" s="61"/>
      <c r="C84" s="61"/>
      <c r="D84" s="60"/>
    </row>
    <row r="85" spans="2:4" ht="11.85" customHeight="1" x14ac:dyDescent="0.3">
      <c r="B85" s="61"/>
      <c r="C85" s="61"/>
      <c r="D85" s="60"/>
    </row>
    <row r="86" spans="2:4" ht="11.85" customHeight="1" x14ac:dyDescent="0.3">
      <c r="B86" s="61"/>
      <c r="C86" s="61"/>
      <c r="D86" s="60"/>
    </row>
    <row r="87" spans="2:4" ht="11.85" customHeight="1" x14ac:dyDescent="0.3">
      <c r="B87" s="61"/>
      <c r="C87" s="61"/>
      <c r="D87" s="60"/>
    </row>
    <row r="88" spans="2:4" ht="11.85" customHeight="1" x14ac:dyDescent="0.3">
      <c r="B88" s="61"/>
      <c r="C88" s="61"/>
      <c r="D88" s="60"/>
    </row>
    <row r="89" spans="2:4" ht="11.85" customHeight="1" x14ac:dyDescent="0.3">
      <c r="B89" s="61"/>
      <c r="C89" s="61"/>
      <c r="D89" s="60"/>
    </row>
    <row r="90" spans="2:4" ht="11.85" customHeight="1" x14ac:dyDescent="0.3">
      <c r="B90" s="61"/>
      <c r="C90" s="61"/>
      <c r="D90" s="60"/>
    </row>
    <row r="91" spans="2:4" ht="11.85" customHeight="1" x14ac:dyDescent="0.3">
      <c r="B91" s="61"/>
      <c r="C91" s="61"/>
      <c r="D91" s="60"/>
    </row>
    <row r="92" spans="2:4" ht="11.85" customHeight="1" x14ac:dyDescent="0.3">
      <c r="B92" s="61"/>
      <c r="C92" s="61"/>
      <c r="D92" s="60"/>
    </row>
    <row r="93" spans="2:4" ht="11.85" customHeight="1" x14ac:dyDescent="0.3">
      <c r="B93" s="61"/>
      <c r="C93" s="61"/>
      <c r="D93" s="60"/>
    </row>
    <row r="94" spans="2:4" ht="11.85" customHeight="1" x14ac:dyDescent="0.3">
      <c r="B94" s="61"/>
      <c r="C94" s="61"/>
      <c r="D94" s="60"/>
    </row>
    <row r="95" spans="2:4" ht="11.85" customHeight="1" x14ac:dyDescent="0.3">
      <c r="B95" s="61"/>
      <c r="C95" s="61"/>
      <c r="D95" s="60"/>
    </row>
    <row r="96" spans="2:4" ht="11.85" customHeight="1" x14ac:dyDescent="0.3">
      <c r="B96" s="61"/>
      <c r="C96" s="61"/>
      <c r="D96" s="60"/>
    </row>
    <row r="97" spans="2:4" ht="11.85" customHeight="1" x14ac:dyDescent="0.3">
      <c r="B97" s="61"/>
      <c r="C97" s="61"/>
      <c r="D97" s="60"/>
    </row>
    <row r="98" spans="2:4" ht="11.85" customHeight="1" x14ac:dyDescent="0.3">
      <c r="B98" s="61"/>
      <c r="C98" s="61"/>
      <c r="D98" s="60"/>
    </row>
    <row r="99" spans="2:4" ht="11.85" customHeight="1" x14ac:dyDescent="0.3">
      <c r="B99" s="61"/>
      <c r="C99" s="61"/>
      <c r="D99" s="60"/>
    </row>
    <row r="100" spans="2:4" ht="11.85" customHeight="1" x14ac:dyDescent="0.3">
      <c r="B100" s="61"/>
      <c r="C100" s="61"/>
      <c r="D100" s="60"/>
    </row>
    <row r="101" spans="2:4" ht="11.85" customHeight="1" x14ac:dyDescent="0.3">
      <c r="B101" s="61"/>
      <c r="C101" s="61"/>
      <c r="D101" s="60"/>
    </row>
    <row r="102" spans="2:4" ht="11.85" customHeight="1" x14ac:dyDescent="0.3">
      <c r="B102" s="61"/>
      <c r="C102" s="61"/>
      <c r="D102" s="60"/>
    </row>
    <row r="103" spans="2:4" ht="11.85" customHeight="1" x14ac:dyDescent="0.3">
      <c r="B103" s="61"/>
      <c r="C103" s="61"/>
      <c r="D103" s="60"/>
    </row>
    <row r="104" spans="2:4" ht="11.85" customHeight="1" x14ac:dyDescent="0.3">
      <c r="B104" s="61"/>
      <c r="C104" s="61"/>
      <c r="D104" s="60"/>
    </row>
    <row r="105" spans="2:4" ht="11.85" customHeight="1" x14ac:dyDescent="0.3">
      <c r="B105" s="61"/>
      <c r="C105" s="61"/>
      <c r="D105" s="60"/>
    </row>
    <row r="106" spans="2:4" ht="11.85" customHeight="1" x14ac:dyDescent="0.3">
      <c r="B106" s="61"/>
      <c r="C106" s="61"/>
      <c r="D106" s="60"/>
    </row>
    <row r="107" spans="2:4" ht="11.85" customHeight="1" x14ac:dyDescent="0.3">
      <c r="B107" s="61"/>
      <c r="C107" s="61"/>
      <c r="D107" s="60"/>
    </row>
    <row r="108" spans="2:4" ht="11.85" customHeight="1" x14ac:dyDescent="0.3">
      <c r="B108" s="61"/>
      <c r="C108" s="61"/>
      <c r="D108" s="60"/>
    </row>
    <row r="109" spans="2:4" ht="11.85" customHeight="1" x14ac:dyDescent="0.3">
      <c r="B109" s="61"/>
      <c r="C109" s="61"/>
      <c r="D109" s="60"/>
    </row>
    <row r="110" spans="2:4" ht="11.85" customHeight="1" x14ac:dyDescent="0.3">
      <c r="B110" s="61"/>
      <c r="C110" s="61"/>
      <c r="D110" s="60"/>
    </row>
    <row r="111" spans="2:4" ht="11.85" customHeight="1" x14ac:dyDescent="0.3">
      <c r="B111" s="61"/>
      <c r="C111" s="61"/>
      <c r="D111" s="60"/>
    </row>
    <row r="112" spans="2:4" ht="11.85" customHeight="1" x14ac:dyDescent="0.3">
      <c r="B112" s="61"/>
      <c r="C112" s="61"/>
      <c r="D112" s="60"/>
    </row>
    <row r="113" spans="2:4" ht="11.85" customHeight="1" x14ac:dyDescent="0.3">
      <c r="B113" s="61"/>
      <c r="C113" s="61"/>
      <c r="D113" s="60"/>
    </row>
    <row r="114" spans="2:4" ht="11.85" customHeight="1" x14ac:dyDescent="0.3">
      <c r="B114" s="61"/>
      <c r="C114" s="61"/>
      <c r="D114" s="60"/>
    </row>
    <row r="115" spans="2:4" ht="11.85" customHeight="1" x14ac:dyDescent="0.3">
      <c r="B115" s="61"/>
      <c r="C115" s="61"/>
      <c r="D115" s="60"/>
    </row>
    <row r="116" spans="2:4" ht="11.85" customHeight="1" x14ac:dyDescent="0.3">
      <c r="B116" s="61"/>
      <c r="C116" s="61"/>
      <c r="D116" s="60"/>
    </row>
    <row r="117" spans="2:4" ht="11.85" customHeight="1" x14ac:dyDescent="0.3">
      <c r="B117" s="61"/>
      <c r="C117" s="61"/>
      <c r="D117" s="60"/>
    </row>
    <row r="118" spans="2:4" ht="11.85" customHeight="1" x14ac:dyDescent="0.3">
      <c r="B118" s="61"/>
      <c r="C118" s="61"/>
      <c r="D118" s="60"/>
    </row>
    <row r="119" spans="2:4" ht="11.85" customHeight="1" x14ac:dyDescent="0.3">
      <c r="B119" s="61"/>
      <c r="C119" s="61"/>
      <c r="D119" s="60"/>
    </row>
    <row r="120" spans="2:4" ht="11.85" customHeight="1" x14ac:dyDescent="0.3">
      <c r="B120" s="61"/>
      <c r="C120" s="61"/>
      <c r="D120" s="60"/>
    </row>
    <row r="121" spans="2:4" ht="11.85" customHeight="1" x14ac:dyDescent="0.3">
      <c r="B121" s="61"/>
      <c r="C121" s="61"/>
      <c r="D121" s="60"/>
    </row>
    <row r="122" spans="2:4" ht="11.85" customHeight="1" x14ac:dyDescent="0.3">
      <c r="B122" s="61"/>
      <c r="C122" s="61"/>
      <c r="D122" s="60"/>
    </row>
    <row r="123" spans="2:4" ht="11.85" customHeight="1" x14ac:dyDescent="0.3">
      <c r="B123" s="61"/>
      <c r="C123" s="61"/>
      <c r="D123" s="60"/>
    </row>
    <row r="124" spans="2:4" ht="11.85" customHeight="1" x14ac:dyDescent="0.3">
      <c r="B124" s="61"/>
      <c r="C124" s="61"/>
      <c r="D124" s="60"/>
    </row>
    <row r="125" spans="2:4" ht="11.85" customHeight="1" x14ac:dyDescent="0.3">
      <c r="B125" s="61"/>
      <c r="C125" s="61"/>
      <c r="D125" s="60"/>
    </row>
    <row r="126" spans="2:4" ht="11.85" customHeight="1" x14ac:dyDescent="0.3">
      <c r="B126" s="61"/>
      <c r="C126" s="61"/>
      <c r="D126" s="60"/>
    </row>
    <row r="127" spans="2:4" ht="11.85" customHeight="1" x14ac:dyDescent="0.3">
      <c r="B127" s="61"/>
      <c r="C127" s="61"/>
      <c r="D127" s="60"/>
    </row>
    <row r="128" spans="2:4" ht="11.85" customHeight="1" x14ac:dyDescent="0.3">
      <c r="B128" s="61"/>
      <c r="C128" s="61"/>
      <c r="D128" s="60"/>
    </row>
    <row r="129" spans="2:4" ht="11.85" customHeight="1" x14ac:dyDescent="0.3">
      <c r="B129" s="61"/>
      <c r="C129" s="61"/>
      <c r="D129" s="60"/>
    </row>
    <row r="130" spans="2:4" ht="11.85" customHeight="1" x14ac:dyDescent="0.3">
      <c r="B130" s="61"/>
      <c r="C130" s="61"/>
      <c r="D130" s="60"/>
    </row>
    <row r="131" spans="2:4" ht="11.85" customHeight="1" x14ac:dyDescent="0.3">
      <c r="B131" s="61"/>
      <c r="C131" s="61"/>
      <c r="D131" s="60"/>
    </row>
    <row r="132" spans="2:4" ht="11.85" customHeight="1" x14ac:dyDescent="0.3">
      <c r="B132" s="61"/>
      <c r="C132" s="61"/>
      <c r="D132" s="60"/>
    </row>
    <row r="133" spans="2:4" ht="11.85" customHeight="1" x14ac:dyDescent="0.3">
      <c r="B133" s="61"/>
      <c r="C133" s="61"/>
      <c r="D133" s="60"/>
    </row>
    <row r="134" spans="2:4" ht="11.85" customHeight="1" x14ac:dyDescent="0.3">
      <c r="B134" s="61"/>
      <c r="C134" s="61"/>
      <c r="D134" s="60"/>
    </row>
    <row r="135" spans="2:4" ht="11.85" customHeight="1" x14ac:dyDescent="0.3">
      <c r="B135" s="61"/>
      <c r="C135" s="61"/>
      <c r="D135" s="60"/>
    </row>
    <row r="136" spans="2:4" ht="11.85" customHeight="1" x14ac:dyDescent="0.3">
      <c r="B136" s="61"/>
      <c r="C136" s="61"/>
      <c r="D136" s="60"/>
    </row>
    <row r="137" spans="2:4" ht="11.85" customHeight="1" x14ac:dyDescent="0.3">
      <c r="B137" s="61"/>
      <c r="C137" s="61"/>
      <c r="D137" s="60"/>
    </row>
    <row r="138" spans="2:4" ht="11.85" customHeight="1" x14ac:dyDescent="0.3">
      <c r="B138" s="61"/>
      <c r="C138" s="61"/>
      <c r="D138" s="60"/>
    </row>
    <row r="139" spans="2:4" ht="11.85" customHeight="1" x14ac:dyDescent="0.3">
      <c r="B139" s="61"/>
      <c r="C139" s="61"/>
      <c r="D139" s="60"/>
    </row>
    <row r="140" spans="2:4" ht="11.85" customHeight="1" x14ac:dyDescent="0.3">
      <c r="B140" s="61"/>
      <c r="C140" s="61"/>
      <c r="D140" s="60"/>
    </row>
    <row r="141" spans="2:4" ht="11.85" customHeight="1" x14ac:dyDescent="0.3">
      <c r="B141" s="61"/>
      <c r="C141" s="61"/>
      <c r="D141" s="60"/>
    </row>
    <row r="142" spans="2:4" ht="11.85" customHeight="1" x14ac:dyDescent="0.3">
      <c r="B142" s="61"/>
      <c r="C142" s="61"/>
      <c r="D142" s="60"/>
    </row>
    <row r="143" spans="2:4" ht="11.85" customHeight="1" x14ac:dyDescent="0.3">
      <c r="B143" s="61"/>
      <c r="C143" s="61"/>
      <c r="D143" s="60"/>
    </row>
    <row r="144" spans="2:4" ht="11.85" customHeight="1" x14ac:dyDescent="0.3">
      <c r="B144" s="61"/>
      <c r="C144" s="61"/>
      <c r="D144" s="60"/>
    </row>
    <row r="145" spans="2:4" ht="11.85" customHeight="1" x14ac:dyDescent="0.3">
      <c r="B145" s="61"/>
      <c r="C145" s="61"/>
      <c r="D145" s="60"/>
    </row>
    <row r="146" spans="2:4" ht="11.85" customHeight="1" x14ac:dyDescent="0.3">
      <c r="B146" s="61"/>
      <c r="C146" s="61"/>
      <c r="D146" s="60"/>
    </row>
    <row r="147" spans="2:4" ht="11.85" customHeight="1" x14ac:dyDescent="0.3">
      <c r="B147" s="61"/>
      <c r="C147" s="61"/>
      <c r="D147" s="60"/>
    </row>
    <row r="148" spans="2:4" ht="11.85" customHeight="1" x14ac:dyDescent="0.3">
      <c r="B148" s="61"/>
      <c r="C148" s="61"/>
      <c r="D148" s="60"/>
    </row>
    <row r="149" spans="2:4" ht="11.85" customHeight="1" x14ac:dyDescent="0.3">
      <c r="B149" s="61"/>
      <c r="C149" s="61"/>
      <c r="D149" s="60"/>
    </row>
    <row r="150" spans="2:4" ht="11.85" customHeight="1" x14ac:dyDescent="0.3">
      <c r="B150" s="61"/>
      <c r="C150" s="61"/>
      <c r="D150" s="60"/>
    </row>
    <row r="151" spans="2:4" ht="11.85" customHeight="1" x14ac:dyDescent="0.3">
      <c r="B151" s="61"/>
      <c r="C151" s="61"/>
      <c r="D151" s="60"/>
    </row>
    <row r="152" spans="2:4" ht="11.85" customHeight="1" x14ac:dyDescent="0.3">
      <c r="B152" s="61"/>
      <c r="C152" s="61"/>
      <c r="D152" s="60"/>
    </row>
    <row r="153" spans="2:4" ht="11.85" customHeight="1" x14ac:dyDescent="0.3">
      <c r="B153" s="61"/>
      <c r="C153" s="61"/>
      <c r="D153" s="60"/>
    </row>
    <row r="154" spans="2:4" ht="11.85" customHeight="1" x14ac:dyDescent="0.3">
      <c r="B154" s="61"/>
      <c r="C154" s="61"/>
      <c r="D154" s="60"/>
    </row>
    <row r="155" spans="2:4" ht="11.85" customHeight="1" x14ac:dyDescent="0.3">
      <c r="B155" s="61"/>
      <c r="C155" s="61"/>
      <c r="D155" s="60"/>
    </row>
    <row r="156" spans="2:4" ht="11.85" customHeight="1" x14ac:dyDescent="0.3">
      <c r="B156" s="61"/>
      <c r="C156" s="61"/>
      <c r="D156" s="60"/>
    </row>
    <row r="157" spans="2:4" ht="11.85" customHeight="1" x14ac:dyDescent="0.3">
      <c r="B157" s="61"/>
      <c r="C157" s="61"/>
      <c r="D157" s="60"/>
    </row>
    <row r="158" spans="2:4" ht="11.85" customHeight="1" x14ac:dyDescent="0.3">
      <c r="B158" s="61"/>
      <c r="C158" s="61"/>
      <c r="D158" s="60"/>
    </row>
    <row r="159" spans="2:4" ht="11.85" customHeight="1" x14ac:dyDescent="0.3">
      <c r="B159" s="61"/>
      <c r="C159" s="61"/>
      <c r="D159" s="60"/>
    </row>
    <row r="160" spans="2:4" ht="11.85" customHeight="1" x14ac:dyDescent="0.3">
      <c r="B160" s="61"/>
      <c r="C160" s="61"/>
      <c r="D160" s="60"/>
    </row>
    <row r="161" spans="2:4" ht="11.85" customHeight="1" x14ac:dyDescent="0.3">
      <c r="B161" s="61"/>
      <c r="C161" s="61"/>
      <c r="D161" s="60"/>
    </row>
    <row r="162" spans="2:4" ht="11.85" customHeight="1" x14ac:dyDescent="0.3">
      <c r="B162" s="61"/>
      <c r="C162" s="61"/>
      <c r="D162" s="60"/>
    </row>
    <row r="163" spans="2:4" ht="11.85" customHeight="1" x14ac:dyDescent="0.3">
      <c r="B163" s="61"/>
      <c r="C163" s="61"/>
      <c r="D163" s="60"/>
    </row>
    <row r="164" spans="2:4" ht="11.85" customHeight="1" x14ac:dyDescent="0.3">
      <c r="B164" s="61"/>
      <c r="C164" s="61"/>
      <c r="D164" s="60"/>
    </row>
    <row r="165" spans="2:4" ht="11.85" customHeight="1" x14ac:dyDescent="0.3">
      <c r="B165" s="61"/>
      <c r="C165" s="61"/>
      <c r="D165" s="60"/>
    </row>
    <row r="166" spans="2:4" ht="11.85" customHeight="1" x14ac:dyDescent="0.3">
      <c r="B166" s="61"/>
      <c r="C166" s="61"/>
      <c r="D166" s="60"/>
    </row>
    <row r="167" spans="2:4" ht="11.85" customHeight="1" x14ac:dyDescent="0.3">
      <c r="B167" s="61"/>
      <c r="C167" s="61"/>
      <c r="D167" s="60"/>
    </row>
    <row r="168" spans="2:4" ht="11.85" customHeight="1" x14ac:dyDescent="0.3">
      <c r="B168" s="61"/>
      <c r="C168" s="61"/>
      <c r="D168" s="60"/>
    </row>
    <row r="169" spans="2:4" ht="11.85" customHeight="1" x14ac:dyDescent="0.3">
      <c r="B169" s="61"/>
      <c r="C169" s="61"/>
      <c r="D169" s="60"/>
    </row>
    <row r="170" spans="2:4" ht="11.85" customHeight="1" x14ac:dyDescent="0.3">
      <c r="B170" s="61"/>
      <c r="C170" s="61"/>
      <c r="D170" s="60"/>
    </row>
    <row r="171" spans="2:4" ht="11.85" customHeight="1" x14ac:dyDescent="0.3">
      <c r="B171" s="61"/>
      <c r="C171" s="61"/>
      <c r="D171" s="60"/>
    </row>
    <row r="172" spans="2:4" ht="11.85" customHeight="1" x14ac:dyDescent="0.3">
      <c r="B172" s="61"/>
      <c r="C172" s="61"/>
      <c r="D172" s="60"/>
    </row>
    <row r="173" spans="2:4" ht="11.85" customHeight="1" x14ac:dyDescent="0.3">
      <c r="B173" s="61"/>
      <c r="C173" s="61"/>
      <c r="D173" s="60"/>
    </row>
    <row r="174" spans="2:4" ht="11.85" customHeight="1" x14ac:dyDescent="0.3">
      <c r="B174" s="61"/>
      <c r="C174" s="61"/>
      <c r="D174" s="60"/>
    </row>
    <row r="175" spans="2:4" ht="11.85" customHeight="1" x14ac:dyDescent="0.3">
      <c r="B175" s="61"/>
      <c r="C175" s="61"/>
      <c r="D175" s="60"/>
    </row>
    <row r="176" spans="2:4" ht="11.85" customHeight="1" x14ac:dyDescent="0.3">
      <c r="B176" s="61"/>
      <c r="C176" s="61"/>
      <c r="D176" s="60"/>
    </row>
    <row r="177" spans="2:4" ht="11.85" customHeight="1" x14ac:dyDescent="0.3">
      <c r="B177" s="61"/>
      <c r="C177" s="61"/>
      <c r="D177" s="60"/>
    </row>
    <row r="178" spans="2:4" ht="11.85" customHeight="1" x14ac:dyDescent="0.3">
      <c r="B178" s="61"/>
      <c r="C178" s="61"/>
      <c r="D178" s="60"/>
    </row>
    <row r="179" spans="2:4" ht="11.85" customHeight="1" x14ac:dyDescent="0.3">
      <c r="B179" s="61"/>
      <c r="C179" s="61"/>
      <c r="D179" s="60"/>
    </row>
    <row r="180" spans="2:4" ht="11.85" customHeight="1" x14ac:dyDescent="0.3">
      <c r="B180" s="61"/>
      <c r="C180" s="61"/>
      <c r="D180" s="60"/>
    </row>
    <row r="181" spans="2:4" ht="11.85" customHeight="1" x14ac:dyDescent="0.3">
      <c r="B181" s="61"/>
      <c r="C181" s="61"/>
      <c r="D181" s="60"/>
    </row>
    <row r="182" spans="2:4" ht="11.85" customHeight="1" x14ac:dyDescent="0.3">
      <c r="B182" s="61"/>
      <c r="C182" s="61"/>
      <c r="D182" s="60"/>
    </row>
    <row r="183" spans="2:4" ht="11.85" customHeight="1" x14ac:dyDescent="0.3">
      <c r="B183" s="61"/>
      <c r="C183" s="61"/>
      <c r="D183" s="60"/>
    </row>
    <row r="184" spans="2:4" ht="11.85" customHeight="1" x14ac:dyDescent="0.3">
      <c r="B184" s="61"/>
      <c r="C184" s="61"/>
      <c r="D184" s="60"/>
    </row>
    <row r="185" spans="2:4" ht="11.85" customHeight="1" x14ac:dyDescent="0.3">
      <c r="B185" s="61"/>
      <c r="C185" s="61"/>
      <c r="D185" s="60"/>
    </row>
    <row r="186" spans="2:4" ht="11.85" customHeight="1" x14ac:dyDescent="0.3">
      <c r="B186" s="61"/>
      <c r="C186" s="61"/>
      <c r="D186" s="60"/>
    </row>
    <row r="187" spans="2:4" ht="11.85" customHeight="1" x14ac:dyDescent="0.3">
      <c r="B187" s="61"/>
      <c r="C187" s="61"/>
      <c r="D187" s="60"/>
    </row>
    <row r="188" spans="2:4" ht="11.85" customHeight="1" x14ac:dyDescent="0.3">
      <c r="B188" s="61"/>
      <c r="C188" s="61"/>
      <c r="D188" s="60"/>
    </row>
    <row r="189" spans="2:4" ht="11.85" customHeight="1" x14ac:dyDescent="0.3">
      <c r="B189" s="61"/>
      <c r="C189" s="61"/>
      <c r="D189" s="60"/>
    </row>
    <row r="190" spans="2:4" ht="11.85" customHeight="1" x14ac:dyDescent="0.3">
      <c r="B190" s="61"/>
      <c r="C190" s="61"/>
      <c r="D190" s="60"/>
    </row>
    <row r="191" spans="2:4" ht="11.85" customHeight="1" x14ac:dyDescent="0.3">
      <c r="B191" s="61"/>
      <c r="C191" s="61"/>
      <c r="D191" s="60"/>
    </row>
    <row r="192" spans="2:4" ht="11.85" customHeight="1" x14ac:dyDescent="0.3">
      <c r="B192" s="61"/>
      <c r="C192" s="61"/>
      <c r="D192" s="60"/>
    </row>
    <row r="193" spans="2:4" ht="11.85" customHeight="1" x14ac:dyDescent="0.3">
      <c r="B193" s="61"/>
      <c r="C193" s="61"/>
      <c r="D193" s="60"/>
    </row>
    <row r="194" spans="2:4" ht="11.85" customHeight="1" x14ac:dyDescent="0.3">
      <c r="B194" s="61"/>
      <c r="C194" s="61"/>
      <c r="D194" s="60"/>
    </row>
    <row r="195" spans="2:4" ht="11.85" customHeight="1" x14ac:dyDescent="0.3">
      <c r="B195" s="61"/>
      <c r="C195" s="61"/>
      <c r="D195" s="60"/>
    </row>
    <row r="196" spans="2:4" ht="11.85" customHeight="1" x14ac:dyDescent="0.3">
      <c r="B196" s="61"/>
      <c r="C196" s="61"/>
      <c r="D196" s="60"/>
    </row>
    <row r="197" spans="2:4" ht="11.85" customHeight="1" x14ac:dyDescent="0.3">
      <c r="B197" s="61"/>
      <c r="C197" s="61"/>
      <c r="D197" s="60"/>
    </row>
    <row r="198" spans="2:4" ht="11.85" customHeight="1" x14ac:dyDescent="0.3">
      <c r="B198" s="61"/>
      <c r="C198" s="61"/>
      <c r="D198" s="60"/>
    </row>
    <row r="199" spans="2:4" ht="11.85" customHeight="1" x14ac:dyDescent="0.3">
      <c r="B199" s="61"/>
      <c r="C199" s="61"/>
      <c r="D199" s="60"/>
    </row>
    <row r="200" spans="2:4" ht="11.85" customHeight="1" x14ac:dyDescent="0.3">
      <c r="B200" s="61"/>
      <c r="C200" s="61"/>
      <c r="D200" s="60"/>
    </row>
    <row r="201" spans="2:4" ht="11.85" customHeight="1" x14ac:dyDescent="0.3">
      <c r="B201" s="61"/>
      <c r="C201" s="61"/>
      <c r="D201" s="60"/>
    </row>
    <row r="202" spans="2:4" ht="11.85" customHeight="1" x14ac:dyDescent="0.3">
      <c r="B202" s="61"/>
      <c r="C202" s="61"/>
      <c r="D202" s="60"/>
    </row>
    <row r="203" spans="2:4" ht="11.85" customHeight="1" x14ac:dyDescent="0.3">
      <c r="B203" s="61"/>
      <c r="C203" s="61"/>
      <c r="D203" s="60"/>
    </row>
    <row r="204" spans="2:4" ht="11.85" customHeight="1" x14ac:dyDescent="0.3">
      <c r="B204" s="61"/>
      <c r="C204" s="61"/>
      <c r="D204" s="60"/>
    </row>
    <row r="205" spans="2:4" ht="11.85" customHeight="1" x14ac:dyDescent="0.3">
      <c r="B205" s="61"/>
      <c r="C205" s="61"/>
      <c r="D205" s="60"/>
    </row>
    <row r="206" spans="2:4" ht="11.85" customHeight="1" x14ac:dyDescent="0.3">
      <c r="B206" s="61"/>
      <c r="C206" s="61"/>
      <c r="D206" s="60"/>
    </row>
    <row r="207" spans="2:4" ht="11.85" customHeight="1" x14ac:dyDescent="0.3">
      <c r="B207" s="61"/>
      <c r="C207" s="61"/>
      <c r="D207" s="60"/>
    </row>
    <row r="208" spans="2:4" ht="11.85" customHeight="1" x14ac:dyDescent="0.3">
      <c r="B208" s="61"/>
      <c r="C208" s="61"/>
      <c r="D208" s="60"/>
    </row>
    <row r="209" spans="2:4" ht="11.85" customHeight="1" x14ac:dyDescent="0.3">
      <c r="B209" s="61"/>
      <c r="C209" s="61"/>
      <c r="D209" s="60"/>
    </row>
    <row r="210" spans="2:4" ht="11.85" customHeight="1" x14ac:dyDescent="0.3">
      <c r="B210" s="61"/>
      <c r="C210" s="61"/>
      <c r="D210" s="60"/>
    </row>
    <row r="211" spans="2:4" ht="11.85" customHeight="1" x14ac:dyDescent="0.3">
      <c r="B211" s="61"/>
      <c r="C211" s="61"/>
      <c r="D211" s="60"/>
    </row>
    <row r="212" spans="2:4" ht="11.85" customHeight="1" x14ac:dyDescent="0.3">
      <c r="B212" s="61"/>
      <c r="C212" s="61"/>
      <c r="D212" s="60"/>
    </row>
    <row r="213" spans="2:4" ht="11.85" customHeight="1" x14ac:dyDescent="0.3">
      <c r="B213" s="61"/>
      <c r="C213" s="61"/>
      <c r="D213" s="60"/>
    </row>
    <row r="214" spans="2:4" ht="11.85" customHeight="1" x14ac:dyDescent="0.3">
      <c r="B214" s="61"/>
      <c r="C214" s="61"/>
      <c r="D214" s="60"/>
    </row>
    <row r="215" spans="2:4" ht="11.85" customHeight="1" x14ac:dyDescent="0.3">
      <c r="B215" s="61"/>
      <c r="C215" s="61"/>
      <c r="D215" s="60"/>
    </row>
    <row r="216" spans="2:4" ht="11.85" customHeight="1" x14ac:dyDescent="0.3">
      <c r="B216" s="61"/>
      <c r="C216" s="61"/>
      <c r="D216" s="60"/>
    </row>
    <row r="217" spans="2:4" ht="11.85" customHeight="1" x14ac:dyDescent="0.3">
      <c r="B217" s="61"/>
      <c r="C217" s="61"/>
      <c r="D217" s="60"/>
    </row>
    <row r="218" spans="2:4" ht="11.85" customHeight="1" x14ac:dyDescent="0.3">
      <c r="B218" s="61"/>
      <c r="C218" s="61"/>
      <c r="D218" s="60"/>
    </row>
    <row r="219" spans="2:4" ht="11.85" customHeight="1" x14ac:dyDescent="0.3">
      <c r="B219" s="61"/>
      <c r="C219" s="61"/>
      <c r="D219" s="60"/>
    </row>
    <row r="220" spans="2:4" ht="11.85" customHeight="1" x14ac:dyDescent="0.3">
      <c r="B220" s="61"/>
      <c r="C220" s="61"/>
      <c r="D220" s="60"/>
    </row>
    <row r="221" spans="2:4" ht="11.85" customHeight="1" x14ac:dyDescent="0.3">
      <c r="B221" s="61"/>
      <c r="C221" s="61"/>
      <c r="D221" s="60"/>
    </row>
    <row r="222" spans="2:4" ht="11.85" customHeight="1" x14ac:dyDescent="0.3">
      <c r="B222" s="61"/>
      <c r="C222" s="61"/>
      <c r="D222" s="60"/>
    </row>
    <row r="223" spans="2:4" ht="11.85" customHeight="1" x14ac:dyDescent="0.3">
      <c r="B223" s="61"/>
      <c r="C223" s="61"/>
      <c r="D223" s="60"/>
    </row>
    <row r="224" spans="2:4" ht="11.85" customHeight="1" x14ac:dyDescent="0.3">
      <c r="B224" s="61"/>
      <c r="C224" s="61"/>
      <c r="D224" s="60"/>
    </row>
    <row r="225" spans="2:4" ht="11.85" customHeight="1" x14ac:dyDescent="0.3">
      <c r="B225" s="61"/>
      <c r="C225" s="61"/>
      <c r="D225" s="60"/>
    </row>
    <row r="226" spans="2:4" ht="11.85" customHeight="1" x14ac:dyDescent="0.3">
      <c r="B226" s="61"/>
      <c r="C226" s="61"/>
      <c r="D226" s="60"/>
    </row>
    <row r="227" spans="2:4" ht="11.85" customHeight="1" x14ac:dyDescent="0.3">
      <c r="B227" s="61"/>
      <c r="C227" s="61"/>
      <c r="D227" s="60"/>
    </row>
    <row r="228" spans="2:4" ht="11.85" customHeight="1" x14ac:dyDescent="0.3">
      <c r="B228" s="61"/>
      <c r="C228" s="61"/>
      <c r="D228" s="60"/>
    </row>
    <row r="229" spans="2:4" ht="11.85" customHeight="1" x14ac:dyDescent="0.3">
      <c r="B229" s="61"/>
      <c r="C229" s="61"/>
      <c r="D229" s="60"/>
    </row>
    <row r="230" spans="2:4" ht="11.85" customHeight="1" x14ac:dyDescent="0.3">
      <c r="B230" s="61"/>
      <c r="C230" s="61"/>
      <c r="D230" s="60"/>
    </row>
    <row r="231" spans="2:4" ht="11.85" customHeight="1" x14ac:dyDescent="0.3">
      <c r="B231" s="61"/>
      <c r="C231" s="61"/>
      <c r="D231" s="60"/>
    </row>
    <row r="232" spans="2:4" ht="11.85" customHeight="1" x14ac:dyDescent="0.3">
      <c r="B232" s="61"/>
      <c r="C232" s="61"/>
      <c r="D232" s="60"/>
    </row>
    <row r="233" spans="2:4" ht="11.85" customHeight="1" x14ac:dyDescent="0.3">
      <c r="B233" s="61"/>
      <c r="C233" s="61"/>
      <c r="D233" s="60"/>
    </row>
    <row r="234" spans="2:4" ht="11.85" customHeight="1" x14ac:dyDescent="0.3">
      <c r="B234" s="61"/>
      <c r="C234" s="61"/>
      <c r="D234" s="60"/>
    </row>
    <row r="235" spans="2:4" ht="11.85" customHeight="1" x14ac:dyDescent="0.3">
      <c r="B235" s="61"/>
      <c r="C235" s="61"/>
      <c r="D235" s="60"/>
    </row>
    <row r="236" spans="2:4" ht="11.85" customHeight="1" x14ac:dyDescent="0.3">
      <c r="B236" s="61"/>
      <c r="C236" s="61"/>
      <c r="D236" s="60"/>
    </row>
    <row r="237" spans="2:4" ht="11.85" customHeight="1" x14ac:dyDescent="0.3">
      <c r="B237" s="61"/>
      <c r="C237" s="61"/>
      <c r="D237" s="60"/>
    </row>
    <row r="238" spans="2:4" ht="11.85" customHeight="1" x14ac:dyDescent="0.3">
      <c r="B238" s="61"/>
      <c r="C238" s="61"/>
      <c r="D238" s="60"/>
    </row>
    <row r="239" spans="2:4" ht="11.85" customHeight="1" x14ac:dyDescent="0.3">
      <c r="B239" s="61"/>
      <c r="C239" s="61"/>
      <c r="D239" s="60"/>
    </row>
    <row r="240" spans="2:4" ht="11.85" customHeight="1" x14ac:dyDescent="0.3">
      <c r="B240" s="61"/>
      <c r="C240" s="61"/>
      <c r="D240" s="60"/>
    </row>
    <row r="241" spans="2:4" ht="11.85" customHeight="1" x14ac:dyDescent="0.3">
      <c r="B241" s="61"/>
      <c r="C241" s="61"/>
      <c r="D241" s="60"/>
    </row>
    <row r="242" spans="2:4" ht="11.85" customHeight="1" x14ac:dyDescent="0.3">
      <c r="B242" s="61"/>
      <c r="C242" s="61"/>
      <c r="D242" s="60"/>
    </row>
    <row r="243" spans="2:4" ht="11.85" customHeight="1" x14ac:dyDescent="0.3">
      <c r="B243" s="61"/>
      <c r="C243" s="61"/>
      <c r="D243" s="60"/>
    </row>
    <row r="244" spans="2:4" ht="11.85" customHeight="1" x14ac:dyDescent="0.3">
      <c r="B244" s="61"/>
      <c r="C244" s="61"/>
      <c r="D244" s="60"/>
    </row>
    <row r="245" spans="2:4" ht="11.85" customHeight="1" x14ac:dyDescent="0.3">
      <c r="B245" s="61"/>
      <c r="C245" s="61"/>
      <c r="D245" s="60"/>
    </row>
    <row r="246" spans="2:4" ht="11.85" customHeight="1" x14ac:dyDescent="0.3">
      <c r="B246" s="61"/>
      <c r="C246" s="61"/>
      <c r="D246" s="60"/>
    </row>
    <row r="247" spans="2:4" ht="11.85" customHeight="1" x14ac:dyDescent="0.3">
      <c r="B247" s="61"/>
      <c r="C247" s="61"/>
      <c r="D247" s="60"/>
    </row>
    <row r="248" spans="2:4" ht="11.85" customHeight="1" x14ac:dyDescent="0.3">
      <c r="B248" s="61"/>
      <c r="C248" s="61"/>
      <c r="D248" s="60"/>
    </row>
    <row r="249" spans="2:4" ht="11.85" customHeight="1" x14ac:dyDescent="0.3">
      <c r="B249" s="61"/>
      <c r="C249" s="61"/>
      <c r="D249" s="60"/>
    </row>
    <row r="250" spans="2:4" ht="11.85" customHeight="1" x14ac:dyDescent="0.3">
      <c r="B250" s="61"/>
      <c r="C250" s="61"/>
      <c r="D250" s="60"/>
    </row>
    <row r="251" spans="2:4" ht="11.85" customHeight="1" x14ac:dyDescent="0.3">
      <c r="B251" s="61"/>
      <c r="C251" s="61"/>
      <c r="D251" s="60"/>
    </row>
    <row r="252" spans="2:4" ht="11.85" customHeight="1" x14ac:dyDescent="0.3">
      <c r="B252" s="61"/>
      <c r="C252" s="61"/>
      <c r="D252" s="60"/>
    </row>
    <row r="253" spans="2:4" ht="11.85" customHeight="1" x14ac:dyDescent="0.3">
      <c r="B253" s="61"/>
      <c r="C253" s="61"/>
      <c r="D253" s="60"/>
    </row>
    <row r="254" spans="2:4" ht="11.85" customHeight="1" x14ac:dyDescent="0.3">
      <c r="B254" s="61"/>
      <c r="C254" s="61"/>
      <c r="D254" s="60"/>
    </row>
    <row r="255" spans="2:4" ht="11.85" customHeight="1" x14ac:dyDescent="0.3">
      <c r="B255" s="61"/>
      <c r="C255" s="61"/>
      <c r="D255" s="60"/>
    </row>
    <row r="256" spans="2:4" ht="11.85" customHeight="1" x14ac:dyDescent="0.3">
      <c r="B256" s="61"/>
      <c r="C256" s="61"/>
      <c r="D256" s="60"/>
    </row>
    <row r="257" spans="2:4" ht="11.85" customHeight="1" x14ac:dyDescent="0.3">
      <c r="B257" s="61"/>
      <c r="C257" s="61"/>
      <c r="D257" s="60"/>
    </row>
    <row r="258" spans="2:4" ht="11.85" customHeight="1" x14ac:dyDescent="0.3">
      <c r="B258" s="61"/>
      <c r="C258" s="61"/>
      <c r="D258" s="60"/>
    </row>
    <row r="259" spans="2:4" ht="11.85" customHeight="1" x14ac:dyDescent="0.3">
      <c r="B259" s="61"/>
      <c r="C259" s="61"/>
      <c r="D259" s="60"/>
    </row>
    <row r="260" spans="2:4" ht="11.85" customHeight="1" x14ac:dyDescent="0.3">
      <c r="B260" s="61"/>
      <c r="C260" s="61"/>
      <c r="D260" s="60"/>
    </row>
    <row r="261" spans="2:4" ht="11.85" customHeight="1" x14ac:dyDescent="0.3">
      <c r="B261" s="61"/>
      <c r="C261" s="61"/>
      <c r="D261" s="60"/>
    </row>
    <row r="262" spans="2:4" ht="11.85" customHeight="1" x14ac:dyDescent="0.3">
      <c r="B262" s="61"/>
      <c r="C262" s="61"/>
      <c r="D262" s="60"/>
    </row>
    <row r="263" spans="2:4" ht="11.85" customHeight="1" x14ac:dyDescent="0.3">
      <c r="B263" s="61"/>
      <c r="C263" s="61"/>
      <c r="D263" s="60"/>
    </row>
    <row r="264" spans="2:4" ht="11.85" customHeight="1" x14ac:dyDescent="0.3">
      <c r="B264" s="61"/>
      <c r="C264" s="61"/>
      <c r="D264" s="60"/>
    </row>
    <row r="265" spans="2:4" ht="11.85" customHeight="1" x14ac:dyDescent="0.3">
      <c r="B265" s="61"/>
      <c r="C265" s="61"/>
      <c r="D265" s="60"/>
    </row>
    <row r="266" spans="2:4" ht="11.85" customHeight="1" x14ac:dyDescent="0.3">
      <c r="B266" s="61"/>
      <c r="C266" s="61"/>
      <c r="D266" s="60"/>
    </row>
    <row r="267" spans="2:4" ht="11.85" customHeight="1" x14ac:dyDescent="0.3">
      <c r="B267" s="61"/>
      <c r="C267" s="61"/>
      <c r="D267" s="60"/>
    </row>
    <row r="268" spans="2:4" ht="11.85" customHeight="1" x14ac:dyDescent="0.3">
      <c r="B268" s="61"/>
      <c r="C268" s="61"/>
      <c r="D268" s="60"/>
    </row>
    <row r="269" spans="2:4" ht="11.85" customHeight="1" x14ac:dyDescent="0.3">
      <c r="B269" s="61"/>
      <c r="C269" s="61"/>
      <c r="D269" s="60"/>
    </row>
    <row r="270" spans="2:4" ht="11.85" customHeight="1" x14ac:dyDescent="0.3">
      <c r="B270" s="61"/>
      <c r="C270" s="61"/>
      <c r="D270" s="60"/>
    </row>
    <row r="271" spans="2:4" ht="11.85" customHeight="1" x14ac:dyDescent="0.3">
      <c r="B271" s="61"/>
      <c r="C271" s="61"/>
      <c r="D271" s="60"/>
    </row>
    <row r="272" spans="2:4" ht="11.85" customHeight="1" x14ac:dyDescent="0.3">
      <c r="B272" s="61"/>
      <c r="C272" s="61"/>
      <c r="D272" s="60"/>
    </row>
    <row r="273" spans="2:4" ht="11.85" customHeight="1" x14ac:dyDescent="0.3">
      <c r="B273" s="61"/>
      <c r="C273" s="61"/>
      <c r="D273" s="60"/>
    </row>
    <row r="274" spans="2:4" ht="11.85" customHeight="1" x14ac:dyDescent="0.3">
      <c r="B274" s="61"/>
      <c r="C274" s="61"/>
      <c r="D274" s="60"/>
    </row>
    <row r="275" spans="2:4" ht="11.85" customHeight="1" x14ac:dyDescent="0.3">
      <c r="B275" s="61"/>
      <c r="C275" s="61"/>
      <c r="D275" s="60"/>
    </row>
    <row r="276" spans="2:4" ht="11.85" customHeight="1" x14ac:dyDescent="0.3">
      <c r="B276" s="61"/>
      <c r="C276" s="61"/>
      <c r="D276" s="60"/>
    </row>
    <row r="277" spans="2:4" ht="11.85" customHeight="1" x14ac:dyDescent="0.3">
      <c r="B277" s="61"/>
      <c r="C277" s="61"/>
      <c r="D277" s="60"/>
    </row>
    <row r="278" spans="2:4" ht="11.85" customHeight="1" x14ac:dyDescent="0.3">
      <c r="B278" s="61"/>
      <c r="D278" s="60"/>
    </row>
    <row r="279" spans="2:4" ht="11.85" customHeight="1" x14ac:dyDescent="0.3">
      <c r="B279" s="61"/>
      <c r="D279" s="60"/>
    </row>
    <row r="280" spans="2:4" ht="11.85" customHeight="1" x14ac:dyDescent="0.3">
      <c r="B280" s="61"/>
      <c r="D280" s="60"/>
    </row>
    <row r="281" spans="2:4" ht="11.85" customHeight="1" x14ac:dyDescent="0.3">
      <c r="B281" s="61"/>
    </row>
    <row r="282" spans="2:4" ht="11.85" customHeight="1" x14ac:dyDescent="0.3">
      <c r="B282" s="61"/>
    </row>
    <row r="283" spans="2:4" ht="11.85" customHeight="1" x14ac:dyDescent="0.3">
      <c r="B283" s="6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IV34"/>
  <sheetViews>
    <sheetView zoomScaleNormal="100" workbookViewId="0">
      <selection activeCell="D29" sqref="D29"/>
    </sheetView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30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obLibs&amp;"initialmargin.isdasimm.products.SIMMSimpleSwap"</f>
        <v>initialmargin.isdasimm.products.SIMMSimpleSwap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32</v>
      </c>
      <c r="C10" s="5"/>
      <c r="D10" s="18"/>
      <c r="E10" s="9"/>
      <c r="F10" s="9"/>
      <c r="G10" s="18"/>
      <c r="H10" s="4"/>
      <c r="I10" s="5" t="s">
        <v>1451</v>
      </c>
      <c r="J10" s="5"/>
      <c r="K10" s="5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"&amp;$B$6,$C11,I12:I31)</f>
        <v>FixingDates initialmargin.isdasimm.products.SIMMSimpleSwap 
[1931]</v>
      </c>
      <c r="E11" s="66" t="s">
        <v>1437</v>
      </c>
      <c r="G11" s="7"/>
      <c r="H11" s="7"/>
      <c r="I11" s="71" t="s">
        <v>33</v>
      </c>
      <c r="J11" s="71" t="s">
        <v>34</v>
      </c>
      <c r="K11" s="71" t="s">
        <v>35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"&amp;$B$6,$C$12,J12:J31)</f>
        <v>PaymentDates initialmargin.isdasimm.products.SIMMSimpleSwap 
[1920]</v>
      </c>
      <c r="E12" s="66" t="s">
        <v>1437</v>
      </c>
      <c r="F12" s="7"/>
      <c r="H12" s="7"/>
      <c r="I12" s="21">
        <v>0</v>
      </c>
      <c r="J12" s="22">
        <v>0.5</v>
      </c>
      <c r="K12" s="22">
        <v>0.02</v>
      </c>
      <c r="L12" s="4"/>
      <c r="M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"&amp;$B$6,$C$13,K12:K31)</f>
        <v>SwapRates initialmargin.isdasimm.products.SIMMSimpleSwap 
[1927]</v>
      </c>
      <c r="E13" s="66" t="s">
        <v>1437</v>
      </c>
      <c r="G13" s="7"/>
      <c r="H13" s="7"/>
      <c r="I13" s="22">
        <f t="shared" ref="I13:J28" si="0">I12+0.5</f>
        <v>0.5</v>
      </c>
      <c r="J13" s="22">
        <f t="shared" si="0"/>
        <v>1</v>
      </c>
      <c r="K13" s="22">
        <f t="shared" ref="K13:K31" si="1">K12</f>
        <v>0.02</v>
      </c>
      <c r="L13" s="4"/>
      <c r="M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initialmargin.isdasimm.products.SIMMSimpleSwap 
[1937]</v>
      </c>
      <c r="E14" s="22">
        <v>100</v>
      </c>
      <c r="G14" s="7"/>
      <c r="I14" s="22">
        <f t="shared" si="0"/>
        <v>1</v>
      </c>
      <c r="J14" s="22">
        <f t="shared" si="0"/>
        <v>1.5</v>
      </c>
      <c r="K14" s="22">
        <f t="shared" si="1"/>
        <v>0.02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1452</v>
      </c>
      <c r="C15" s="7" t="s">
        <v>1455</v>
      </c>
      <c r="D15" s="19" t="str">
        <f>[1]!obMake("IsPayFix"&amp;" "&amp;$B$6,"boolean",E15)</f>
        <v>IsPayFix initialmargin.isdasimm.products.SIMMSimpleSwap 
[1917]</v>
      </c>
      <c r="E15" s="22" t="b">
        <v>1</v>
      </c>
      <c r="F15" s="7"/>
      <c r="I15" s="22">
        <f t="shared" si="0"/>
        <v>1.5</v>
      </c>
      <c r="J15" s="22">
        <f t="shared" si="0"/>
        <v>2</v>
      </c>
      <c r="K15" s="22">
        <f t="shared" si="1"/>
        <v>0.02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1453</v>
      </c>
      <c r="C16" s="7" t="s">
        <v>1456</v>
      </c>
      <c r="D16" s="19" t="str">
        <f>[1]!obMake("CurveIndexNames"&amp;" "&amp;$B$6,$C$16,$E$16:$F$16)</f>
        <v>CurveIndexNames initialmargin.isdasimm.products.SIMMSimpleSwap 
[1923]</v>
      </c>
      <c r="E16" s="22" t="s">
        <v>25</v>
      </c>
      <c r="F16" s="22" t="s">
        <v>26</v>
      </c>
      <c r="G16" s="7"/>
      <c r="H16" s="7"/>
      <c r="I16" s="22">
        <f t="shared" si="0"/>
        <v>2</v>
      </c>
      <c r="J16" s="22">
        <f t="shared" si="0"/>
        <v>2.5</v>
      </c>
      <c r="K16" s="22">
        <f t="shared" si="1"/>
        <v>0.02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I17" s="22">
        <f t="shared" si="0"/>
        <v>2.5</v>
      </c>
      <c r="J17" s="22">
        <f t="shared" si="0"/>
        <v>3</v>
      </c>
      <c r="K17" s="22">
        <f t="shared" si="1"/>
        <v>0.02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1465</v>
      </c>
      <c r="C18" s="7" t="s">
        <v>1466</v>
      </c>
      <c r="I18" s="22">
        <f t="shared" si="0"/>
        <v>3</v>
      </c>
      <c r="J18" s="22">
        <f t="shared" si="0"/>
        <v>3.5</v>
      </c>
      <c r="K18" s="22">
        <f t="shared" si="1"/>
        <v>0.02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15</v>
      </c>
      <c r="C19" s="68" t="str">
        <f>[1]!obMake("SIMMSwap",$B$6,D11:D13,D15,D14,D16,[1]!obMake("","String","EUR"))</f>
        <v>SIMMSwap 
[1946]</v>
      </c>
      <c r="D19" s="69"/>
      <c r="G19" s="7"/>
      <c r="H19" s="7"/>
      <c r="I19" s="22">
        <f t="shared" si="0"/>
        <v>3.5</v>
      </c>
      <c r="J19" s="22">
        <f t="shared" si="0"/>
        <v>4</v>
      </c>
      <c r="K19" s="22">
        <f t="shared" si="1"/>
        <v>0.02</v>
      </c>
      <c r="L19" s="7"/>
      <c r="M19" s="7"/>
      <c r="N19" s="7"/>
      <c r="P19" s="4"/>
      <c r="IT19" s="4"/>
      <c r="IU19" s="4"/>
      <c r="IV19" s="4"/>
    </row>
    <row r="20" spans="1:256" ht="13.05" customHeight="1" x14ac:dyDescent="0.3">
      <c r="A20" s="4"/>
      <c r="G20" s="7"/>
      <c r="H20" s="7"/>
      <c r="I20" s="22">
        <f t="shared" si="0"/>
        <v>4</v>
      </c>
      <c r="J20" s="22">
        <f t="shared" si="0"/>
        <v>4.5</v>
      </c>
      <c r="K20" s="22">
        <f t="shared" si="1"/>
        <v>0.02</v>
      </c>
      <c r="L20" s="7"/>
      <c r="M20" s="7"/>
      <c r="N20" s="7"/>
      <c r="P20" s="4"/>
      <c r="IT20" s="4"/>
      <c r="IU20" s="4"/>
      <c r="IV20" s="4"/>
    </row>
    <row r="21" spans="1:256" ht="13.05" customHeight="1" x14ac:dyDescent="0.3">
      <c r="A21" s="4"/>
      <c r="G21" s="7"/>
      <c r="H21" s="7"/>
      <c r="I21" s="22">
        <f t="shared" si="0"/>
        <v>4.5</v>
      </c>
      <c r="J21" s="22">
        <f t="shared" si="0"/>
        <v>5</v>
      </c>
      <c r="K21" s="22">
        <f t="shared" si="1"/>
        <v>0.02</v>
      </c>
      <c r="L21" s="7"/>
      <c r="M21" s="7"/>
      <c r="N21" s="7"/>
      <c r="P21" s="4"/>
      <c r="IT21" s="4"/>
      <c r="IU21" s="4"/>
      <c r="IV21" s="4"/>
    </row>
    <row r="22" spans="1:256" ht="13.05" customHeight="1" x14ac:dyDescent="0.3">
      <c r="G22" s="7"/>
      <c r="H22" s="7"/>
      <c r="I22" s="22">
        <f t="shared" si="0"/>
        <v>5</v>
      </c>
      <c r="J22" s="22">
        <f t="shared" si="0"/>
        <v>5.5</v>
      </c>
      <c r="K22" s="22">
        <f t="shared" si="1"/>
        <v>0.02</v>
      </c>
      <c r="L22" s="7"/>
      <c r="M22" s="7"/>
      <c r="N22" s="7"/>
      <c r="P22" s="4"/>
      <c r="IT22" s="4"/>
      <c r="IU22" s="4"/>
      <c r="IV22" s="4"/>
    </row>
    <row r="23" spans="1:256" ht="13.05" customHeight="1" x14ac:dyDescent="0.3">
      <c r="B23" s="6"/>
      <c r="G23" s="7"/>
      <c r="H23" s="7"/>
      <c r="I23" s="22">
        <f t="shared" si="0"/>
        <v>5.5</v>
      </c>
      <c r="J23" s="22">
        <f t="shared" si="0"/>
        <v>6</v>
      </c>
      <c r="K23" s="22">
        <f t="shared" si="1"/>
        <v>0.02</v>
      </c>
      <c r="L23" s="7"/>
      <c r="M23" s="7"/>
      <c r="N23" s="7"/>
      <c r="P23" s="4"/>
      <c r="IT23" s="4"/>
      <c r="IU23" s="4"/>
      <c r="IV23" s="4"/>
    </row>
    <row r="24" spans="1:256" ht="13.05" customHeight="1" x14ac:dyDescent="0.3">
      <c r="G24" s="7"/>
      <c r="H24" s="7"/>
      <c r="I24" s="22">
        <f t="shared" si="0"/>
        <v>6</v>
      </c>
      <c r="J24" s="22">
        <f t="shared" si="0"/>
        <v>6.5</v>
      </c>
      <c r="K24" s="22">
        <f t="shared" si="1"/>
        <v>0.02</v>
      </c>
      <c r="L24" s="7"/>
      <c r="M24" s="7"/>
      <c r="N24" s="7"/>
      <c r="P24" s="4"/>
      <c r="IT24" s="4"/>
      <c r="IU24" s="4"/>
      <c r="IV24" s="4"/>
    </row>
    <row r="25" spans="1:256" ht="13.05" customHeight="1" x14ac:dyDescent="0.3">
      <c r="G25" s="7"/>
      <c r="H25" s="7"/>
      <c r="I25" s="22">
        <f t="shared" si="0"/>
        <v>6.5</v>
      </c>
      <c r="J25" s="22">
        <f t="shared" si="0"/>
        <v>7</v>
      </c>
      <c r="K25" s="22">
        <f t="shared" si="1"/>
        <v>0.02</v>
      </c>
      <c r="L25" s="7"/>
      <c r="M25" s="7"/>
      <c r="N25" s="7"/>
      <c r="P25" s="4"/>
      <c r="IT25" s="4"/>
      <c r="IU25" s="4"/>
      <c r="IV25" s="4"/>
    </row>
    <row r="26" spans="1:256" ht="13.05" customHeight="1" x14ac:dyDescent="0.3">
      <c r="G26" s="7"/>
      <c r="H26" s="7"/>
      <c r="I26" s="22">
        <f t="shared" si="0"/>
        <v>7</v>
      </c>
      <c r="J26" s="22">
        <f t="shared" si="0"/>
        <v>7.5</v>
      </c>
      <c r="K26" s="22">
        <f t="shared" si="1"/>
        <v>0.02</v>
      </c>
      <c r="L26" s="7"/>
      <c r="M26" s="7"/>
      <c r="N26" s="7"/>
      <c r="P26" s="4"/>
      <c r="IT26" s="4"/>
      <c r="IU26" s="4"/>
      <c r="IV26" s="4"/>
    </row>
    <row r="27" spans="1:256" ht="13.05" customHeight="1" x14ac:dyDescent="0.3">
      <c r="G27" s="7"/>
      <c r="H27" s="7"/>
      <c r="I27" s="22">
        <f t="shared" si="0"/>
        <v>7.5</v>
      </c>
      <c r="J27" s="22">
        <f t="shared" si="0"/>
        <v>8</v>
      </c>
      <c r="K27" s="22">
        <f t="shared" si="1"/>
        <v>0.02</v>
      </c>
      <c r="L27" s="7"/>
      <c r="M27" s="7"/>
      <c r="N27" s="7"/>
      <c r="P27" s="4"/>
      <c r="IT27" s="4"/>
      <c r="IU27" s="4"/>
      <c r="IV27" s="4"/>
    </row>
    <row r="28" spans="1:256" ht="13.05" customHeight="1" x14ac:dyDescent="0.3">
      <c r="G28" s="7"/>
      <c r="H28" s="7"/>
      <c r="I28" s="22">
        <f t="shared" si="0"/>
        <v>8</v>
      </c>
      <c r="J28" s="22">
        <f t="shared" si="0"/>
        <v>8.5</v>
      </c>
      <c r="K28" s="22">
        <f t="shared" si="1"/>
        <v>0.02</v>
      </c>
      <c r="L28" s="7"/>
      <c r="M28" s="7"/>
      <c r="N28" s="7"/>
      <c r="P28" s="4"/>
      <c r="IT28" s="4"/>
      <c r="IU28" s="4"/>
      <c r="IV28" s="4"/>
    </row>
    <row r="29" spans="1:256" ht="13.05" customHeight="1" x14ac:dyDescent="0.3">
      <c r="G29" s="7"/>
      <c r="H29" s="7"/>
      <c r="I29" s="22">
        <f t="shared" ref="I29:J31" si="2">I28+0.5</f>
        <v>8.5</v>
      </c>
      <c r="J29" s="22">
        <f t="shared" si="2"/>
        <v>9</v>
      </c>
      <c r="K29" s="22">
        <f t="shared" si="1"/>
        <v>0.02</v>
      </c>
      <c r="L29" s="7"/>
      <c r="M29" s="7"/>
      <c r="N29" s="7"/>
      <c r="P29" s="4"/>
      <c r="IT29" s="4"/>
      <c r="IU29" s="4"/>
      <c r="IV29" s="4"/>
    </row>
    <row r="30" spans="1:256" ht="13.05" customHeight="1" x14ac:dyDescent="0.3">
      <c r="G30" s="7"/>
      <c r="H30" s="7"/>
      <c r="I30" s="22">
        <f t="shared" si="2"/>
        <v>9</v>
      </c>
      <c r="J30" s="22">
        <f t="shared" si="2"/>
        <v>9.5</v>
      </c>
      <c r="K30" s="22">
        <f t="shared" si="1"/>
        <v>0.02</v>
      </c>
      <c r="L30" s="7"/>
      <c r="M30" s="7"/>
      <c r="N30" s="7"/>
      <c r="P30" s="4"/>
      <c r="IT30" s="4"/>
      <c r="IU30" s="4"/>
      <c r="IV30" s="4"/>
    </row>
    <row r="31" spans="1:256" ht="13.05" customHeight="1" x14ac:dyDescent="0.3">
      <c r="G31" s="7"/>
      <c r="H31" s="7"/>
      <c r="I31" s="22">
        <f t="shared" si="2"/>
        <v>9.5</v>
      </c>
      <c r="J31" s="22">
        <f t="shared" si="2"/>
        <v>10</v>
      </c>
      <c r="K31" s="22">
        <f t="shared" si="1"/>
        <v>0.02</v>
      </c>
      <c r="L31" s="7"/>
      <c r="M31" s="7"/>
      <c r="N31" s="7"/>
      <c r="P31" s="4"/>
      <c r="IT31" s="4"/>
      <c r="IU31" s="4"/>
      <c r="IV31" s="4"/>
    </row>
    <row r="32" spans="1:256" ht="13.05" customHeight="1" x14ac:dyDescent="0.3">
      <c r="G32" s="7"/>
      <c r="H32" s="7"/>
      <c r="I32" s="7"/>
      <c r="J32" s="7"/>
      <c r="K32" s="7"/>
      <c r="L32" s="7"/>
      <c r="M32" s="7"/>
      <c r="N32" s="7"/>
      <c r="P32" s="4"/>
      <c r="IT32" s="4"/>
      <c r="IU32" s="4"/>
      <c r="IV32" s="4"/>
    </row>
    <row r="33" spans="7:256" ht="13.05" customHeight="1" x14ac:dyDescent="0.3">
      <c r="G33" s="7"/>
      <c r="H33" s="7"/>
      <c r="I33" s="7"/>
      <c r="J33" s="7"/>
      <c r="K33" s="7"/>
      <c r="L33" s="7"/>
      <c r="M33" s="7"/>
      <c r="N33" s="7"/>
      <c r="P33" s="6"/>
      <c r="IT33" s="4"/>
      <c r="IU33" s="4"/>
      <c r="IV33" s="4"/>
    </row>
    <row r="34" spans="7:256" ht="13.05" customHeight="1" x14ac:dyDescent="0.3">
      <c r="G34" s="7"/>
      <c r="H34" s="7"/>
      <c r="I34" s="7"/>
      <c r="J34" s="7"/>
      <c r="K34" s="7"/>
      <c r="L34" s="7"/>
      <c r="M34" s="7"/>
      <c r="N34" s="7"/>
      <c r="P34" s="6"/>
      <c r="IT34" s="4"/>
      <c r="IU34" s="4"/>
      <c r="IV34" s="4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IV35"/>
  <sheetViews>
    <sheetView zoomScaleNormal="100" workbookViewId="0"/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55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obLibs&amp;"initialmargin.isdasimm.products.SIMMSwaption"</f>
        <v>initialmargin.isdasimm.products.SIMMSwaption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1458</v>
      </c>
      <c r="C10" s="5"/>
      <c r="D10" s="18"/>
      <c r="E10" s="9"/>
      <c r="F10" s="9"/>
      <c r="G10" s="18"/>
      <c r="I10" s="5" t="s">
        <v>1457</v>
      </c>
      <c r="J10" s="5"/>
      <c r="K10" s="18"/>
      <c r="Q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[1]!obMake("FixingDates"&amp;" "&amp;$B$6,$C11,$I$12:$I$21)</f>
        <v>FixingDates initialmargin.isdasimm.products.SIMMSwaption 
[1926]</v>
      </c>
      <c r="E11" s="66" t="s">
        <v>1437</v>
      </c>
      <c r="G11" s="7"/>
      <c r="I11" s="8" t="s">
        <v>33</v>
      </c>
      <c r="J11" s="8" t="s">
        <v>34</v>
      </c>
      <c r="K11" s="8" t="s">
        <v>35</v>
      </c>
      <c r="Q11" s="7"/>
      <c r="AH11" s="1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34</v>
      </c>
      <c r="C12" s="7" t="s">
        <v>1434</v>
      </c>
      <c r="D12" s="19" t="str">
        <f>[1]!obMake("PaymentDates"&amp;" "&amp;$B$6,$C$12,$J$12:$J$21)</f>
        <v>PaymentDates initialmargin.isdasimm.products.SIMMSwaption 
[1936]</v>
      </c>
      <c r="E12" s="66" t="s">
        <v>1437</v>
      </c>
      <c r="F12" s="7"/>
      <c r="I12" s="21">
        <f>E15</f>
        <v>10</v>
      </c>
      <c r="J12" s="22">
        <f>I13</f>
        <v>10.5</v>
      </c>
      <c r="K12" s="22">
        <v>0.02</v>
      </c>
      <c r="Q12" s="7"/>
      <c r="AH12" s="1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35</v>
      </c>
      <c r="C13" s="7" t="s">
        <v>1434</v>
      </c>
      <c r="D13" s="19" t="str">
        <f>[1]!obMake("SwapRates"&amp;" "&amp;$B$6,$C$13,K12:K21)</f>
        <v>SwapRates initialmargin.isdasimm.products.SIMMSwaption 
[1940]</v>
      </c>
      <c r="E13" s="66" t="s">
        <v>1437</v>
      </c>
      <c r="G13" s="7"/>
      <c r="I13" s="22">
        <f t="shared" ref="I13:J21" si="0">I12+0.5</f>
        <v>10.5</v>
      </c>
      <c r="J13" s="22">
        <f t="shared" si="0"/>
        <v>11</v>
      </c>
      <c r="K13" s="22">
        <f t="shared" ref="K13:K21" si="1">K12</f>
        <v>0.02</v>
      </c>
      <c r="Q13" s="7"/>
      <c r="AH13" s="1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36</v>
      </c>
      <c r="C14" s="7" t="s">
        <v>1454</v>
      </c>
      <c r="D14" s="19" t="str">
        <f>[1]!obMake("Notional"&amp;" "&amp;$B$6,$C$14,E14)</f>
        <v>Notional initialmargin.isdasimm.products.SIMMSwaption 
[1938]</v>
      </c>
      <c r="E14" s="22">
        <v>100</v>
      </c>
      <c r="G14" s="7"/>
      <c r="I14" s="22">
        <f t="shared" si="0"/>
        <v>11</v>
      </c>
      <c r="J14" s="22">
        <f t="shared" si="0"/>
        <v>11.5</v>
      </c>
      <c r="K14" s="22">
        <f t="shared" si="1"/>
        <v>0.02</v>
      </c>
      <c r="Q14" s="4"/>
      <c r="AH14" s="1"/>
      <c r="AI14" s="1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57</v>
      </c>
      <c r="C15" s="7" t="s">
        <v>1454</v>
      </c>
      <c r="D15" s="19" t="str">
        <f>[1]!obMake("ExerciseTime"&amp;" "&amp;$B$6,$C$15,E15)</f>
        <v>ExerciseTime initialmargin.isdasimm.products.SIMMSwaption 
[1928]</v>
      </c>
      <c r="E15" s="22">
        <v>10</v>
      </c>
      <c r="F15" s="7"/>
      <c r="I15" s="22">
        <f t="shared" si="0"/>
        <v>11.5</v>
      </c>
      <c r="J15" s="22">
        <f t="shared" si="0"/>
        <v>12</v>
      </c>
      <c r="K15" s="22">
        <f t="shared" si="1"/>
        <v>0.02</v>
      </c>
      <c r="AH15" s="1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58</v>
      </c>
      <c r="D16" s="19" t="str">
        <f>[1]!obCall("DeliveryType"&amp;" "&amp;$B$6,$B$6&amp;"$DeliveryType","valueOf",[1]!obMake("","String",E16))</f>
        <v>DeliveryType initialmargin.isdasimm.products.SIMMSwaption 
[1930]</v>
      </c>
      <c r="E16" s="22" t="s">
        <v>59</v>
      </c>
      <c r="F16" s="10" t="s">
        <v>1459</v>
      </c>
      <c r="G16" s="7"/>
      <c r="I16" s="22">
        <f t="shared" si="0"/>
        <v>12</v>
      </c>
      <c r="J16" s="22">
        <f t="shared" si="0"/>
        <v>12.5</v>
      </c>
      <c r="K16" s="22">
        <f t="shared" si="1"/>
        <v>0.02</v>
      </c>
      <c r="N16" s="10"/>
      <c r="O16" s="7"/>
      <c r="P16" s="7"/>
      <c r="Q16" s="7"/>
      <c r="AH16" s="1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1453</v>
      </c>
      <c r="C17" s="7" t="s">
        <v>1456</v>
      </c>
      <c r="D17" s="19" t="str">
        <f>[1]!obMake("CurveIndexNames"&amp;" "&amp;$B$6,$C$17,$E$17:$F$17)</f>
        <v>CurveIndexNames initialmargin.isdasimm.products.SIMMSwaption 
[1941]</v>
      </c>
      <c r="E17" s="22" t="s">
        <v>25</v>
      </c>
      <c r="F17" s="22" t="s">
        <v>26</v>
      </c>
      <c r="I17" s="22">
        <f t="shared" si="0"/>
        <v>12.5</v>
      </c>
      <c r="J17" s="22">
        <f t="shared" si="0"/>
        <v>13</v>
      </c>
      <c r="K17" s="22">
        <f t="shared" si="1"/>
        <v>0.02</v>
      </c>
      <c r="AH17" s="1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I18" s="22">
        <f t="shared" si="0"/>
        <v>13</v>
      </c>
      <c r="J18" s="22">
        <f t="shared" si="0"/>
        <v>13.5</v>
      </c>
      <c r="K18" s="22">
        <f t="shared" si="1"/>
        <v>0.02</v>
      </c>
      <c r="AH18" s="1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1465</v>
      </c>
      <c r="C19" s="7" t="s">
        <v>1467</v>
      </c>
      <c r="G19" s="7"/>
      <c r="I19" s="22">
        <f t="shared" si="0"/>
        <v>13.5</v>
      </c>
      <c r="J19" s="22">
        <f t="shared" si="0"/>
        <v>14</v>
      </c>
      <c r="K19" s="22">
        <f t="shared" si="1"/>
        <v>0.02</v>
      </c>
      <c r="N19" s="7"/>
      <c r="O19" s="7"/>
      <c r="P19" s="7"/>
      <c r="Q19" s="7"/>
      <c r="AH19" s="1"/>
      <c r="IU19" s="4"/>
      <c r="IV19" s="4"/>
    </row>
    <row r="20" spans="1:256" ht="13.05" customHeight="1" x14ac:dyDescent="0.3">
      <c r="A20" s="4"/>
      <c r="B20" s="7" t="s">
        <v>15</v>
      </c>
      <c r="C20" s="68" t="str">
        <f>[1]!obMake("SIMMSwaption",$B$6,D15,D11:D14,D16:D17,[1]!obMake("","String","EUR"))</f>
        <v>SIMMSwaption 
[1943]</v>
      </c>
      <c r="D20" s="69"/>
      <c r="G20" s="7"/>
      <c r="I20" s="22">
        <f t="shared" si="0"/>
        <v>14</v>
      </c>
      <c r="J20" s="22">
        <f t="shared" si="0"/>
        <v>14.5</v>
      </c>
      <c r="K20" s="22">
        <f t="shared" si="1"/>
        <v>0.02</v>
      </c>
      <c r="N20" s="7"/>
      <c r="O20" s="7"/>
      <c r="P20" s="7"/>
      <c r="Q20" s="7"/>
      <c r="AH20" s="1"/>
      <c r="IU20" s="4"/>
      <c r="IV20" s="4"/>
    </row>
    <row r="21" spans="1:256" ht="13.05" customHeight="1" x14ac:dyDescent="0.3">
      <c r="A21" s="4"/>
      <c r="I21" s="22">
        <f t="shared" si="0"/>
        <v>14.5</v>
      </c>
      <c r="J21" s="22">
        <f t="shared" si="0"/>
        <v>15</v>
      </c>
      <c r="K21" s="22">
        <f t="shared" si="1"/>
        <v>0.02</v>
      </c>
      <c r="N21" s="7"/>
      <c r="O21" s="7"/>
      <c r="P21" s="7"/>
      <c r="Q21" s="7"/>
      <c r="AH21" s="1"/>
      <c r="IU21" s="4"/>
      <c r="IV21" s="4"/>
    </row>
    <row r="22" spans="1:256" ht="15" customHeight="1" x14ac:dyDescent="0.3">
      <c r="A22" s="4"/>
      <c r="N22" s="7"/>
      <c r="O22" s="7"/>
      <c r="P22" s="7"/>
      <c r="Q22" s="7"/>
      <c r="AH22" s="1"/>
      <c r="IU22" s="4"/>
      <c r="IV22" s="4"/>
    </row>
    <row r="23" spans="1:256" ht="13.05" customHeight="1" x14ac:dyDescent="0.3">
      <c r="B23" s="6"/>
      <c r="I23" s="7"/>
      <c r="J23" s="7"/>
      <c r="K23" s="7"/>
      <c r="L23" s="7"/>
      <c r="M23" s="7"/>
      <c r="N23" s="7"/>
      <c r="P23" s="6"/>
      <c r="IT23" s="4"/>
      <c r="IU23" s="4"/>
      <c r="IV23" s="4"/>
    </row>
    <row r="24" spans="1:256" ht="13.05" customHeight="1" x14ac:dyDescent="0.3">
      <c r="I24" s="7"/>
      <c r="J24" s="7"/>
      <c r="K24" s="7"/>
      <c r="L24" s="7"/>
      <c r="M24" s="7"/>
      <c r="N24" s="7"/>
      <c r="P24" s="6"/>
      <c r="IT24" s="4"/>
      <c r="IU24" s="4"/>
      <c r="IV24" s="4"/>
    </row>
    <row r="25" spans="1:256" ht="13.05" customHeight="1" x14ac:dyDescent="0.3">
      <c r="I25" s="7"/>
      <c r="J25" s="7"/>
      <c r="K25" s="7"/>
      <c r="L25" s="7"/>
      <c r="M25" s="7"/>
      <c r="N25" s="7"/>
      <c r="P25" s="6"/>
      <c r="IT25" s="4"/>
      <c r="IU25" s="4"/>
      <c r="IV25" s="4"/>
    </row>
    <row r="26" spans="1:256" ht="13.05" customHeight="1" x14ac:dyDescent="0.3">
      <c r="I26" s="7"/>
      <c r="J26" s="7"/>
      <c r="K26" s="7"/>
      <c r="L26" s="7"/>
      <c r="M26" s="7"/>
      <c r="N26" s="7"/>
      <c r="P26" s="6"/>
      <c r="IT26" s="4"/>
      <c r="IU26" s="4"/>
      <c r="IV26" s="4"/>
    </row>
    <row r="27" spans="1:256" ht="13.05" customHeight="1" x14ac:dyDescent="0.3">
      <c r="I27" s="7"/>
      <c r="J27" s="7"/>
      <c r="K27" s="7"/>
      <c r="L27" s="7"/>
      <c r="M27" s="7"/>
      <c r="N27" s="7"/>
      <c r="O27" s="7"/>
      <c r="Q27" s="6"/>
      <c r="AH27" s="1"/>
      <c r="IU27" s="4"/>
      <c r="IV27" s="4"/>
    </row>
    <row r="28" spans="1:256" ht="12.6" customHeight="1" x14ac:dyDescent="0.3">
      <c r="I28" s="7"/>
      <c r="J28" s="7"/>
      <c r="K28" s="7"/>
      <c r="L28" s="7"/>
      <c r="M28" s="7"/>
      <c r="N28" s="7"/>
      <c r="O28" s="7"/>
      <c r="AH28" s="1"/>
      <c r="IU28" s="4"/>
      <c r="IV28" s="4"/>
    </row>
    <row r="29" spans="1:256" ht="13.05" customHeight="1" x14ac:dyDescent="0.3">
      <c r="I29" s="7"/>
      <c r="J29" s="7"/>
      <c r="K29" s="7"/>
      <c r="L29" s="7"/>
      <c r="M29" s="7"/>
      <c r="N29" s="7"/>
      <c r="O29" s="7"/>
      <c r="AH29" s="1"/>
      <c r="IU29" s="4"/>
      <c r="IV29" s="4"/>
    </row>
    <row r="30" spans="1:256" ht="13.05" customHeight="1" x14ac:dyDescent="0.3">
      <c r="I30" s="7"/>
      <c r="J30" s="7"/>
      <c r="K30" s="7"/>
      <c r="L30" s="7"/>
      <c r="M30" s="7"/>
      <c r="N30" s="7"/>
      <c r="IT30" s="4"/>
      <c r="IU30" s="4"/>
      <c r="IV30" s="4"/>
    </row>
    <row r="31" spans="1:256" ht="13.8" customHeight="1" x14ac:dyDescent="0.3">
      <c r="IT31" s="4"/>
      <c r="IU31" s="4"/>
      <c r="IV31" s="4"/>
    </row>
    <row r="32" spans="1:256" ht="13.8" customHeight="1" x14ac:dyDescent="0.3">
      <c r="IT32" s="4"/>
      <c r="IU32" s="4"/>
      <c r="IV32" s="4"/>
    </row>
    <row r="33" spans="254:256" ht="13.8" customHeight="1" x14ac:dyDescent="0.3">
      <c r="IT33" s="4"/>
      <c r="IU33" s="4"/>
      <c r="IV33" s="4"/>
    </row>
    <row r="34" spans="254:256" ht="11.85" customHeight="1" x14ac:dyDescent="0.3">
      <c r="IT34" s="4"/>
      <c r="IU34" s="4"/>
      <c r="IV34" s="4"/>
    </row>
    <row r="35" spans="254:256" ht="11.85" customHeight="1" x14ac:dyDescent="0.3">
      <c r="IT35" s="4"/>
      <c r="IU35" s="4"/>
      <c r="IV35" s="4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IV49"/>
  <sheetViews>
    <sheetView zoomScaleNormal="100" workbookViewId="0">
      <selection activeCell="K27" sqref="K27"/>
    </sheetView>
  </sheetViews>
  <sheetFormatPr baseColWidth="10" defaultColWidth="14.44140625" defaultRowHeight="15" x14ac:dyDescent="0.3"/>
  <cols>
    <col min="1" max="1" width="5" style="7" customWidth="1"/>
    <col min="2" max="2" width="20.8867187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921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B6" s="7" t="str">
        <f>obLibs&amp;"initialmargin.isdasimm.products.SIMMBermudanSwaption"</f>
        <v>initialmargin.isdasimm.products.SIMMBermudanSwaption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thickBot="1" x14ac:dyDescent="0.35">
      <c r="A10" s="4"/>
      <c r="B10" s="5" t="s">
        <v>1445</v>
      </c>
      <c r="C10" s="5"/>
      <c r="D10" s="18"/>
      <c r="E10" s="9"/>
      <c r="F10" s="9"/>
      <c r="G10" s="18"/>
      <c r="I10" s="5" t="s">
        <v>1436</v>
      </c>
      <c r="J10" s="5"/>
      <c r="K10" s="18"/>
      <c r="L10" s="9"/>
      <c r="M10" s="9"/>
      <c r="N10" s="18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B11" s="7" t="s">
        <v>33</v>
      </c>
      <c r="C11" s="7" t="s">
        <v>1434</v>
      </c>
      <c r="D11" s="19" t="str">
        <f>[1]!obMake(B11&amp;" "&amp;$B$6,C11,I12:I37)</f>
        <v>Fixing Dates initialmargin.isdasimm.products.SIMMBermudanSwaption 
[1947]</v>
      </c>
      <c r="E11" s="66" t="s">
        <v>1437</v>
      </c>
      <c r="I11" s="8" t="s">
        <v>33</v>
      </c>
      <c r="J11" s="8" t="s">
        <v>930</v>
      </c>
      <c r="K11" s="8" t="s">
        <v>34</v>
      </c>
      <c r="L11" s="8" t="s">
        <v>929</v>
      </c>
      <c r="M11" s="8" t="s">
        <v>35</v>
      </c>
      <c r="N11" s="8" t="s">
        <v>931</v>
      </c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930</v>
      </c>
      <c r="C12" s="7" t="s">
        <v>1434</v>
      </c>
      <c r="D12" s="19" t="str">
        <f>[1]!obMake(B12&amp;" "&amp;$B$6,C12,J12:J37)</f>
        <v>Period Length initialmargin.isdasimm.products.SIMMBermudanSwaption 
[1948]</v>
      </c>
      <c r="E12" s="66" t="s">
        <v>1437</v>
      </c>
      <c r="I12" s="21">
        <v>5</v>
      </c>
      <c r="J12" s="21">
        <f t="shared" ref="J12:J36" si="0">I13-I12</f>
        <v>0.5</v>
      </c>
      <c r="K12" s="22">
        <f>I13</f>
        <v>5.5</v>
      </c>
      <c r="L12" s="22">
        <v>100</v>
      </c>
      <c r="M12" s="22">
        <v>2.5000000000000001E-2</v>
      </c>
      <c r="N12" s="20" t="b">
        <v>1</v>
      </c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B13" s="7" t="s">
        <v>34</v>
      </c>
      <c r="C13" s="7" t="s">
        <v>1434</v>
      </c>
      <c r="D13" s="19" t="str">
        <f>[1]!obMake(B13&amp;" "&amp;$B$6,C13,K12:K37)</f>
        <v>Payment Dates initialmargin.isdasimm.products.SIMMBermudanSwaption 
[1925]</v>
      </c>
      <c r="E13" s="66" t="s">
        <v>1437</v>
      </c>
      <c r="I13" s="22">
        <f t="shared" ref="I13:I37" si="1">I12+0.5</f>
        <v>5.5</v>
      </c>
      <c r="J13" s="21">
        <f t="shared" si="0"/>
        <v>0.5</v>
      </c>
      <c r="K13" s="22">
        <f t="shared" ref="K13:K37" si="2">K12+0.5</f>
        <v>6</v>
      </c>
      <c r="L13" s="22">
        <v>100</v>
      </c>
      <c r="M13" s="22">
        <v>2.5000000000000001E-2</v>
      </c>
      <c r="N13" s="20" t="b">
        <f>FALSE</f>
        <v>0</v>
      </c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6" t="s">
        <v>929</v>
      </c>
      <c r="C14" s="7" t="s">
        <v>1434</v>
      </c>
      <c r="D14" s="19" t="str">
        <f>[1]!obMake(B14&amp;" "&amp;$B$6,C14,L12:L37)</f>
        <v>Period Notional initialmargin.isdasimm.products.SIMMBermudanSwaption 
[1939]</v>
      </c>
      <c r="E14" s="66" t="s">
        <v>1437</v>
      </c>
      <c r="I14" s="22">
        <f t="shared" si="1"/>
        <v>6</v>
      </c>
      <c r="J14" s="21">
        <f t="shared" si="0"/>
        <v>0.5</v>
      </c>
      <c r="K14" s="22">
        <f t="shared" si="2"/>
        <v>6.5</v>
      </c>
      <c r="L14" s="22">
        <v>100</v>
      </c>
      <c r="M14" s="22">
        <v>2.5000000000000001E-2</v>
      </c>
      <c r="N14" s="20" t="b">
        <f>FALSE</f>
        <v>0</v>
      </c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" t="s">
        <v>35</v>
      </c>
      <c r="C15" s="7" t="s">
        <v>1434</v>
      </c>
      <c r="D15" s="19" t="str">
        <f>[1]!obMake(B15&amp;" "&amp;$B$6,C15,M12:M37)</f>
        <v>Swap Rates initialmargin.isdasimm.products.SIMMBermudanSwaption 
[1932]</v>
      </c>
      <c r="E15" s="66" t="s">
        <v>1437</v>
      </c>
      <c r="I15" s="22">
        <f t="shared" si="1"/>
        <v>6.5</v>
      </c>
      <c r="J15" s="21">
        <f t="shared" si="0"/>
        <v>0.5</v>
      </c>
      <c r="K15" s="22">
        <f t="shared" si="2"/>
        <v>7</v>
      </c>
      <c r="L15" s="22">
        <v>100</v>
      </c>
      <c r="M15" s="22">
        <v>2.5000000000000001E-2</v>
      </c>
      <c r="N15" s="20" t="b">
        <f>FALSE</f>
        <v>0</v>
      </c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" t="s">
        <v>931</v>
      </c>
      <c r="C16" s="7" t="s">
        <v>1435</v>
      </c>
      <c r="D16" s="19" t="str">
        <f>[1]!obMake(B16&amp;" "&amp;$B$6,C16,N12:N37)</f>
        <v>Exercise Dates initialmargin.isdasimm.products.SIMMBermudanSwaption 
[1935]</v>
      </c>
      <c r="E16" s="66" t="s">
        <v>1437</v>
      </c>
      <c r="I16" s="22">
        <f t="shared" si="1"/>
        <v>7</v>
      </c>
      <c r="J16" s="21">
        <f t="shared" si="0"/>
        <v>0.5</v>
      </c>
      <c r="K16" s="22">
        <f t="shared" si="2"/>
        <v>7.5</v>
      </c>
      <c r="L16" s="22">
        <v>100</v>
      </c>
      <c r="M16" s="22">
        <v>2.5000000000000001E-2</v>
      </c>
      <c r="N16" s="20" t="b">
        <f>FALSE</f>
        <v>0</v>
      </c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" t="s">
        <v>928</v>
      </c>
      <c r="D17" s="19" t="str">
        <f>[1]!obCall(B17&amp;" "&amp;$B$6,$B$6&amp;"$ExerciseType","valueOf",[1]!obMake("","String",E17))</f>
        <v>Exercise Type initialmargin.isdasimm.products.SIMMBermudanSwaption 
[1934]</v>
      </c>
      <c r="E17" s="22" t="s">
        <v>927</v>
      </c>
      <c r="F17" s="7" t="s">
        <v>1450</v>
      </c>
      <c r="I17" s="22">
        <f t="shared" si="1"/>
        <v>7.5</v>
      </c>
      <c r="J17" s="21">
        <f t="shared" si="0"/>
        <v>0.5</v>
      </c>
      <c r="K17" s="22">
        <f t="shared" si="2"/>
        <v>8</v>
      </c>
      <c r="L17" s="22">
        <v>100</v>
      </c>
      <c r="M17" s="22">
        <v>2.5000000000000001E-2</v>
      </c>
      <c r="N17" s="20" t="b">
        <f>FALSE</f>
        <v>0</v>
      </c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B18" s="7" t="s">
        <v>1438</v>
      </c>
      <c r="C18" s="7" t="s">
        <v>1456</v>
      </c>
      <c r="D18" s="19" t="str">
        <f>[1]!obMake(B18&amp;" "&amp;$B$6,$C$18,$E$18:$F$18)</f>
        <v>Curve Index Names initialmargin.isdasimm.products.SIMMBermudanSwaption 
[1921]</v>
      </c>
      <c r="E18" s="22" t="s">
        <v>25</v>
      </c>
      <c r="F18" s="22" t="s">
        <v>26</v>
      </c>
      <c r="I18" s="22">
        <f t="shared" si="1"/>
        <v>8</v>
      </c>
      <c r="J18" s="21">
        <f t="shared" si="0"/>
        <v>0.5</v>
      </c>
      <c r="K18" s="22">
        <f t="shared" si="2"/>
        <v>8.5</v>
      </c>
      <c r="L18" s="22">
        <v>100</v>
      </c>
      <c r="M18" s="22">
        <v>2.5000000000000001E-2</v>
      </c>
      <c r="N18" s="20" t="b">
        <f>TRUE</f>
        <v>1</v>
      </c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B19" s="7" t="s">
        <v>1439</v>
      </c>
      <c r="C19" s="7" t="s">
        <v>1440</v>
      </c>
      <c r="D19" s="19" t="str">
        <f>[1]!obMake(B19&amp;" "&amp;$B$6,C19,E19)</f>
        <v>Currency initialmargin.isdasimm.products.SIMMBermudanSwaption 
[1922]</v>
      </c>
      <c r="E19" s="22" t="s">
        <v>1441</v>
      </c>
      <c r="I19" s="22">
        <f t="shared" si="1"/>
        <v>8.5</v>
      </c>
      <c r="J19" s="21">
        <f t="shared" si="0"/>
        <v>0.5</v>
      </c>
      <c r="K19" s="22">
        <f t="shared" si="2"/>
        <v>9</v>
      </c>
      <c r="L19" s="22">
        <v>100</v>
      </c>
      <c r="M19" s="22">
        <v>2.5000000000000001E-2</v>
      </c>
      <c r="N19" s="20" t="b">
        <f>FALSE</f>
        <v>0</v>
      </c>
      <c r="AH19" s="1"/>
      <c r="AI19" s="1"/>
      <c r="IV19" s="4"/>
    </row>
    <row r="20" spans="1:256" ht="13.05" customHeight="1" x14ac:dyDescent="0.3">
      <c r="A20" s="4"/>
      <c r="I20" s="22">
        <f t="shared" si="1"/>
        <v>9</v>
      </c>
      <c r="J20" s="21">
        <f t="shared" si="0"/>
        <v>0.5</v>
      </c>
      <c r="K20" s="22">
        <f t="shared" si="2"/>
        <v>9.5</v>
      </c>
      <c r="L20" s="22">
        <v>100</v>
      </c>
      <c r="M20" s="22">
        <v>2.5000000000000001E-2</v>
      </c>
      <c r="N20" s="20" t="b">
        <f>FALSE</f>
        <v>0</v>
      </c>
      <c r="O20" s="7"/>
      <c r="P20" s="7"/>
      <c r="AH20" s="1"/>
      <c r="AI20" s="1"/>
      <c r="IV20" s="4"/>
    </row>
    <row r="21" spans="1:256" ht="13.05" customHeight="1" x14ac:dyDescent="0.3">
      <c r="A21" s="4"/>
      <c r="I21" s="22">
        <f t="shared" si="1"/>
        <v>9.5</v>
      </c>
      <c r="J21" s="21">
        <f t="shared" si="0"/>
        <v>0.5</v>
      </c>
      <c r="K21" s="22">
        <f t="shared" si="2"/>
        <v>10</v>
      </c>
      <c r="L21" s="22">
        <v>100</v>
      </c>
      <c r="M21" s="22">
        <v>2.5000000000000001E-2</v>
      </c>
      <c r="N21" s="20" t="b">
        <f>FALSE</f>
        <v>0</v>
      </c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">
        <v>1472</v>
      </c>
      <c r="I22" s="22">
        <f t="shared" si="1"/>
        <v>10</v>
      </c>
      <c r="J22" s="21">
        <f t="shared" si="0"/>
        <v>0.5</v>
      </c>
      <c r="K22" s="22">
        <f t="shared" si="2"/>
        <v>10.5</v>
      </c>
      <c r="L22" s="22">
        <v>100</v>
      </c>
      <c r="M22" s="22">
        <v>2.5000000000000001E-2</v>
      </c>
      <c r="N22" s="20" t="b">
        <f>FALSE</f>
        <v>0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[1]!obMake("SIMMBermudanSwaption",obLibs&amp;$B$6,D11:D19)</f>
        <v>SIMMBermudanSwaption 
[1949]</v>
      </c>
      <c r="D23" s="19"/>
      <c r="E23" s="19"/>
      <c r="F23" s="7"/>
      <c r="I23" s="22">
        <f t="shared" si="1"/>
        <v>10.5</v>
      </c>
      <c r="J23" s="21">
        <f t="shared" si="0"/>
        <v>0.5</v>
      </c>
      <c r="K23" s="22">
        <f t="shared" si="2"/>
        <v>11</v>
      </c>
      <c r="L23" s="22">
        <v>100</v>
      </c>
      <c r="M23" s="22">
        <v>2.5000000000000001E-2</v>
      </c>
      <c r="N23" s="20" t="b">
        <f>FALSE</f>
        <v>0</v>
      </c>
      <c r="O23" s="7"/>
      <c r="P23" s="7"/>
      <c r="AH23" s="1"/>
      <c r="AI23" s="1"/>
      <c r="IV23" s="4"/>
    </row>
    <row r="24" spans="1:256" ht="13.05" customHeight="1" x14ac:dyDescent="0.3">
      <c r="A24" s="4"/>
      <c r="I24" s="22">
        <f t="shared" si="1"/>
        <v>11</v>
      </c>
      <c r="J24" s="21">
        <f t="shared" si="0"/>
        <v>0.5</v>
      </c>
      <c r="K24" s="22">
        <f t="shared" si="2"/>
        <v>11.5</v>
      </c>
      <c r="L24" s="22">
        <v>100</v>
      </c>
      <c r="M24" s="22">
        <v>2.5000000000000001E-2</v>
      </c>
      <c r="N24" s="20" t="b">
        <f>TRUE</f>
        <v>1</v>
      </c>
      <c r="O24" s="7"/>
      <c r="P24" s="7"/>
      <c r="R24" s="4"/>
      <c r="AH24" s="1"/>
      <c r="AI24" s="1"/>
      <c r="IV24" s="4"/>
    </row>
    <row r="25" spans="1:256" ht="13.05" customHeight="1" x14ac:dyDescent="0.3">
      <c r="A25" s="4"/>
      <c r="I25" s="22">
        <f t="shared" si="1"/>
        <v>11.5</v>
      </c>
      <c r="J25" s="21">
        <f t="shared" si="0"/>
        <v>0.5</v>
      </c>
      <c r="K25" s="22">
        <f t="shared" si="2"/>
        <v>12</v>
      </c>
      <c r="L25" s="22">
        <v>100</v>
      </c>
      <c r="M25" s="22">
        <v>2.5000000000000001E-2</v>
      </c>
      <c r="N25" s="20" t="b">
        <f>FALSE</f>
        <v>0</v>
      </c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I26" s="22">
        <f t="shared" si="1"/>
        <v>12</v>
      </c>
      <c r="J26" s="21">
        <f t="shared" si="0"/>
        <v>0.5</v>
      </c>
      <c r="K26" s="22">
        <f t="shared" si="2"/>
        <v>12.5</v>
      </c>
      <c r="L26" s="22">
        <v>100</v>
      </c>
      <c r="M26" s="22">
        <v>2.5000000000000001E-2</v>
      </c>
      <c r="N26" s="20" t="b">
        <f>FALSE</f>
        <v>0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I27" s="22">
        <f t="shared" si="1"/>
        <v>12.5</v>
      </c>
      <c r="J27" s="21">
        <f t="shared" si="0"/>
        <v>0.5</v>
      </c>
      <c r="K27" s="22">
        <f t="shared" si="2"/>
        <v>13</v>
      </c>
      <c r="L27" s="22">
        <v>100</v>
      </c>
      <c r="M27" s="22">
        <v>2.5000000000000001E-2</v>
      </c>
      <c r="N27" s="20" t="b">
        <f>FALSE</f>
        <v>0</v>
      </c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I28" s="22">
        <f t="shared" si="1"/>
        <v>13</v>
      </c>
      <c r="J28" s="21">
        <f t="shared" si="0"/>
        <v>0.5</v>
      </c>
      <c r="K28" s="22">
        <f t="shared" si="2"/>
        <v>13.5</v>
      </c>
      <c r="L28" s="22">
        <v>100</v>
      </c>
      <c r="M28" s="22">
        <v>2.5000000000000001E-2</v>
      </c>
      <c r="N28" s="20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I29" s="22">
        <f t="shared" si="1"/>
        <v>13.5</v>
      </c>
      <c r="J29" s="21">
        <f t="shared" si="0"/>
        <v>0.5</v>
      </c>
      <c r="K29" s="22">
        <f t="shared" si="2"/>
        <v>14</v>
      </c>
      <c r="L29" s="22">
        <v>100</v>
      </c>
      <c r="M29" s="22">
        <v>2.5000000000000001E-2</v>
      </c>
      <c r="N29" s="20" t="b">
        <f>FALSE</f>
        <v>0</v>
      </c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I30" s="22">
        <f t="shared" si="1"/>
        <v>14</v>
      </c>
      <c r="J30" s="21">
        <f t="shared" si="0"/>
        <v>0.5</v>
      </c>
      <c r="K30" s="22">
        <f t="shared" si="2"/>
        <v>14.5</v>
      </c>
      <c r="L30" s="22">
        <v>100</v>
      </c>
      <c r="M30" s="22">
        <v>2.5000000000000001E-2</v>
      </c>
      <c r="N30" s="20" t="b">
        <f>TRUE</f>
        <v>1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I31" s="22">
        <f t="shared" si="1"/>
        <v>14.5</v>
      </c>
      <c r="J31" s="21">
        <f t="shared" si="0"/>
        <v>0.5</v>
      </c>
      <c r="K31" s="22">
        <f t="shared" si="2"/>
        <v>15</v>
      </c>
      <c r="L31" s="22">
        <v>100</v>
      </c>
      <c r="M31" s="22">
        <v>2.5000000000000001E-2</v>
      </c>
      <c r="N31" s="20" t="b">
        <f>FALSE</f>
        <v>0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I32" s="22">
        <f t="shared" si="1"/>
        <v>15</v>
      </c>
      <c r="J32" s="21">
        <f t="shared" si="0"/>
        <v>0.5</v>
      </c>
      <c r="K32" s="22">
        <f t="shared" si="2"/>
        <v>15.5</v>
      </c>
      <c r="L32" s="22">
        <v>100</v>
      </c>
      <c r="M32" s="22">
        <v>2.5000000000000001E-2</v>
      </c>
      <c r="N32" s="20" t="b">
        <f>FALSE</f>
        <v>0</v>
      </c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I33" s="22">
        <f t="shared" si="1"/>
        <v>15.5</v>
      </c>
      <c r="J33" s="21">
        <f t="shared" si="0"/>
        <v>0.5</v>
      </c>
      <c r="K33" s="22">
        <f t="shared" si="2"/>
        <v>16</v>
      </c>
      <c r="L33" s="22">
        <v>100</v>
      </c>
      <c r="M33" s="22">
        <v>2.5000000000000001E-2</v>
      </c>
      <c r="N33" s="20" t="b">
        <f>FALSE</f>
        <v>0</v>
      </c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I34" s="22">
        <f t="shared" si="1"/>
        <v>16</v>
      </c>
      <c r="J34" s="21">
        <f t="shared" si="0"/>
        <v>0.5</v>
      </c>
      <c r="K34" s="22">
        <f t="shared" si="2"/>
        <v>16.5</v>
      </c>
      <c r="L34" s="22">
        <v>100</v>
      </c>
      <c r="M34" s="22">
        <v>2.5000000000000001E-2</v>
      </c>
      <c r="N34" s="20" t="b">
        <f>FALSE</f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I35" s="22">
        <f t="shared" si="1"/>
        <v>16.5</v>
      </c>
      <c r="J35" s="21">
        <f t="shared" si="0"/>
        <v>0.5</v>
      </c>
      <c r="K35" s="22">
        <f t="shared" si="2"/>
        <v>17</v>
      </c>
      <c r="L35" s="22">
        <v>100</v>
      </c>
      <c r="M35" s="22">
        <v>2.5000000000000001E-2</v>
      </c>
      <c r="N35" s="20" t="b">
        <f>FALSE</f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I36" s="22">
        <f t="shared" si="1"/>
        <v>17</v>
      </c>
      <c r="J36" s="21">
        <f t="shared" si="0"/>
        <v>0.5</v>
      </c>
      <c r="K36" s="22">
        <f t="shared" si="2"/>
        <v>17.5</v>
      </c>
      <c r="L36" s="22">
        <v>100</v>
      </c>
      <c r="M36" s="22">
        <v>2.5000000000000001E-2</v>
      </c>
      <c r="N36" s="20" t="b">
        <f>FALSE</f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I37" s="22">
        <f t="shared" si="1"/>
        <v>17.5</v>
      </c>
      <c r="J37" s="21">
        <v>0.5</v>
      </c>
      <c r="K37" s="22">
        <f t="shared" si="2"/>
        <v>18</v>
      </c>
      <c r="L37" s="22">
        <v>100</v>
      </c>
      <c r="M37" s="22">
        <v>2.5000000000000001E-2</v>
      </c>
      <c r="N37" s="20" t="b">
        <f>FALSE</f>
        <v>0</v>
      </c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O38" s="7"/>
      <c r="P38" s="7"/>
      <c r="R38" s="4"/>
      <c r="AH38" s="1"/>
      <c r="AI38" s="1"/>
      <c r="IV38" s="4"/>
    </row>
    <row r="39" spans="1:256" s="7" customFormat="1" x14ac:dyDescent="0.3">
      <c r="E39" s="1"/>
      <c r="F39" s="1"/>
      <c r="G39" s="1"/>
    </row>
    <row r="40" spans="1:256" s="7" customFormat="1" x14ac:dyDescent="0.3">
      <c r="E40" s="1"/>
      <c r="F40" s="1"/>
      <c r="G40" s="1"/>
    </row>
    <row r="41" spans="1:256" s="7" customFormat="1" x14ac:dyDescent="0.3">
      <c r="E41" s="1"/>
      <c r="F41" s="1"/>
      <c r="G41" s="1"/>
    </row>
    <row r="42" spans="1:256" s="7" customFormat="1" x14ac:dyDescent="0.3">
      <c r="E42" s="1"/>
      <c r="F42" s="1"/>
      <c r="G42" s="1"/>
    </row>
    <row r="43" spans="1:256" s="7" customFormat="1" x14ac:dyDescent="0.3">
      <c r="E43" s="1"/>
      <c r="F43" s="1"/>
      <c r="G43" s="1"/>
    </row>
    <row r="44" spans="1:256" x14ac:dyDescent="0.3">
      <c r="T44" s="7"/>
      <c r="U44" s="7"/>
    </row>
    <row r="45" spans="1:256" x14ac:dyDescent="0.3">
      <c r="T45" s="7"/>
      <c r="U45" s="7"/>
    </row>
    <row r="46" spans="1:256" x14ac:dyDescent="0.3">
      <c r="T46" s="7"/>
      <c r="U46" s="7"/>
    </row>
    <row r="47" spans="1:256" x14ac:dyDescent="0.3">
      <c r="T47" s="7"/>
      <c r="U47" s="7"/>
    </row>
    <row r="48" spans="1:256" x14ac:dyDescent="0.3">
      <c r="T48" s="7"/>
      <c r="U48" s="7"/>
    </row>
    <row r="49" spans="20:21" x14ac:dyDescent="0.3">
      <c r="T49" s="7"/>
      <c r="U49" s="7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W1355"/>
  <sheetViews>
    <sheetView tabSelected="1" topLeftCell="A5" zoomScale="70" zoomScaleNormal="70" workbookViewId="0">
      <selection activeCell="F34" sqref="F34"/>
    </sheetView>
  </sheetViews>
  <sheetFormatPr baseColWidth="10" defaultColWidth="14.44140625" defaultRowHeight="15" x14ac:dyDescent="0.3"/>
  <cols>
    <col min="1" max="1" width="11.77734375" style="7" customWidth="1"/>
    <col min="2" max="2" width="15.44140625" style="7" customWidth="1"/>
    <col min="3" max="4" width="10.77734375" style="7" customWidth="1"/>
    <col min="5" max="22" width="10.77734375" style="1" customWidth="1"/>
    <col min="23" max="33" width="18.33203125" style="1" customWidth="1"/>
    <col min="34" max="256" width="14.44140625" style="7"/>
    <col min="257" max="257" width="14.44140625" style="4"/>
    <col min="258" max="258" width="5.109375" style="4" customWidth="1"/>
    <col min="259" max="260" width="14.44140625" style="4"/>
    <col min="261" max="261" width="5.109375" style="4" customWidth="1"/>
    <col min="262" max="262" width="18.33203125" style="4" customWidth="1"/>
    <col min="263" max="263" width="14.44140625" style="4"/>
    <col min="264" max="264" width="5.109375" style="4" customWidth="1"/>
    <col min="265" max="513" width="14.44140625" style="4"/>
    <col min="514" max="514" width="5.109375" style="4" customWidth="1"/>
    <col min="515" max="516" width="14.44140625" style="4"/>
    <col min="517" max="517" width="5.109375" style="4" customWidth="1"/>
    <col min="518" max="518" width="18.33203125" style="4" customWidth="1"/>
    <col min="519" max="519" width="14.44140625" style="4"/>
    <col min="520" max="520" width="5.109375" style="4" customWidth="1"/>
    <col min="521" max="769" width="14.44140625" style="4"/>
    <col min="770" max="770" width="5.109375" style="4" customWidth="1"/>
    <col min="771" max="772" width="14.44140625" style="4"/>
    <col min="773" max="773" width="5.109375" style="4" customWidth="1"/>
    <col min="774" max="774" width="18.33203125" style="4" customWidth="1"/>
    <col min="775" max="775" width="14.44140625" style="4"/>
    <col min="776" max="776" width="5.109375" style="4" customWidth="1"/>
    <col min="777" max="1025" width="14.44140625" style="4"/>
    <col min="1026" max="1026" width="5.109375" style="4" customWidth="1"/>
    <col min="1027" max="1028" width="14.44140625" style="4"/>
    <col min="1029" max="1029" width="5.109375" style="4" customWidth="1"/>
    <col min="1030" max="1030" width="18.33203125" style="4" customWidth="1"/>
    <col min="1031" max="1031" width="14.44140625" style="4"/>
    <col min="1032" max="1032" width="5.109375" style="4" customWidth="1"/>
    <col min="1033" max="1281" width="14.44140625" style="4"/>
    <col min="1282" max="1282" width="5.109375" style="4" customWidth="1"/>
    <col min="1283" max="1284" width="14.44140625" style="4"/>
    <col min="1285" max="1285" width="5.109375" style="4" customWidth="1"/>
    <col min="1286" max="1286" width="18.33203125" style="4" customWidth="1"/>
    <col min="1287" max="1287" width="14.44140625" style="4"/>
    <col min="1288" max="1288" width="5.109375" style="4" customWidth="1"/>
    <col min="1289" max="1537" width="14.44140625" style="4"/>
    <col min="1538" max="1538" width="5.109375" style="4" customWidth="1"/>
    <col min="1539" max="1540" width="14.44140625" style="4"/>
    <col min="1541" max="1541" width="5.109375" style="4" customWidth="1"/>
    <col min="1542" max="1542" width="18.33203125" style="4" customWidth="1"/>
    <col min="1543" max="1543" width="14.44140625" style="4"/>
    <col min="1544" max="1544" width="5.109375" style="4" customWidth="1"/>
    <col min="1545" max="1793" width="14.44140625" style="4"/>
    <col min="1794" max="1794" width="5.109375" style="4" customWidth="1"/>
    <col min="1795" max="1796" width="14.44140625" style="4"/>
    <col min="1797" max="1797" width="5.109375" style="4" customWidth="1"/>
    <col min="1798" max="1798" width="18.33203125" style="4" customWidth="1"/>
    <col min="1799" max="1799" width="14.44140625" style="4"/>
    <col min="1800" max="1800" width="5.109375" style="4" customWidth="1"/>
    <col min="1801" max="2049" width="14.44140625" style="4"/>
    <col min="2050" max="2050" width="5.109375" style="4" customWidth="1"/>
    <col min="2051" max="2052" width="14.44140625" style="4"/>
    <col min="2053" max="2053" width="5.109375" style="4" customWidth="1"/>
    <col min="2054" max="2054" width="18.33203125" style="4" customWidth="1"/>
    <col min="2055" max="2055" width="14.44140625" style="4"/>
    <col min="2056" max="2056" width="5.109375" style="4" customWidth="1"/>
    <col min="2057" max="2305" width="14.44140625" style="4"/>
    <col min="2306" max="2306" width="5.109375" style="4" customWidth="1"/>
    <col min="2307" max="2308" width="14.44140625" style="4"/>
    <col min="2309" max="2309" width="5.109375" style="4" customWidth="1"/>
    <col min="2310" max="2310" width="18.33203125" style="4" customWidth="1"/>
    <col min="2311" max="2311" width="14.44140625" style="4"/>
    <col min="2312" max="2312" width="5.109375" style="4" customWidth="1"/>
    <col min="2313" max="2561" width="14.44140625" style="4"/>
    <col min="2562" max="2562" width="5.109375" style="4" customWidth="1"/>
    <col min="2563" max="2564" width="14.44140625" style="4"/>
    <col min="2565" max="2565" width="5.109375" style="4" customWidth="1"/>
    <col min="2566" max="2566" width="18.33203125" style="4" customWidth="1"/>
    <col min="2567" max="2567" width="14.44140625" style="4"/>
    <col min="2568" max="2568" width="5.109375" style="4" customWidth="1"/>
    <col min="2569" max="2817" width="14.44140625" style="4"/>
    <col min="2818" max="2818" width="5.109375" style="4" customWidth="1"/>
    <col min="2819" max="2820" width="14.44140625" style="4"/>
    <col min="2821" max="2821" width="5.109375" style="4" customWidth="1"/>
    <col min="2822" max="2822" width="18.33203125" style="4" customWidth="1"/>
    <col min="2823" max="2823" width="14.44140625" style="4"/>
    <col min="2824" max="2824" width="5.109375" style="4" customWidth="1"/>
    <col min="2825" max="3073" width="14.44140625" style="4"/>
    <col min="3074" max="3074" width="5.109375" style="4" customWidth="1"/>
    <col min="3075" max="3076" width="14.44140625" style="4"/>
    <col min="3077" max="3077" width="5.109375" style="4" customWidth="1"/>
    <col min="3078" max="3078" width="18.33203125" style="4" customWidth="1"/>
    <col min="3079" max="3079" width="14.44140625" style="4"/>
    <col min="3080" max="3080" width="5.109375" style="4" customWidth="1"/>
    <col min="3081" max="3329" width="14.44140625" style="4"/>
    <col min="3330" max="3330" width="5.109375" style="4" customWidth="1"/>
    <col min="3331" max="3332" width="14.44140625" style="4"/>
    <col min="3333" max="3333" width="5.109375" style="4" customWidth="1"/>
    <col min="3334" max="3334" width="18.33203125" style="4" customWidth="1"/>
    <col min="3335" max="3335" width="14.44140625" style="4"/>
    <col min="3336" max="3336" width="5.109375" style="4" customWidth="1"/>
    <col min="3337" max="3585" width="14.44140625" style="4"/>
    <col min="3586" max="3586" width="5.109375" style="4" customWidth="1"/>
    <col min="3587" max="3588" width="14.44140625" style="4"/>
    <col min="3589" max="3589" width="5.109375" style="4" customWidth="1"/>
    <col min="3590" max="3590" width="18.33203125" style="4" customWidth="1"/>
    <col min="3591" max="3591" width="14.44140625" style="4"/>
    <col min="3592" max="3592" width="5.109375" style="4" customWidth="1"/>
    <col min="3593" max="3841" width="14.44140625" style="4"/>
    <col min="3842" max="3842" width="5.109375" style="4" customWidth="1"/>
    <col min="3843" max="3844" width="14.44140625" style="4"/>
    <col min="3845" max="3845" width="5.109375" style="4" customWidth="1"/>
    <col min="3846" max="3846" width="18.33203125" style="4" customWidth="1"/>
    <col min="3847" max="3847" width="14.44140625" style="4"/>
    <col min="3848" max="3848" width="5.109375" style="4" customWidth="1"/>
    <col min="3849" max="4097" width="14.44140625" style="4"/>
    <col min="4098" max="4098" width="5.109375" style="4" customWidth="1"/>
    <col min="4099" max="4100" width="14.44140625" style="4"/>
    <col min="4101" max="4101" width="5.109375" style="4" customWidth="1"/>
    <col min="4102" max="4102" width="18.33203125" style="4" customWidth="1"/>
    <col min="4103" max="4103" width="14.44140625" style="4"/>
    <col min="4104" max="4104" width="5.109375" style="4" customWidth="1"/>
    <col min="4105" max="4353" width="14.44140625" style="4"/>
    <col min="4354" max="4354" width="5.109375" style="4" customWidth="1"/>
    <col min="4355" max="4356" width="14.44140625" style="4"/>
    <col min="4357" max="4357" width="5.109375" style="4" customWidth="1"/>
    <col min="4358" max="4358" width="18.33203125" style="4" customWidth="1"/>
    <col min="4359" max="4359" width="14.44140625" style="4"/>
    <col min="4360" max="4360" width="5.109375" style="4" customWidth="1"/>
    <col min="4361" max="4609" width="14.44140625" style="4"/>
    <col min="4610" max="4610" width="5.109375" style="4" customWidth="1"/>
    <col min="4611" max="4612" width="14.44140625" style="4"/>
    <col min="4613" max="4613" width="5.109375" style="4" customWidth="1"/>
    <col min="4614" max="4614" width="18.33203125" style="4" customWidth="1"/>
    <col min="4615" max="4615" width="14.44140625" style="4"/>
    <col min="4616" max="4616" width="5.109375" style="4" customWidth="1"/>
    <col min="4617" max="4865" width="14.44140625" style="4"/>
    <col min="4866" max="4866" width="5.109375" style="4" customWidth="1"/>
    <col min="4867" max="4868" width="14.44140625" style="4"/>
    <col min="4869" max="4869" width="5.109375" style="4" customWidth="1"/>
    <col min="4870" max="4870" width="18.33203125" style="4" customWidth="1"/>
    <col min="4871" max="4871" width="14.44140625" style="4"/>
    <col min="4872" max="4872" width="5.109375" style="4" customWidth="1"/>
    <col min="4873" max="5121" width="14.44140625" style="4"/>
    <col min="5122" max="5122" width="5.109375" style="4" customWidth="1"/>
    <col min="5123" max="5124" width="14.44140625" style="4"/>
    <col min="5125" max="5125" width="5.109375" style="4" customWidth="1"/>
    <col min="5126" max="5126" width="18.33203125" style="4" customWidth="1"/>
    <col min="5127" max="5127" width="14.44140625" style="4"/>
    <col min="5128" max="5128" width="5.109375" style="4" customWidth="1"/>
    <col min="5129" max="5377" width="14.44140625" style="4"/>
    <col min="5378" max="5378" width="5.109375" style="4" customWidth="1"/>
    <col min="5379" max="5380" width="14.44140625" style="4"/>
    <col min="5381" max="5381" width="5.109375" style="4" customWidth="1"/>
    <col min="5382" max="5382" width="18.33203125" style="4" customWidth="1"/>
    <col min="5383" max="5383" width="14.44140625" style="4"/>
    <col min="5384" max="5384" width="5.109375" style="4" customWidth="1"/>
    <col min="5385" max="5633" width="14.44140625" style="4"/>
    <col min="5634" max="5634" width="5.109375" style="4" customWidth="1"/>
    <col min="5635" max="5636" width="14.44140625" style="4"/>
    <col min="5637" max="5637" width="5.109375" style="4" customWidth="1"/>
    <col min="5638" max="5638" width="18.33203125" style="4" customWidth="1"/>
    <col min="5639" max="5639" width="14.44140625" style="4"/>
    <col min="5640" max="5640" width="5.109375" style="4" customWidth="1"/>
    <col min="5641" max="5889" width="14.44140625" style="4"/>
    <col min="5890" max="5890" width="5.109375" style="4" customWidth="1"/>
    <col min="5891" max="5892" width="14.44140625" style="4"/>
    <col min="5893" max="5893" width="5.109375" style="4" customWidth="1"/>
    <col min="5894" max="5894" width="18.33203125" style="4" customWidth="1"/>
    <col min="5895" max="5895" width="14.44140625" style="4"/>
    <col min="5896" max="5896" width="5.109375" style="4" customWidth="1"/>
    <col min="5897" max="6145" width="14.44140625" style="4"/>
    <col min="6146" max="6146" width="5.109375" style="4" customWidth="1"/>
    <col min="6147" max="6148" width="14.44140625" style="4"/>
    <col min="6149" max="6149" width="5.109375" style="4" customWidth="1"/>
    <col min="6150" max="6150" width="18.33203125" style="4" customWidth="1"/>
    <col min="6151" max="6151" width="14.44140625" style="4"/>
    <col min="6152" max="6152" width="5.109375" style="4" customWidth="1"/>
    <col min="6153" max="6401" width="14.44140625" style="4"/>
    <col min="6402" max="6402" width="5.109375" style="4" customWidth="1"/>
    <col min="6403" max="6404" width="14.44140625" style="4"/>
    <col min="6405" max="6405" width="5.109375" style="4" customWidth="1"/>
    <col min="6406" max="6406" width="18.33203125" style="4" customWidth="1"/>
    <col min="6407" max="6407" width="14.44140625" style="4"/>
    <col min="6408" max="6408" width="5.109375" style="4" customWidth="1"/>
    <col min="6409" max="6657" width="14.44140625" style="4"/>
    <col min="6658" max="6658" width="5.109375" style="4" customWidth="1"/>
    <col min="6659" max="6660" width="14.44140625" style="4"/>
    <col min="6661" max="6661" width="5.109375" style="4" customWidth="1"/>
    <col min="6662" max="6662" width="18.33203125" style="4" customWidth="1"/>
    <col min="6663" max="6663" width="14.44140625" style="4"/>
    <col min="6664" max="6664" width="5.109375" style="4" customWidth="1"/>
    <col min="6665" max="6913" width="14.44140625" style="4"/>
    <col min="6914" max="6914" width="5.109375" style="4" customWidth="1"/>
    <col min="6915" max="6916" width="14.44140625" style="4"/>
    <col min="6917" max="6917" width="5.109375" style="4" customWidth="1"/>
    <col min="6918" max="6918" width="18.33203125" style="4" customWidth="1"/>
    <col min="6919" max="6919" width="14.44140625" style="4"/>
    <col min="6920" max="6920" width="5.109375" style="4" customWidth="1"/>
    <col min="6921" max="7169" width="14.44140625" style="4"/>
    <col min="7170" max="7170" width="5.109375" style="4" customWidth="1"/>
    <col min="7171" max="7172" width="14.44140625" style="4"/>
    <col min="7173" max="7173" width="5.109375" style="4" customWidth="1"/>
    <col min="7174" max="7174" width="18.33203125" style="4" customWidth="1"/>
    <col min="7175" max="7175" width="14.44140625" style="4"/>
    <col min="7176" max="7176" width="5.109375" style="4" customWidth="1"/>
    <col min="7177" max="7425" width="14.44140625" style="4"/>
    <col min="7426" max="7426" width="5.109375" style="4" customWidth="1"/>
    <col min="7427" max="7428" width="14.44140625" style="4"/>
    <col min="7429" max="7429" width="5.109375" style="4" customWidth="1"/>
    <col min="7430" max="7430" width="18.33203125" style="4" customWidth="1"/>
    <col min="7431" max="7431" width="14.44140625" style="4"/>
    <col min="7432" max="7432" width="5.109375" style="4" customWidth="1"/>
    <col min="7433" max="7681" width="14.44140625" style="4"/>
    <col min="7682" max="7682" width="5.109375" style="4" customWidth="1"/>
    <col min="7683" max="7684" width="14.44140625" style="4"/>
    <col min="7685" max="7685" width="5.109375" style="4" customWidth="1"/>
    <col min="7686" max="7686" width="18.33203125" style="4" customWidth="1"/>
    <col min="7687" max="7687" width="14.44140625" style="4"/>
    <col min="7688" max="7688" width="5.109375" style="4" customWidth="1"/>
    <col min="7689" max="7937" width="14.44140625" style="4"/>
    <col min="7938" max="7938" width="5.109375" style="4" customWidth="1"/>
    <col min="7939" max="7940" width="14.44140625" style="4"/>
    <col min="7941" max="7941" width="5.109375" style="4" customWidth="1"/>
    <col min="7942" max="7942" width="18.33203125" style="4" customWidth="1"/>
    <col min="7943" max="7943" width="14.44140625" style="4"/>
    <col min="7944" max="7944" width="5.109375" style="4" customWidth="1"/>
    <col min="7945" max="8193" width="14.44140625" style="4"/>
    <col min="8194" max="8194" width="5.109375" style="4" customWidth="1"/>
    <col min="8195" max="8196" width="14.44140625" style="4"/>
    <col min="8197" max="8197" width="5.109375" style="4" customWidth="1"/>
    <col min="8198" max="8198" width="18.33203125" style="4" customWidth="1"/>
    <col min="8199" max="8199" width="14.44140625" style="4"/>
    <col min="8200" max="8200" width="5.109375" style="4" customWidth="1"/>
    <col min="8201" max="8449" width="14.44140625" style="4"/>
    <col min="8450" max="8450" width="5.109375" style="4" customWidth="1"/>
    <col min="8451" max="8452" width="14.44140625" style="4"/>
    <col min="8453" max="8453" width="5.109375" style="4" customWidth="1"/>
    <col min="8454" max="8454" width="18.33203125" style="4" customWidth="1"/>
    <col min="8455" max="8455" width="14.44140625" style="4"/>
    <col min="8456" max="8456" width="5.109375" style="4" customWidth="1"/>
    <col min="8457" max="8705" width="14.44140625" style="4"/>
    <col min="8706" max="8706" width="5.109375" style="4" customWidth="1"/>
    <col min="8707" max="8708" width="14.44140625" style="4"/>
    <col min="8709" max="8709" width="5.109375" style="4" customWidth="1"/>
    <col min="8710" max="8710" width="18.33203125" style="4" customWidth="1"/>
    <col min="8711" max="8711" width="14.44140625" style="4"/>
    <col min="8712" max="8712" width="5.109375" style="4" customWidth="1"/>
    <col min="8713" max="8961" width="14.44140625" style="4"/>
    <col min="8962" max="8962" width="5.109375" style="4" customWidth="1"/>
    <col min="8963" max="8964" width="14.44140625" style="4"/>
    <col min="8965" max="8965" width="5.109375" style="4" customWidth="1"/>
    <col min="8966" max="8966" width="18.33203125" style="4" customWidth="1"/>
    <col min="8967" max="8967" width="14.44140625" style="4"/>
    <col min="8968" max="8968" width="5.109375" style="4" customWidth="1"/>
    <col min="8969" max="9217" width="14.44140625" style="4"/>
    <col min="9218" max="9218" width="5.109375" style="4" customWidth="1"/>
    <col min="9219" max="9220" width="14.44140625" style="4"/>
    <col min="9221" max="9221" width="5.109375" style="4" customWidth="1"/>
    <col min="9222" max="9222" width="18.33203125" style="4" customWidth="1"/>
    <col min="9223" max="9223" width="14.44140625" style="4"/>
    <col min="9224" max="9224" width="5.109375" style="4" customWidth="1"/>
    <col min="9225" max="9473" width="14.44140625" style="4"/>
    <col min="9474" max="9474" width="5.109375" style="4" customWidth="1"/>
    <col min="9475" max="9476" width="14.44140625" style="4"/>
    <col min="9477" max="9477" width="5.109375" style="4" customWidth="1"/>
    <col min="9478" max="9478" width="18.33203125" style="4" customWidth="1"/>
    <col min="9479" max="9479" width="14.44140625" style="4"/>
    <col min="9480" max="9480" width="5.109375" style="4" customWidth="1"/>
    <col min="9481" max="9729" width="14.44140625" style="4"/>
    <col min="9730" max="9730" width="5.109375" style="4" customWidth="1"/>
    <col min="9731" max="9732" width="14.44140625" style="4"/>
    <col min="9733" max="9733" width="5.109375" style="4" customWidth="1"/>
    <col min="9734" max="9734" width="18.33203125" style="4" customWidth="1"/>
    <col min="9735" max="9735" width="14.44140625" style="4"/>
    <col min="9736" max="9736" width="5.109375" style="4" customWidth="1"/>
    <col min="9737" max="9985" width="14.44140625" style="4"/>
    <col min="9986" max="9986" width="5.109375" style="4" customWidth="1"/>
    <col min="9987" max="9988" width="14.44140625" style="4"/>
    <col min="9989" max="9989" width="5.109375" style="4" customWidth="1"/>
    <col min="9990" max="9990" width="18.33203125" style="4" customWidth="1"/>
    <col min="9991" max="9991" width="14.44140625" style="4"/>
    <col min="9992" max="9992" width="5.109375" style="4" customWidth="1"/>
    <col min="9993" max="10241" width="14.44140625" style="4"/>
    <col min="10242" max="10242" width="5.109375" style="4" customWidth="1"/>
    <col min="10243" max="10244" width="14.44140625" style="4"/>
    <col min="10245" max="10245" width="5.109375" style="4" customWidth="1"/>
    <col min="10246" max="10246" width="18.33203125" style="4" customWidth="1"/>
    <col min="10247" max="10247" width="14.44140625" style="4"/>
    <col min="10248" max="10248" width="5.109375" style="4" customWidth="1"/>
    <col min="10249" max="10497" width="14.44140625" style="4"/>
    <col min="10498" max="10498" width="5.109375" style="4" customWidth="1"/>
    <col min="10499" max="10500" width="14.44140625" style="4"/>
    <col min="10501" max="10501" width="5.109375" style="4" customWidth="1"/>
    <col min="10502" max="10502" width="18.33203125" style="4" customWidth="1"/>
    <col min="10503" max="10503" width="14.44140625" style="4"/>
    <col min="10504" max="10504" width="5.109375" style="4" customWidth="1"/>
    <col min="10505" max="10753" width="14.44140625" style="4"/>
    <col min="10754" max="10754" width="5.109375" style="4" customWidth="1"/>
    <col min="10755" max="10756" width="14.44140625" style="4"/>
    <col min="10757" max="10757" width="5.109375" style="4" customWidth="1"/>
    <col min="10758" max="10758" width="18.33203125" style="4" customWidth="1"/>
    <col min="10759" max="10759" width="14.44140625" style="4"/>
    <col min="10760" max="10760" width="5.109375" style="4" customWidth="1"/>
    <col min="10761" max="11009" width="14.44140625" style="4"/>
    <col min="11010" max="11010" width="5.109375" style="4" customWidth="1"/>
    <col min="11011" max="11012" width="14.44140625" style="4"/>
    <col min="11013" max="11013" width="5.109375" style="4" customWidth="1"/>
    <col min="11014" max="11014" width="18.33203125" style="4" customWidth="1"/>
    <col min="11015" max="11015" width="14.44140625" style="4"/>
    <col min="11016" max="11016" width="5.109375" style="4" customWidth="1"/>
    <col min="11017" max="11265" width="14.44140625" style="4"/>
    <col min="11266" max="11266" width="5.109375" style="4" customWidth="1"/>
    <col min="11267" max="11268" width="14.44140625" style="4"/>
    <col min="11269" max="11269" width="5.109375" style="4" customWidth="1"/>
    <col min="11270" max="11270" width="18.33203125" style="4" customWidth="1"/>
    <col min="11271" max="11271" width="14.44140625" style="4"/>
    <col min="11272" max="11272" width="5.109375" style="4" customWidth="1"/>
    <col min="11273" max="11521" width="14.44140625" style="4"/>
    <col min="11522" max="11522" width="5.109375" style="4" customWidth="1"/>
    <col min="11523" max="11524" width="14.44140625" style="4"/>
    <col min="11525" max="11525" width="5.109375" style="4" customWidth="1"/>
    <col min="11526" max="11526" width="18.33203125" style="4" customWidth="1"/>
    <col min="11527" max="11527" width="14.44140625" style="4"/>
    <col min="11528" max="11528" width="5.109375" style="4" customWidth="1"/>
    <col min="11529" max="11777" width="14.44140625" style="4"/>
    <col min="11778" max="11778" width="5.109375" style="4" customWidth="1"/>
    <col min="11779" max="11780" width="14.44140625" style="4"/>
    <col min="11781" max="11781" width="5.109375" style="4" customWidth="1"/>
    <col min="11782" max="11782" width="18.33203125" style="4" customWidth="1"/>
    <col min="11783" max="11783" width="14.44140625" style="4"/>
    <col min="11784" max="11784" width="5.109375" style="4" customWidth="1"/>
    <col min="11785" max="12033" width="14.44140625" style="4"/>
    <col min="12034" max="12034" width="5.109375" style="4" customWidth="1"/>
    <col min="12035" max="12036" width="14.44140625" style="4"/>
    <col min="12037" max="12037" width="5.109375" style="4" customWidth="1"/>
    <col min="12038" max="12038" width="18.33203125" style="4" customWidth="1"/>
    <col min="12039" max="12039" width="14.44140625" style="4"/>
    <col min="12040" max="12040" width="5.109375" style="4" customWidth="1"/>
    <col min="12041" max="12289" width="14.44140625" style="4"/>
    <col min="12290" max="12290" width="5.109375" style="4" customWidth="1"/>
    <col min="12291" max="12292" width="14.44140625" style="4"/>
    <col min="12293" max="12293" width="5.109375" style="4" customWidth="1"/>
    <col min="12294" max="12294" width="18.33203125" style="4" customWidth="1"/>
    <col min="12295" max="12295" width="14.44140625" style="4"/>
    <col min="12296" max="12296" width="5.109375" style="4" customWidth="1"/>
    <col min="12297" max="12545" width="14.44140625" style="4"/>
    <col min="12546" max="12546" width="5.109375" style="4" customWidth="1"/>
    <col min="12547" max="12548" width="14.44140625" style="4"/>
    <col min="12549" max="12549" width="5.109375" style="4" customWidth="1"/>
    <col min="12550" max="12550" width="18.33203125" style="4" customWidth="1"/>
    <col min="12551" max="12551" width="14.44140625" style="4"/>
    <col min="12552" max="12552" width="5.109375" style="4" customWidth="1"/>
    <col min="12553" max="12801" width="14.44140625" style="4"/>
    <col min="12802" max="12802" width="5.109375" style="4" customWidth="1"/>
    <col min="12803" max="12804" width="14.44140625" style="4"/>
    <col min="12805" max="12805" width="5.109375" style="4" customWidth="1"/>
    <col min="12806" max="12806" width="18.33203125" style="4" customWidth="1"/>
    <col min="12807" max="12807" width="14.44140625" style="4"/>
    <col min="12808" max="12808" width="5.109375" style="4" customWidth="1"/>
    <col min="12809" max="13057" width="14.44140625" style="4"/>
    <col min="13058" max="13058" width="5.109375" style="4" customWidth="1"/>
    <col min="13059" max="13060" width="14.44140625" style="4"/>
    <col min="13061" max="13061" width="5.109375" style="4" customWidth="1"/>
    <col min="13062" max="13062" width="18.33203125" style="4" customWidth="1"/>
    <col min="13063" max="13063" width="14.44140625" style="4"/>
    <col min="13064" max="13064" width="5.109375" style="4" customWidth="1"/>
    <col min="13065" max="13313" width="14.44140625" style="4"/>
    <col min="13314" max="13314" width="5.109375" style="4" customWidth="1"/>
    <col min="13315" max="13316" width="14.44140625" style="4"/>
    <col min="13317" max="13317" width="5.109375" style="4" customWidth="1"/>
    <col min="13318" max="13318" width="18.33203125" style="4" customWidth="1"/>
    <col min="13319" max="13319" width="14.44140625" style="4"/>
    <col min="13320" max="13320" width="5.109375" style="4" customWidth="1"/>
    <col min="13321" max="13569" width="14.44140625" style="4"/>
    <col min="13570" max="13570" width="5.109375" style="4" customWidth="1"/>
    <col min="13571" max="13572" width="14.44140625" style="4"/>
    <col min="13573" max="13573" width="5.109375" style="4" customWidth="1"/>
    <col min="13574" max="13574" width="18.33203125" style="4" customWidth="1"/>
    <col min="13575" max="13575" width="14.44140625" style="4"/>
    <col min="13576" max="13576" width="5.109375" style="4" customWidth="1"/>
    <col min="13577" max="13825" width="14.44140625" style="4"/>
    <col min="13826" max="13826" width="5.109375" style="4" customWidth="1"/>
    <col min="13827" max="13828" width="14.44140625" style="4"/>
    <col min="13829" max="13829" width="5.109375" style="4" customWidth="1"/>
    <col min="13830" max="13830" width="18.33203125" style="4" customWidth="1"/>
    <col min="13831" max="13831" width="14.44140625" style="4"/>
    <col min="13832" max="13832" width="5.109375" style="4" customWidth="1"/>
    <col min="13833" max="14081" width="14.44140625" style="4"/>
    <col min="14082" max="14082" width="5.109375" style="4" customWidth="1"/>
    <col min="14083" max="14084" width="14.44140625" style="4"/>
    <col min="14085" max="14085" width="5.109375" style="4" customWidth="1"/>
    <col min="14086" max="14086" width="18.33203125" style="4" customWidth="1"/>
    <col min="14087" max="14087" width="14.44140625" style="4"/>
    <col min="14088" max="14088" width="5.109375" style="4" customWidth="1"/>
    <col min="14089" max="14337" width="14.44140625" style="4"/>
    <col min="14338" max="14338" width="5.109375" style="4" customWidth="1"/>
    <col min="14339" max="14340" width="14.44140625" style="4"/>
    <col min="14341" max="14341" width="5.109375" style="4" customWidth="1"/>
    <col min="14342" max="14342" width="18.33203125" style="4" customWidth="1"/>
    <col min="14343" max="14343" width="14.44140625" style="4"/>
    <col min="14344" max="14344" width="5.109375" style="4" customWidth="1"/>
    <col min="14345" max="14593" width="14.44140625" style="4"/>
    <col min="14594" max="14594" width="5.109375" style="4" customWidth="1"/>
    <col min="14595" max="14596" width="14.44140625" style="4"/>
    <col min="14597" max="14597" width="5.109375" style="4" customWidth="1"/>
    <col min="14598" max="14598" width="18.33203125" style="4" customWidth="1"/>
    <col min="14599" max="14599" width="14.44140625" style="4"/>
    <col min="14600" max="14600" width="5.109375" style="4" customWidth="1"/>
    <col min="14601" max="14849" width="14.44140625" style="4"/>
    <col min="14850" max="14850" width="5.109375" style="4" customWidth="1"/>
    <col min="14851" max="14852" width="14.44140625" style="4"/>
    <col min="14853" max="14853" width="5.109375" style="4" customWidth="1"/>
    <col min="14854" max="14854" width="18.33203125" style="4" customWidth="1"/>
    <col min="14855" max="14855" width="14.44140625" style="4"/>
    <col min="14856" max="14856" width="5.109375" style="4" customWidth="1"/>
    <col min="14857" max="15105" width="14.44140625" style="4"/>
    <col min="15106" max="15106" width="5.109375" style="4" customWidth="1"/>
    <col min="15107" max="15108" width="14.44140625" style="4"/>
    <col min="15109" max="15109" width="5.109375" style="4" customWidth="1"/>
    <col min="15110" max="15110" width="18.33203125" style="4" customWidth="1"/>
    <col min="15111" max="15111" width="14.44140625" style="4"/>
    <col min="15112" max="15112" width="5.109375" style="4" customWidth="1"/>
    <col min="15113" max="15361" width="14.44140625" style="4"/>
    <col min="15362" max="15362" width="5.109375" style="4" customWidth="1"/>
    <col min="15363" max="15364" width="14.44140625" style="4"/>
    <col min="15365" max="15365" width="5.109375" style="4" customWidth="1"/>
    <col min="15366" max="15366" width="18.33203125" style="4" customWidth="1"/>
    <col min="15367" max="15367" width="14.44140625" style="4"/>
    <col min="15368" max="15368" width="5.109375" style="4" customWidth="1"/>
    <col min="15369" max="15617" width="14.44140625" style="4"/>
    <col min="15618" max="15618" width="5.109375" style="4" customWidth="1"/>
    <col min="15619" max="15620" width="14.44140625" style="4"/>
    <col min="15621" max="15621" width="5.109375" style="4" customWidth="1"/>
    <col min="15622" max="15622" width="18.33203125" style="4" customWidth="1"/>
    <col min="15623" max="15623" width="14.44140625" style="4"/>
    <col min="15624" max="15624" width="5.109375" style="4" customWidth="1"/>
    <col min="15625" max="15873" width="14.44140625" style="4"/>
    <col min="15874" max="15874" width="5.109375" style="4" customWidth="1"/>
    <col min="15875" max="15876" width="14.44140625" style="4"/>
    <col min="15877" max="15877" width="5.109375" style="4" customWidth="1"/>
    <col min="15878" max="15878" width="18.33203125" style="4" customWidth="1"/>
    <col min="15879" max="15879" width="14.44140625" style="4"/>
    <col min="15880" max="15880" width="5.109375" style="4" customWidth="1"/>
    <col min="15881" max="16129" width="14.44140625" style="4"/>
    <col min="16130" max="16130" width="5.109375" style="4" customWidth="1"/>
    <col min="16131" max="16132" width="14.44140625" style="4"/>
    <col min="16133" max="16133" width="5.109375" style="4" customWidth="1"/>
    <col min="16134" max="16134" width="18.33203125" style="4" customWidth="1"/>
    <col min="16135" max="16135" width="14.44140625" style="4"/>
    <col min="16136" max="16136" width="5.109375" style="4" customWidth="1"/>
    <col min="16137" max="16384" width="14.44140625" style="4"/>
  </cols>
  <sheetData>
    <row r="1" spans="1:256" ht="13.05" customHeight="1" x14ac:dyDescent="0.3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3.05" customHeight="1" x14ac:dyDescent="0.3">
      <c r="A2" s="4"/>
      <c r="B2" s="1" t="s">
        <v>1473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3.05" customHeight="1" x14ac:dyDescent="0.3">
      <c r="A3" s="4"/>
      <c r="B3" s="3" t="s">
        <v>17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3.05" customHeight="1" x14ac:dyDescent="0.3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</row>
    <row r="5" spans="1:256" ht="13.05" customHeight="1" thickBot="1" x14ac:dyDescent="0.35">
      <c r="A5" s="10"/>
      <c r="B5" s="5" t="s">
        <v>21</v>
      </c>
      <c r="C5" s="5"/>
      <c r="D5" s="9"/>
      <c r="E5" s="9"/>
      <c r="F5" s="17"/>
      <c r="G5" s="17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3.05" customHeight="1" x14ac:dyDescent="0.3">
      <c r="A6" s="6"/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13.05" customHeight="1" x14ac:dyDescent="0.3">
      <c r="A7" s="6"/>
      <c r="B7" s="7" t="str">
        <f>obLibs&amp;"initialmargin.isdasimm.sensitivity.AbstractSIMMSensitivityCalculation"</f>
        <v>initialmargin.isdasimm.sensitivity.AbstractSIMMSensitivityCalculation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3.05" customHeight="1" x14ac:dyDescent="0.3">
      <c r="A8" s="6"/>
      <c r="B8" s="7" t="str">
        <f>obLibs&amp;"initialmargin.isdasimm.test.SIMMProductFigures"</f>
        <v>initialmargin.isdasimm.test.SIMMProductFigures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3.05" customHeight="1" x14ac:dyDescent="0.3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3.05" customHeight="1" x14ac:dyDescent="0.3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3.05" customHeight="1" x14ac:dyDescent="0.3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3.05" customHeight="1" x14ac:dyDescent="0.3">
      <c r="A12" s="4"/>
      <c r="B12" s="7" t="s">
        <v>1469</v>
      </c>
      <c r="C12" s="23">
        <v>2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3.05" customHeight="1" x14ac:dyDescent="0.3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3.05" customHeight="1" x14ac:dyDescent="0.3">
      <c r="A14" s="4"/>
      <c r="B14" s="8" t="s">
        <v>1471</v>
      </c>
      <c r="C14" s="76" t="s">
        <v>1470</v>
      </c>
      <c r="D14" s="76" t="s">
        <v>1468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3.05" customHeight="1" x14ac:dyDescent="0.3">
      <c r="A15" s="4"/>
      <c r="B15" s="77">
        <v>1</v>
      </c>
      <c r="C15" s="4" t="str">
        <f>SIMMSwap!C19</f>
        <v>SIMMSwap 
[1946]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3.05" customHeight="1" x14ac:dyDescent="0.3">
      <c r="A16" s="4"/>
      <c r="B16" s="77">
        <v>2</v>
      </c>
      <c r="C16" s="4" t="str">
        <f>SIMMSwaption!C20</f>
        <v>SIMMSwaption 
[1943]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3.05" customHeight="1" x14ac:dyDescent="0.3">
      <c r="A17" s="4"/>
      <c r="B17" s="77">
        <v>3</v>
      </c>
      <c r="C17" s="4" t="str">
        <f>SIMMBermudan!C23</f>
        <v>SIMMBermudanSwaption 
[1949]</v>
      </c>
      <c r="D17" s="4" t="str">
        <f>SIMMBermudan!C22</f>
        <v>Bermudan Swaption (Multi-Cancelable)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3.05" customHeight="1" x14ac:dyDescent="0.3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3.05" customHeight="1" x14ac:dyDescent="0.3">
      <c r="A19" s="4"/>
      <c r="C19" s="4"/>
      <c r="D19" s="4"/>
      <c r="E19" s="4"/>
      <c r="AH19" s="1"/>
      <c r="AI19" s="1"/>
      <c r="IV19" s="4"/>
    </row>
    <row r="20" spans="1:256" ht="13.05" customHeight="1" x14ac:dyDescent="0.3">
      <c r="A20" s="4"/>
      <c r="C20" s="4"/>
      <c r="D20" s="4"/>
      <c r="E20" s="4"/>
      <c r="O20" s="7"/>
      <c r="P20" s="7"/>
      <c r="AH20" s="1"/>
      <c r="AI20" s="1"/>
      <c r="IV20" s="4"/>
    </row>
    <row r="21" spans="1:256" ht="13.05" customHeight="1" x14ac:dyDescent="0.3">
      <c r="A21" s="4"/>
      <c r="O21" s="7"/>
      <c r="P21" s="7"/>
      <c r="AH21" s="1"/>
      <c r="AI21" s="1"/>
      <c r="IV21" s="4"/>
    </row>
    <row r="22" spans="1:256" ht="13.05" customHeight="1" x14ac:dyDescent="0.3">
      <c r="A22" s="4"/>
      <c r="B22" s="7" t="s">
        <v>1465</v>
      </c>
      <c r="C22" s="7" t="str">
        <f>"Forward Initial Margin of a "&amp;VLOOKUP(C12,B15:D17,3,FALSE)</f>
        <v>Forward Initial Margin of a 10 x 5 Swaption with Physical Delivery</v>
      </c>
      <c r="O22" s="7"/>
      <c r="P22" s="7"/>
      <c r="AH22" s="1"/>
      <c r="AI22" s="1"/>
      <c r="IV22" s="4"/>
    </row>
    <row r="23" spans="1:256" ht="13.05" customHeight="1" x14ac:dyDescent="0.3">
      <c r="A23" s="4"/>
      <c r="B23" s="6" t="s">
        <v>15</v>
      </c>
      <c r="C23" s="19" t="str">
        <f>VLOOKUP(C12,B15:D19,2,FALSE)</f>
        <v>SIMMSwaption 
[1943]</v>
      </c>
      <c r="D23" s="19"/>
      <c r="E23" s="19"/>
      <c r="F23" s="7"/>
      <c r="O23" s="7"/>
      <c r="P23" s="7"/>
      <c r="AH23" s="1"/>
      <c r="AI23" s="1"/>
      <c r="IV23" s="4"/>
    </row>
    <row r="24" spans="1:256" ht="13.05" customHeight="1" x14ac:dyDescent="0.3">
      <c r="A24" s="4"/>
      <c r="B24" s="4"/>
      <c r="D24" s="4"/>
      <c r="E24" s="7"/>
      <c r="F24" s="7"/>
      <c r="O24" s="7"/>
      <c r="P24" s="7"/>
      <c r="R24" s="4"/>
      <c r="AH24" s="1"/>
      <c r="AI24" s="1"/>
      <c r="IV24" s="4"/>
    </row>
    <row r="25" spans="1:256" ht="13.05" customHeight="1" thickBot="1" x14ac:dyDescent="0.35">
      <c r="A25" s="4"/>
      <c r="B25" s="5" t="s">
        <v>31</v>
      </c>
      <c r="C25" s="5"/>
      <c r="D25" s="5"/>
      <c r="E25" s="5"/>
      <c r="F25" s="5"/>
      <c r="G25" s="5"/>
      <c r="O25" s="7"/>
      <c r="P25" s="7"/>
      <c r="R25" s="4"/>
      <c r="AH25" s="1"/>
      <c r="AI25" s="1"/>
      <c r="IV25" s="4"/>
    </row>
    <row r="26" spans="1:256" ht="13.05" customHeight="1" x14ac:dyDescent="0.3">
      <c r="A26" s="4"/>
      <c r="B26" s="7" t="s">
        <v>39</v>
      </c>
      <c r="D26" s="19" t="str">
        <f>[1]!obCall("WeightMode"&amp;" "&amp;$B$6,$B$7&amp;"$WeightMode","valueOf",[1]!obMake("","String",E26))</f>
        <v>WeightMode 
[1912]</v>
      </c>
      <c r="E26" s="22" t="s">
        <v>27</v>
      </c>
      <c r="F26" s="7" t="s">
        <v>1449</v>
      </c>
      <c r="O26" s="7"/>
      <c r="P26" s="7"/>
      <c r="R26" s="4"/>
      <c r="AH26" s="1"/>
      <c r="AI26" s="1"/>
      <c r="IV26" s="4"/>
    </row>
    <row r="27" spans="1:256" ht="13.05" customHeight="1" x14ac:dyDescent="0.3">
      <c r="A27" s="4"/>
      <c r="B27" s="7" t="s">
        <v>1446</v>
      </c>
      <c r="C27" s="7" t="s">
        <v>1454</v>
      </c>
      <c r="D27" s="19" t="str">
        <f>[1]!obMake("InterpolationStep"&amp;" "&amp;$B$6,$C$27,E27)</f>
        <v>InterpolationStep 
[1886]</v>
      </c>
      <c r="E27" s="22">
        <v>1</v>
      </c>
      <c r="F27" s="4"/>
      <c r="O27" s="7"/>
      <c r="P27" s="7"/>
      <c r="R27" s="4"/>
      <c r="AH27" s="1"/>
      <c r="AI27" s="1"/>
      <c r="IV27" s="4"/>
    </row>
    <row r="28" spans="1:256" ht="13.05" customHeight="1" x14ac:dyDescent="0.3">
      <c r="A28" s="4"/>
      <c r="B28" s="7" t="s">
        <v>1447</v>
      </c>
      <c r="C28" s="7" t="s">
        <v>1455</v>
      </c>
      <c r="D28" s="19" t="str">
        <f>[1]!obMake("IsUseAnalyticSensis"&amp;" "&amp;$B$6,$C$28,E28)</f>
        <v>IsUseAnalyticSensis 
[1884]</v>
      </c>
      <c r="E28" s="7" t="b">
        <f>FALSE</f>
        <v>0</v>
      </c>
      <c r="O28" s="7"/>
      <c r="P28" s="7"/>
      <c r="R28" s="4"/>
      <c r="AH28" s="1"/>
      <c r="AI28" s="1"/>
      <c r="IV28" s="4"/>
    </row>
    <row r="29" spans="1:256" ht="13.05" customHeight="1" x14ac:dyDescent="0.3">
      <c r="A29" s="4"/>
      <c r="B29" s="7" t="s">
        <v>1488</v>
      </c>
      <c r="C29" s="7" t="s">
        <v>1454</v>
      </c>
      <c r="D29" s="19" t="str">
        <f>[1]!obMake("TimeStep"&amp;" "&amp;$B$6,$C$29,E29)</f>
        <v>TimeStep 
[1885]</v>
      </c>
      <c r="E29" s="23">
        <v>0.1</v>
      </c>
      <c r="F29" s="7"/>
      <c r="O29" s="7"/>
      <c r="P29" s="7"/>
      <c r="R29" s="4"/>
      <c r="AH29" s="1"/>
      <c r="AI29" s="1"/>
      <c r="IV29" s="4"/>
    </row>
    <row r="30" spans="1:256" ht="13.05" customHeight="1" x14ac:dyDescent="0.3">
      <c r="A30" s="4"/>
      <c r="B30" s="7" t="s">
        <v>47</v>
      </c>
      <c r="C30" s="7" t="s">
        <v>1454</v>
      </c>
      <c r="D30" s="19" t="str">
        <f>[1]!obMake("FinalTime"&amp;" "&amp;$B$6,$C$30,E30)</f>
        <v>FinalTime 
[1898]</v>
      </c>
      <c r="E30" s="23">
        <v>15</v>
      </c>
      <c r="O30" s="7"/>
      <c r="P30" s="7"/>
      <c r="R30" s="4"/>
      <c r="AH30" s="1"/>
      <c r="AI30" s="1"/>
      <c r="IV30" s="4"/>
    </row>
    <row r="31" spans="1:256" ht="13.05" customHeight="1" x14ac:dyDescent="0.3">
      <c r="A31" s="4"/>
      <c r="B31" s="7" t="s">
        <v>1487</v>
      </c>
      <c r="E31" s="23">
        <v>2</v>
      </c>
      <c r="O31" s="7"/>
      <c r="P31" s="7"/>
      <c r="R31" s="4"/>
      <c r="AH31" s="1"/>
      <c r="AI31" s="1"/>
      <c r="IV31" s="4"/>
    </row>
    <row r="32" spans="1:256" ht="13.05" customHeight="1" x14ac:dyDescent="0.3">
      <c r="A32" s="4"/>
      <c r="E32" s="7"/>
      <c r="O32" s="7"/>
      <c r="P32" s="7"/>
      <c r="R32" s="4"/>
      <c r="AH32" s="1"/>
      <c r="AI32" s="1"/>
      <c r="IV32" s="4"/>
    </row>
    <row r="33" spans="1:256" ht="13.05" customHeight="1" x14ac:dyDescent="0.3">
      <c r="A33" s="4"/>
      <c r="O33" s="7"/>
      <c r="P33" s="7"/>
      <c r="R33" s="4"/>
      <c r="AH33" s="1"/>
      <c r="AI33" s="1"/>
      <c r="IV33" s="4"/>
    </row>
    <row r="34" spans="1:256" ht="13.05" customHeight="1" x14ac:dyDescent="0.3">
      <c r="A34" s="4"/>
      <c r="B34" s="14" t="s">
        <v>1442</v>
      </c>
      <c r="C34" s="28"/>
      <c r="D34" s="24" t="b">
        <v>0</v>
      </c>
      <c r="O34" s="7"/>
      <c r="P34" s="7"/>
      <c r="R34" s="4"/>
      <c r="AH34" s="1"/>
      <c r="AI34" s="1"/>
      <c r="IV34" s="4"/>
    </row>
    <row r="35" spans="1:256" ht="13.05" customHeight="1" x14ac:dyDescent="0.3">
      <c r="A35" s="4"/>
      <c r="B35" s="15" t="s">
        <v>1443</v>
      </c>
      <c r="D35" s="31" t="b">
        <v>0</v>
      </c>
      <c r="O35" s="7"/>
      <c r="P35" s="7"/>
      <c r="R35" s="4"/>
      <c r="AH35" s="1"/>
      <c r="AI35" s="1"/>
      <c r="IV35" s="4"/>
    </row>
    <row r="36" spans="1:256" ht="13.05" customHeight="1" x14ac:dyDescent="0.3">
      <c r="A36" s="4"/>
      <c r="B36" s="12" t="s">
        <v>1444</v>
      </c>
      <c r="C36" s="8"/>
      <c r="D36" s="16" t="b">
        <v>0</v>
      </c>
      <c r="O36" s="7"/>
      <c r="P36" s="7"/>
      <c r="R36" s="4"/>
      <c r="AH36" s="1"/>
      <c r="AI36" s="1"/>
      <c r="IV36" s="4"/>
    </row>
    <row r="37" spans="1:256" ht="13.05" customHeight="1" x14ac:dyDescent="0.3">
      <c r="A37" s="4"/>
      <c r="B37" s="10"/>
      <c r="C37" s="10"/>
      <c r="D37" s="1"/>
      <c r="O37" s="7"/>
      <c r="P37" s="7"/>
      <c r="R37" s="4"/>
      <c r="AH37" s="1"/>
      <c r="AI37" s="1"/>
      <c r="IV37" s="4"/>
    </row>
    <row r="38" spans="1:256" ht="13.05" customHeight="1" x14ac:dyDescent="0.3">
      <c r="A38" s="4"/>
      <c r="B38" s="10"/>
      <c r="C38" s="10"/>
      <c r="D38" s="1"/>
      <c r="O38" s="7"/>
      <c r="P38" s="7"/>
      <c r="R38" s="4"/>
      <c r="AH38" s="1"/>
      <c r="AI38" s="1"/>
      <c r="IV38" s="4"/>
    </row>
    <row r="39" spans="1:256" ht="13.05" customHeight="1" x14ac:dyDescent="0.3">
      <c r="A39" s="4"/>
      <c r="B39" s="10"/>
      <c r="C39" s="10"/>
      <c r="D39" s="1"/>
      <c r="O39" s="7"/>
      <c r="P39" s="7"/>
      <c r="R39" s="4"/>
      <c r="AH39" s="1"/>
      <c r="AI39" s="1"/>
      <c r="IV39" s="4"/>
    </row>
    <row r="40" spans="1:256" ht="13.05" customHeight="1" x14ac:dyDescent="0.3">
      <c r="A40" s="4"/>
      <c r="B40" s="10"/>
      <c r="C40" s="10"/>
      <c r="D40" s="1"/>
      <c r="O40" s="7"/>
      <c r="P40" s="7"/>
      <c r="R40" s="4"/>
      <c r="AH40" s="1"/>
      <c r="AI40" s="1"/>
      <c r="IV40" s="4"/>
    </row>
    <row r="41" spans="1:256" ht="13.05" customHeight="1" x14ac:dyDescent="0.3">
      <c r="A41" s="4"/>
      <c r="B41" s="10"/>
      <c r="C41" s="10"/>
      <c r="D41" s="1"/>
      <c r="O41" s="7"/>
      <c r="P41" s="7"/>
      <c r="R41" s="4"/>
      <c r="AH41" s="1"/>
      <c r="AI41" s="1"/>
      <c r="IV41" s="4"/>
    </row>
    <row r="42" spans="1:256" ht="11.85" customHeight="1" x14ac:dyDescent="0.3">
      <c r="C42" s="72" t="str">
        <f>"Expected Initial Margin"</f>
        <v>Expected Initial Margin</v>
      </c>
      <c r="D42" s="30"/>
      <c r="E42" s="30"/>
      <c r="AG42" s="7"/>
      <c r="IS42" s="4"/>
      <c r="IT42" s="4"/>
      <c r="IU42" s="4"/>
      <c r="IV42" s="4"/>
    </row>
    <row r="43" spans="1:256" ht="11.85" customHeight="1" x14ac:dyDescent="0.3">
      <c r="C43" s="10" t="s">
        <v>42</v>
      </c>
      <c r="D43" s="10" t="str">
        <f>"LinearMelting"</f>
        <v>LinearMelting</v>
      </c>
      <c r="E43" s="10" t="str">
        <f>"Interpolation"</f>
        <v>Interpolation</v>
      </c>
      <c r="F43" s="10" t="str">
        <f>(1-2*F44)*100 &amp;"% Confidence Bounds"</f>
        <v>95% Confidence Bounds</v>
      </c>
      <c r="G43" s="10"/>
      <c r="H43" s="10" t="s">
        <v>1464</v>
      </c>
      <c r="I43" s="1" t="s">
        <v>1460</v>
      </c>
      <c r="J43" s="1" t="s">
        <v>1461</v>
      </c>
      <c r="K43" s="1" t="s">
        <v>1462</v>
      </c>
      <c r="L43" s="1" t="s">
        <v>1463</v>
      </c>
      <c r="AH43" s="1"/>
      <c r="AP43" s="7" t="s">
        <v>1476</v>
      </c>
      <c r="IU43" s="4"/>
      <c r="IV43" s="4"/>
    </row>
    <row r="44" spans="1:256" ht="11.85" customHeight="1" x14ac:dyDescent="0.3">
      <c r="B44" s="8" t="s">
        <v>23</v>
      </c>
      <c r="C44" s="73" t="str">
        <f>[1]!obMake("Values"&amp;C$43,$B$8,LIBORMarketModel!$J$16,$C$23,$D$26,[1]!obCall("SensitivityMode",$B$7&amp;"$SensitivityMode","valueOf",[1]!obMake("","String",C$43)),$D$27:$D$30)</f>
        <v>ValuesExact 
[1952]</v>
      </c>
      <c r="D44" s="73" t="str">
        <f>[1]!obMake("Values"&amp;D$43,$B$8,LIBORMarketModel!$J$16,$C$23,$D$26,[1]!obCall("SensitivityMode",$B$7&amp;"$SensitivityMode","valueOf",[1]!obMake("","String",D$43)),$D$27:$D$30)</f>
        <v>ValuesLinearMelting 
[1955]</v>
      </c>
      <c r="E44" s="73" t="str">
        <f>[1]!obMake("Values"&amp;E$43,$B$8,LIBORMarketModel!$J$16,$C$23,$D$26,[1]!obCall("SensitivityMode",$B$7&amp;"$SensitivityMode","valueOf",[1]!obMake("","String",E$43)),$D$27:$D$30)</f>
        <v>ValuesInterpolation 
[1958]</v>
      </c>
      <c r="F44" s="26">
        <v>2.5000000000000001E-2</v>
      </c>
      <c r="G44" s="26">
        <f>1-F44</f>
        <v>0.97499999999999998</v>
      </c>
      <c r="H44" s="15" t="str">
        <f>[1]!obMake("Path"&amp; COLUMN()&amp;$B$6,"int",COLUMN())</f>
        <v>Path8 
[1890]</v>
      </c>
      <c r="I44" s="10" t="str">
        <f>[1]!obMake("Path"&amp; COLUMN()&amp;$B$6,"int",COLUMN())</f>
        <v>Path9 
[1891]</v>
      </c>
      <c r="J44" s="10" t="str">
        <f>[1]!obMake("Path"&amp; COLUMN()&amp;$B$6,"int",COLUMN())</f>
        <v>Path10 
[1893]</v>
      </c>
      <c r="K44" s="10" t="str">
        <f>[1]!obMake("Path"&amp; COLUMN()&amp;$B$6,"int",COLUMN())</f>
        <v>Path11 
[1892]</v>
      </c>
      <c r="L44" s="10" t="str">
        <f>[1]!obMake("Path"&amp; COLUMN()&amp;$B$6,"int",COLUMN())</f>
        <v>Path12 
[1882]</v>
      </c>
      <c r="M44" s="10" t="str">
        <f>[1]!obMake("Path"&amp; COLUMN()&amp;$B$6,"int",COLUMN())</f>
        <v>Path13 
[1895]</v>
      </c>
      <c r="N44" s="10" t="str">
        <f>[1]!obMake("Path"&amp; COLUMN()&amp;$B$6,"int",COLUMN())</f>
        <v>Path14 
[1900]</v>
      </c>
      <c r="O44" s="10" t="str">
        <f>[1]!obMake("Path"&amp; COLUMN()&amp;$B$6,"int",COLUMN())</f>
        <v>Path15 
[1899]</v>
      </c>
      <c r="P44" s="10" t="str">
        <f>[1]!obMake("Path"&amp; COLUMN()&amp;$B$6,"int",COLUMN())</f>
        <v>Path16 
[1901]</v>
      </c>
      <c r="Q44" s="10" t="str">
        <f>[1]!obMake("Path"&amp; COLUMN()&amp;$B$6,"int",COLUMN())</f>
        <v>Path17 
[1897]</v>
      </c>
      <c r="R44" s="10"/>
      <c r="S44" s="10"/>
      <c r="W44" s="78"/>
      <c r="AH44" s="1"/>
      <c r="AI44" s="1"/>
      <c r="AP44" s="7" t="s">
        <v>23</v>
      </c>
      <c r="AQ44" s="7" t="s">
        <v>1477</v>
      </c>
      <c r="AR44" s="7" t="s">
        <v>1478</v>
      </c>
      <c r="AS44" s="7" t="s">
        <v>1479</v>
      </c>
      <c r="AT44" s="7" t="s">
        <v>1480</v>
      </c>
      <c r="AU44" s="7" t="s">
        <v>1481</v>
      </c>
      <c r="AV44" s="7" t="s">
        <v>1482</v>
      </c>
      <c r="AW44" s="7" t="s">
        <v>1483</v>
      </c>
      <c r="AX44" s="7" t="s">
        <v>1484</v>
      </c>
      <c r="AY44" s="7" t="s">
        <v>1485</v>
      </c>
      <c r="AZ44" s="7" t="s">
        <v>1486</v>
      </c>
      <c r="IV44" s="4"/>
    </row>
    <row r="45" spans="1:256" ht="11.4" customHeight="1" x14ac:dyDescent="0.3">
      <c r="A45" s="7" t="str">
        <f>IF(OR($D$36,$D$35,$D$34),IF(MOD((ROW(A45)-ROW($A$45))*$E$29,$E$31)&lt;0.0001,(ROW(A45)-ROW($A$45))*$E$29,""),"")</f>
        <v/>
      </c>
      <c r="B45" s="7" t="str">
        <f t="shared" ref="B45:B76" si="0">IF(IF(OR($D$36,$D$35,$D$34),(ROW(A45)-ROW($A$45))*$E$29,"")&lt;=$E$30,IF(OR($D$36,$D$35,$D$34),(ROW(A45)-ROW($A$45))*$E$29,""),"")</f>
        <v/>
      </c>
      <c r="C45" s="27" t="str">
        <f t="array" ref="C45:C345">TRANSPOSE(IF($D$36,[1]!obGet([1]!obCall("",$C$44,"getExpectedIM")),""))</f>
        <v/>
      </c>
      <c r="D45" s="13" t="str">
        <f t="array" ref="D45:D345">TRANSPOSE(IF($D$35,[1]!obGet([1]!obCall("",$D$44,"getExpectedIM")),""))</f>
        <v/>
      </c>
      <c r="E45" s="13" t="str">
        <f t="array" ref="E45:E345">TRANSPOSE(IF($D$34,[1]!obGet([1]!obCall("",$E$44,"getExpectedIM")),""))</f>
        <v/>
      </c>
      <c r="F45" s="15" t="str">
        <f t="array" ref="F45:F345">TRANSPOSE(IF($D$36,[1]!obGet([1]!obCall("",$C$44,"getQuantile",[1]!obMake("","double",$F$44))),""))</f>
        <v/>
      </c>
      <c r="G45" s="15" t="str">
        <f t="array" ref="G45:G345">TRANSPOSE(IF($D$36,[1]!obGet([1]!obCall("",$C$44,"getQuantile",[1]!obMake("","double",$G$44))),""))</f>
        <v/>
      </c>
      <c r="H45" s="70" t="str">
        <f t="array" ref="H45:H345">TRANSPOSE(IF($D$36,[1]!obGet([1]!obCall("",$C$44,"getPath",H$44)),""))</f>
        <v/>
      </c>
      <c r="I45" s="28" t="str">
        <f t="array" ref="I45:I345">TRANSPOSE(IF($D$36,[1]!obGet([1]!obCall("",$C$44,"getPath",I$44)),""))</f>
        <v/>
      </c>
      <c r="J45" s="28" t="str">
        <f t="array" ref="J45:J345">TRANSPOSE(IF($D$36,[1]!obGet([1]!obCall("",$C$44,"getPath",J$44)),""))</f>
        <v/>
      </c>
      <c r="K45" s="28" t="str">
        <f t="array" ref="K45:K345">TRANSPOSE(IF($D$36,[1]!obGet([1]!obCall("",$C$44,"getPath",K$44)),""))</f>
        <v/>
      </c>
      <c r="L45" s="28" t="str">
        <f t="array" ref="L45:L345">TRANSPOSE(IF($D$36,[1]!obGet([1]!obCall("",$C$44,"getPath",L$44)),""))</f>
        <v/>
      </c>
      <c r="M45" s="28" t="str">
        <f t="array" ref="M45:M345">TRANSPOSE(IF($D$36,[1]!obGet([1]!obCall("",$C$44,"getPath",M$44)),""))</f>
        <v/>
      </c>
      <c r="N45" s="28" t="str">
        <f t="array" ref="N45:N345">TRANSPOSE(IF($D$36,[1]!obGet([1]!obCall("",$C$44,"getPath",N$44)),""))</f>
        <v/>
      </c>
      <c r="O45" s="28" t="str">
        <f t="array" ref="O45:O345">TRANSPOSE(IF($D$36,[1]!obGet([1]!obCall("",$C$44,"getPath",O$44)),""))</f>
        <v/>
      </c>
      <c r="P45" s="28" t="str">
        <f t="array" ref="P45:P345">TRANSPOSE(IF($D$36,[1]!obGet([1]!obCall("",$C$44,"getPath",P$44)),""))</f>
        <v/>
      </c>
      <c r="Q45" s="28" t="str">
        <f t="array" ref="Q45:Q345">TRANSPOSE(IF($D$36,[1]!obGet([1]!obCall("",$C$44,"getPath",Q$44)),""))</f>
        <v/>
      </c>
      <c r="R45" s="28"/>
      <c r="S45" s="28"/>
      <c r="T45" s="7"/>
      <c r="U45" s="7"/>
      <c r="W45" s="78"/>
      <c r="AH45" s="1"/>
      <c r="AP45" s="7" t="str">
        <f>IF((ROW(A45)-ROW($A$45))*$E$29&lt;=$E$30,A45,"")</f>
        <v/>
      </c>
      <c r="AQ45" s="79" t="str">
        <f>IF(ISNUMBER(C45),C45,"")</f>
        <v/>
      </c>
      <c r="AR45" s="79" t="str">
        <f t="shared" ref="AR45:AS60" si="1">IF(ISNUMBER(D45),D45,"")</f>
        <v/>
      </c>
      <c r="AS45" s="79" t="str">
        <f t="shared" si="1"/>
        <v/>
      </c>
      <c r="AT45" s="79" t="str">
        <f t="shared" ref="AT45:AT108" si="2">IF(ISNUMBER(F45),F45,"")</f>
        <v/>
      </c>
      <c r="AU45" s="79" t="str">
        <f t="shared" ref="AU45:AU108" si="3">IF(ISNUMBER(G45),G45,"")</f>
        <v/>
      </c>
      <c r="AV45" s="79" t="str">
        <f t="shared" ref="AV45:AV108" si="4">IF(ISNUMBER(H45),H45,"")</f>
        <v/>
      </c>
      <c r="AW45" s="79" t="str">
        <f t="shared" ref="AW45:AW108" si="5">IF(ISNUMBER(I45),I45,"")</f>
        <v/>
      </c>
      <c r="AX45" s="79" t="str">
        <f t="shared" ref="AX45:AZ108" si="6">IF(ISNUMBER(J45),J45,"")</f>
        <v/>
      </c>
      <c r="AY45" s="79" t="str">
        <f t="shared" ref="AY45:AZ60" si="7">IF(ISNUMBER(K45),K45,"")</f>
        <v/>
      </c>
      <c r="AZ45" s="79" t="str">
        <f t="shared" si="7"/>
        <v/>
      </c>
      <c r="IU45" s="4"/>
      <c r="IV45" s="4"/>
    </row>
    <row r="46" spans="1:256" ht="11.85" customHeight="1" x14ac:dyDescent="0.3">
      <c r="A46" s="7" t="str">
        <f>IF(OR($D$36,$D$35,$D$34),IF(MOD((ROW(A46)-ROW($A$45))*$E$29,$E$31)&lt;0.0001,(ROW(A46)-ROW($A$45))*$E$29,""),"")</f>
        <v/>
      </c>
      <c r="B46" s="7" t="str">
        <f t="shared" si="0"/>
        <v/>
      </c>
      <c r="C46" s="27" t="str">
        <v/>
      </c>
      <c r="D46" s="13" t="str">
        <v/>
      </c>
      <c r="E46" s="13" t="str">
        <v/>
      </c>
      <c r="F46" s="15" t="str">
        <v/>
      </c>
      <c r="G46" s="15" t="str">
        <v/>
      </c>
      <c r="H46" s="15" t="str">
        <v/>
      </c>
      <c r="I46" s="10" t="str">
        <v/>
      </c>
      <c r="J46" s="10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/>
      <c r="S46" s="10"/>
      <c r="T46" s="7"/>
      <c r="U46" s="7"/>
      <c r="W46" s="78"/>
      <c r="AH46" s="1"/>
      <c r="AP46" s="7" t="str">
        <f t="shared" ref="AP46:AP109" si="8">IF((ROW(A46)-ROW($A$45))*$E$29&lt;=$E$30,A46,"")</f>
        <v/>
      </c>
      <c r="AQ46" s="79" t="str">
        <f t="shared" ref="AQ46:AZ109" si="9">IF(ISNUMBER(C46),C46,"")</f>
        <v/>
      </c>
      <c r="AR46" s="79" t="str">
        <f t="shared" si="1"/>
        <v/>
      </c>
      <c r="AS46" s="79" t="str">
        <f t="shared" si="1"/>
        <v/>
      </c>
      <c r="AT46" s="79" t="str">
        <f t="shared" si="2"/>
        <v/>
      </c>
      <c r="AU46" s="79" t="str">
        <f t="shared" si="3"/>
        <v/>
      </c>
      <c r="AV46" s="79" t="str">
        <f t="shared" si="4"/>
        <v/>
      </c>
      <c r="AW46" s="79" t="str">
        <f t="shared" si="5"/>
        <v/>
      </c>
      <c r="AX46" s="79" t="str">
        <f t="shared" si="6"/>
        <v/>
      </c>
      <c r="AY46" s="79" t="str">
        <f t="shared" si="7"/>
        <v/>
      </c>
      <c r="AZ46" s="79" t="str">
        <f t="shared" si="7"/>
        <v/>
      </c>
      <c r="IU46" s="4"/>
      <c r="IV46" s="4"/>
    </row>
    <row r="47" spans="1:256" ht="11.85" customHeight="1" x14ac:dyDescent="0.3">
      <c r="A47" s="7" t="str">
        <f t="shared" ref="A47:A110" si="10">IF(OR($D$36,$D$35,$D$34),IF(MOD((ROW(A47)-ROW($A$45))*$E$29,$E$31)&lt;0.0001,(ROW(A47)-ROW($A$45))*$E$29,""),"")</f>
        <v/>
      </c>
      <c r="B47" s="7" t="str">
        <f t="shared" si="0"/>
        <v/>
      </c>
      <c r="C47" s="27" t="str">
        <v/>
      </c>
      <c r="D47" s="13" t="str">
        <v/>
      </c>
      <c r="E47" s="13" t="str">
        <v/>
      </c>
      <c r="F47" s="15" t="str">
        <v/>
      </c>
      <c r="G47" s="15" t="str">
        <v/>
      </c>
      <c r="H47" s="15" t="str">
        <v/>
      </c>
      <c r="I47" s="10" t="str">
        <v/>
      </c>
      <c r="J47" s="10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/>
      <c r="S47" s="10"/>
      <c r="T47" s="7"/>
      <c r="U47" s="7"/>
      <c r="W47" s="78"/>
      <c r="AH47" s="1"/>
      <c r="AP47" s="7" t="str">
        <f t="shared" si="8"/>
        <v/>
      </c>
      <c r="AQ47" s="79" t="str">
        <f t="shared" si="9"/>
        <v/>
      </c>
      <c r="AR47" s="79" t="str">
        <f t="shared" si="1"/>
        <v/>
      </c>
      <c r="AS47" s="79" t="str">
        <f t="shared" si="1"/>
        <v/>
      </c>
      <c r="AT47" s="79" t="str">
        <f t="shared" si="2"/>
        <v/>
      </c>
      <c r="AU47" s="79" t="str">
        <f t="shared" si="3"/>
        <v/>
      </c>
      <c r="AV47" s="79" t="str">
        <f t="shared" si="4"/>
        <v/>
      </c>
      <c r="AW47" s="79" t="str">
        <f t="shared" si="5"/>
        <v/>
      </c>
      <c r="AX47" s="79" t="str">
        <f t="shared" si="6"/>
        <v/>
      </c>
      <c r="AY47" s="79" t="str">
        <f t="shared" si="7"/>
        <v/>
      </c>
      <c r="AZ47" s="79" t="str">
        <f t="shared" si="7"/>
        <v/>
      </c>
      <c r="IU47" s="4"/>
      <c r="IV47" s="4"/>
    </row>
    <row r="48" spans="1:256" ht="11.4" customHeight="1" x14ac:dyDescent="0.3">
      <c r="A48" s="7" t="str">
        <f t="shared" si="10"/>
        <v/>
      </c>
      <c r="B48" s="7" t="str">
        <f t="shared" si="0"/>
        <v/>
      </c>
      <c r="C48" s="27" t="str">
        <v/>
      </c>
      <c r="D48" s="13" t="str">
        <v/>
      </c>
      <c r="E48" s="13" t="str">
        <v/>
      </c>
      <c r="F48" s="15" t="str">
        <v/>
      </c>
      <c r="G48" s="15" t="str">
        <v/>
      </c>
      <c r="H48" s="15" t="str">
        <v/>
      </c>
      <c r="I48" s="10" t="str">
        <v/>
      </c>
      <c r="J48" s="10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/>
      <c r="S48" s="10"/>
      <c r="T48" s="7"/>
      <c r="U48" s="7"/>
      <c r="W48" s="78"/>
      <c r="AH48" s="1"/>
      <c r="AJ48" s="7" t="str">
        <f>""</f>
        <v/>
      </c>
      <c r="AP48" s="7" t="str">
        <f t="shared" si="8"/>
        <v/>
      </c>
      <c r="AQ48" s="79" t="str">
        <f t="shared" si="9"/>
        <v/>
      </c>
      <c r="AR48" s="79" t="str">
        <f t="shared" si="1"/>
        <v/>
      </c>
      <c r="AS48" s="79" t="str">
        <f t="shared" si="1"/>
        <v/>
      </c>
      <c r="AT48" s="79" t="str">
        <f t="shared" si="2"/>
        <v/>
      </c>
      <c r="AU48" s="79" t="str">
        <f t="shared" si="3"/>
        <v/>
      </c>
      <c r="AV48" s="79" t="str">
        <f t="shared" si="4"/>
        <v/>
      </c>
      <c r="AW48" s="79" t="str">
        <f t="shared" si="5"/>
        <v/>
      </c>
      <c r="AX48" s="79" t="str">
        <f t="shared" si="6"/>
        <v/>
      </c>
      <c r="AY48" s="79" t="str">
        <f t="shared" si="7"/>
        <v/>
      </c>
      <c r="AZ48" s="79" t="str">
        <f t="shared" si="7"/>
        <v/>
      </c>
      <c r="IU48" s="4"/>
      <c r="IV48" s="4"/>
    </row>
    <row r="49" spans="1:257" ht="13.8" customHeight="1" x14ac:dyDescent="0.3">
      <c r="A49" s="7" t="str">
        <f t="shared" si="10"/>
        <v/>
      </c>
      <c r="B49" s="7" t="str">
        <f t="shared" si="0"/>
        <v/>
      </c>
      <c r="C49" s="27" t="str">
        <v/>
      </c>
      <c r="D49" s="13" t="str">
        <v/>
      </c>
      <c r="E49" s="13" t="str">
        <v/>
      </c>
      <c r="F49" s="15" t="str">
        <v/>
      </c>
      <c r="G49" s="15" t="str">
        <v/>
      </c>
      <c r="H49" s="15" t="str">
        <v/>
      </c>
      <c r="I49" s="10" t="str">
        <v/>
      </c>
      <c r="J49" s="10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/>
      <c r="S49" s="10"/>
      <c r="T49" s="7"/>
      <c r="U49" s="7"/>
      <c r="W49" s="78"/>
      <c r="AH49" s="1"/>
      <c r="AP49" s="7" t="str">
        <f t="shared" si="8"/>
        <v/>
      </c>
      <c r="AQ49" s="79" t="str">
        <f t="shared" si="9"/>
        <v/>
      </c>
      <c r="AR49" s="79" t="str">
        <f t="shared" si="1"/>
        <v/>
      </c>
      <c r="AS49" s="79" t="str">
        <f t="shared" si="1"/>
        <v/>
      </c>
      <c r="AT49" s="79" t="str">
        <f t="shared" si="2"/>
        <v/>
      </c>
      <c r="AU49" s="79" t="str">
        <f t="shared" si="3"/>
        <v/>
      </c>
      <c r="AV49" s="79" t="str">
        <f t="shared" si="4"/>
        <v/>
      </c>
      <c r="AW49" s="79" t="str">
        <f t="shared" si="5"/>
        <v/>
      </c>
      <c r="AX49" s="79" t="str">
        <f t="shared" si="6"/>
        <v/>
      </c>
      <c r="AY49" s="79" t="str">
        <f t="shared" si="7"/>
        <v/>
      </c>
      <c r="AZ49" s="79" t="str">
        <f t="shared" si="7"/>
        <v/>
      </c>
      <c r="IU49" s="4"/>
      <c r="IV49" s="4"/>
    </row>
    <row r="50" spans="1:257" ht="13.2" customHeight="1" x14ac:dyDescent="0.3">
      <c r="A50" s="7" t="str">
        <f t="shared" si="10"/>
        <v/>
      </c>
      <c r="B50" s="7" t="str">
        <f t="shared" si="0"/>
        <v/>
      </c>
      <c r="C50" s="27" t="str">
        <v/>
      </c>
      <c r="D50" s="13" t="str">
        <v/>
      </c>
      <c r="E50" s="13" t="str">
        <v/>
      </c>
      <c r="F50" s="15" t="str">
        <v/>
      </c>
      <c r="G50" s="15" t="str">
        <v/>
      </c>
      <c r="H50" s="15" t="str">
        <v/>
      </c>
      <c r="I50" s="10" t="str">
        <v/>
      </c>
      <c r="J50" s="10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/>
      <c r="S50" s="10"/>
      <c r="T50" s="7"/>
      <c r="U50" s="7"/>
      <c r="W50" s="78"/>
      <c r="AH50" s="1"/>
      <c r="AP50" s="7" t="str">
        <f t="shared" si="8"/>
        <v/>
      </c>
      <c r="AQ50" s="79" t="str">
        <f t="shared" si="9"/>
        <v/>
      </c>
      <c r="AR50" s="79" t="str">
        <f t="shared" si="1"/>
        <v/>
      </c>
      <c r="AS50" s="79" t="str">
        <f t="shared" si="1"/>
        <v/>
      </c>
      <c r="AT50" s="79" t="str">
        <f t="shared" si="2"/>
        <v/>
      </c>
      <c r="AU50" s="79" t="str">
        <f t="shared" si="3"/>
        <v/>
      </c>
      <c r="AV50" s="79" t="str">
        <f t="shared" si="4"/>
        <v/>
      </c>
      <c r="AW50" s="79" t="str">
        <f t="shared" si="5"/>
        <v/>
      </c>
      <c r="AX50" s="79" t="str">
        <f t="shared" si="6"/>
        <v/>
      </c>
      <c r="AY50" s="79" t="str">
        <f t="shared" si="7"/>
        <v/>
      </c>
      <c r="AZ50" s="79" t="str">
        <f t="shared" si="7"/>
        <v/>
      </c>
      <c r="IU50" s="4"/>
      <c r="IV50" s="4"/>
    </row>
    <row r="51" spans="1:257" ht="11.85" customHeight="1" x14ac:dyDescent="0.3">
      <c r="A51" s="7" t="str">
        <f t="shared" si="10"/>
        <v/>
      </c>
      <c r="B51" s="7" t="str">
        <f t="shared" si="0"/>
        <v/>
      </c>
      <c r="C51" s="27" t="str">
        <v/>
      </c>
      <c r="D51" s="13" t="str">
        <v/>
      </c>
      <c r="E51" s="13" t="str">
        <v/>
      </c>
      <c r="F51" s="15" t="str">
        <v/>
      </c>
      <c r="G51" s="15" t="str">
        <v/>
      </c>
      <c r="H51" s="15" t="str">
        <v/>
      </c>
      <c r="I51" s="10" t="str">
        <v/>
      </c>
      <c r="J51" s="10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/>
      <c r="S51" s="10"/>
      <c r="T51" s="7"/>
      <c r="U51" s="7"/>
      <c r="W51" s="78"/>
      <c r="AH51" s="1"/>
      <c r="AP51" s="7" t="str">
        <f t="shared" si="8"/>
        <v/>
      </c>
      <c r="AQ51" s="79" t="str">
        <f t="shared" si="9"/>
        <v/>
      </c>
      <c r="AR51" s="79" t="str">
        <f t="shared" si="1"/>
        <v/>
      </c>
      <c r="AS51" s="79" t="str">
        <f t="shared" si="1"/>
        <v/>
      </c>
      <c r="AT51" s="79" t="str">
        <f t="shared" si="2"/>
        <v/>
      </c>
      <c r="AU51" s="79" t="str">
        <f t="shared" si="3"/>
        <v/>
      </c>
      <c r="AV51" s="79" t="str">
        <f t="shared" si="4"/>
        <v/>
      </c>
      <c r="AW51" s="79" t="str">
        <f t="shared" si="5"/>
        <v/>
      </c>
      <c r="AX51" s="79" t="str">
        <f t="shared" si="6"/>
        <v/>
      </c>
      <c r="AY51" s="79" t="str">
        <f t="shared" si="7"/>
        <v/>
      </c>
      <c r="AZ51" s="79" t="str">
        <f t="shared" si="7"/>
        <v/>
      </c>
      <c r="IU51" s="4"/>
      <c r="IV51" s="4"/>
    </row>
    <row r="52" spans="1:257" ht="11.85" customHeight="1" x14ac:dyDescent="0.3">
      <c r="A52" s="7" t="str">
        <f t="shared" si="10"/>
        <v/>
      </c>
      <c r="B52" s="7" t="str">
        <f t="shared" si="0"/>
        <v/>
      </c>
      <c r="C52" s="27" t="str">
        <v/>
      </c>
      <c r="D52" s="13" t="str">
        <v/>
      </c>
      <c r="E52" s="13" t="str">
        <v/>
      </c>
      <c r="F52" s="15" t="str">
        <v/>
      </c>
      <c r="G52" s="15" t="str">
        <v/>
      </c>
      <c r="H52" s="15" t="str">
        <v/>
      </c>
      <c r="I52" s="10" t="str">
        <v/>
      </c>
      <c r="J52" s="10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/>
      <c r="S52" s="10"/>
      <c r="T52" s="7"/>
      <c r="U52" s="7"/>
      <c r="W52" s="78"/>
      <c r="AH52" s="1"/>
      <c r="AP52" s="7" t="str">
        <f t="shared" si="8"/>
        <v/>
      </c>
      <c r="AQ52" s="79" t="str">
        <f t="shared" si="9"/>
        <v/>
      </c>
      <c r="AR52" s="79" t="str">
        <f t="shared" si="1"/>
        <v/>
      </c>
      <c r="AS52" s="79" t="str">
        <f t="shared" si="1"/>
        <v/>
      </c>
      <c r="AT52" s="79" t="str">
        <f t="shared" si="2"/>
        <v/>
      </c>
      <c r="AU52" s="79" t="str">
        <f t="shared" si="3"/>
        <v/>
      </c>
      <c r="AV52" s="79" t="str">
        <f t="shared" si="4"/>
        <v/>
      </c>
      <c r="AW52" s="79" t="str">
        <f t="shared" si="5"/>
        <v/>
      </c>
      <c r="AX52" s="79" t="str">
        <f t="shared" si="6"/>
        <v/>
      </c>
      <c r="AY52" s="79" t="str">
        <f t="shared" si="7"/>
        <v/>
      </c>
      <c r="AZ52" s="79" t="str">
        <f t="shared" si="7"/>
        <v/>
      </c>
      <c r="IU52" s="4"/>
      <c r="IV52" s="4"/>
    </row>
    <row r="53" spans="1:257" ht="11.85" customHeight="1" x14ac:dyDescent="0.3">
      <c r="A53" s="7" t="str">
        <f t="shared" si="10"/>
        <v/>
      </c>
      <c r="B53" s="7" t="str">
        <f t="shared" si="0"/>
        <v/>
      </c>
      <c r="C53" s="27" t="str">
        <v/>
      </c>
      <c r="D53" s="13" t="str">
        <v/>
      </c>
      <c r="E53" s="13" t="str">
        <v/>
      </c>
      <c r="F53" s="15" t="str">
        <v/>
      </c>
      <c r="G53" s="15" t="str">
        <v/>
      </c>
      <c r="H53" s="15" t="str">
        <v/>
      </c>
      <c r="I53" s="10" t="str">
        <v/>
      </c>
      <c r="J53" s="10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/>
      <c r="S53" s="10"/>
      <c r="T53" s="7"/>
      <c r="U53" s="7"/>
      <c r="W53" s="78"/>
      <c r="AH53" s="1"/>
      <c r="AP53" s="7" t="str">
        <f t="shared" si="8"/>
        <v/>
      </c>
      <c r="AQ53" s="79" t="str">
        <f t="shared" si="9"/>
        <v/>
      </c>
      <c r="AR53" s="79" t="str">
        <f t="shared" si="1"/>
        <v/>
      </c>
      <c r="AS53" s="79" t="str">
        <f t="shared" si="1"/>
        <v/>
      </c>
      <c r="AT53" s="79" t="str">
        <f t="shared" si="2"/>
        <v/>
      </c>
      <c r="AU53" s="79" t="str">
        <f t="shared" si="3"/>
        <v/>
      </c>
      <c r="AV53" s="79" t="str">
        <f t="shared" si="4"/>
        <v/>
      </c>
      <c r="AW53" s="79" t="str">
        <f t="shared" si="5"/>
        <v/>
      </c>
      <c r="AX53" s="79" t="str">
        <f t="shared" si="6"/>
        <v/>
      </c>
      <c r="AY53" s="79" t="str">
        <f t="shared" si="7"/>
        <v/>
      </c>
      <c r="AZ53" s="79" t="str">
        <f t="shared" si="7"/>
        <v/>
      </c>
      <c r="IU53" s="4"/>
      <c r="IV53" s="4"/>
    </row>
    <row r="54" spans="1:257" ht="11.85" customHeight="1" x14ac:dyDescent="0.3">
      <c r="A54" s="7" t="str">
        <f t="shared" si="10"/>
        <v/>
      </c>
      <c r="B54" s="7" t="str">
        <f t="shared" si="0"/>
        <v/>
      </c>
      <c r="C54" s="27" t="str">
        <v/>
      </c>
      <c r="D54" s="13" t="str">
        <v/>
      </c>
      <c r="E54" s="13" t="str">
        <v/>
      </c>
      <c r="F54" s="15" t="str">
        <v/>
      </c>
      <c r="G54" s="15" t="str">
        <v/>
      </c>
      <c r="H54" s="15" t="str">
        <v/>
      </c>
      <c r="I54" s="10" t="str">
        <v/>
      </c>
      <c r="J54" s="10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/>
      <c r="S54" s="10"/>
      <c r="T54" s="7"/>
      <c r="U54" s="7"/>
      <c r="W54" s="78"/>
      <c r="AH54" s="1"/>
      <c r="AP54" s="7" t="str">
        <f t="shared" si="8"/>
        <v/>
      </c>
      <c r="AQ54" s="79" t="str">
        <f t="shared" si="9"/>
        <v/>
      </c>
      <c r="AR54" s="79" t="str">
        <f t="shared" si="1"/>
        <v/>
      </c>
      <c r="AS54" s="79" t="str">
        <f t="shared" si="1"/>
        <v/>
      </c>
      <c r="AT54" s="79" t="str">
        <f t="shared" si="2"/>
        <v/>
      </c>
      <c r="AU54" s="79" t="str">
        <f t="shared" si="3"/>
        <v/>
      </c>
      <c r="AV54" s="79" t="str">
        <f t="shared" si="4"/>
        <v/>
      </c>
      <c r="AW54" s="79" t="str">
        <f t="shared" si="5"/>
        <v/>
      </c>
      <c r="AX54" s="79" t="str">
        <f t="shared" si="6"/>
        <v/>
      </c>
      <c r="AY54" s="79" t="str">
        <f t="shared" si="7"/>
        <v/>
      </c>
      <c r="AZ54" s="79" t="str">
        <f t="shared" si="7"/>
        <v/>
      </c>
      <c r="IU54" s="4"/>
      <c r="IV54" s="4"/>
    </row>
    <row r="55" spans="1:257" ht="11.85" customHeight="1" x14ac:dyDescent="0.3">
      <c r="A55" s="7" t="str">
        <f t="shared" si="10"/>
        <v/>
      </c>
      <c r="B55" s="7" t="str">
        <f t="shared" si="0"/>
        <v/>
      </c>
      <c r="C55" s="27" t="str">
        <v/>
      </c>
      <c r="D55" s="13" t="str">
        <v/>
      </c>
      <c r="E55" s="13" t="str">
        <v/>
      </c>
      <c r="F55" s="15" t="str">
        <v/>
      </c>
      <c r="G55" s="15" t="str">
        <v/>
      </c>
      <c r="H55" s="15" t="str">
        <v/>
      </c>
      <c r="I55" s="10" t="str">
        <v/>
      </c>
      <c r="J55" s="10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/>
      <c r="S55" s="10"/>
      <c r="T55" s="7"/>
      <c r="U55" s="7"/>
      <c r="W55" s="78"/>
      <c r="AH55" s="1"/>
      <c r="AP55" s="7" t="str">
        <f t="shared" si="8"/>
        <v/>
      </c>
      <c r="AQ55" s="79" t="str">
        <f t="shared" si="9"/>
        <v/>
      </c>
      <c r="AR55" s="79" t="str">
        <f t="shared" si="1"/>
        <v/>
      </c>
      <c r="AS55" s="79" t="str">
        <f t="shared" si="1"/>
        <v/>
      </c>
      <c r="AT55" s="79" t="str">
        <f t="shared" si="2"/>
        <v/>
      </c>
      <c r="AU55" s="79" t="str">
        <f t="shared" si="3"/>
        <v/>
      </c>
      <c r="AV55" s="79" t="str">
        <f t="shared" si="4"/>
        <v/>
      </c>
      <c r="AW55" s="79" t="str">
        <f t="shared" si="5"/>
        <v/>
      </c>
      <c r="AX55" s="79" t="str">
        <f t="shared" si="6"/>
        <v/>
      </c>
      <c r="AY55" s="79" t="str">
        <f t="shared" si="7"/>
        <v/>
      </c>
      <c r="AZ55" s="79" t="str">
        <f t="shared" si="7"/>
        <v/>
      </c>
      <c r="IV55" s="4"/>
    </row>
    <row r="56" spans="1:257" ht="11.85" customHeight="1" x14ac:dyDescent="0.3">
      <c r="A56" s="7" t="str">
        <f t="shared" si="10"/>
        <v/>
      </c>
      <c r="B56" s="7" t="str">
        <f t="shared" si="0"/>
        <v/>
      </c>
      <c r="C56" s="27" t="str">
        <v/>
      </c>
      <c r="D56" s="13" t="str">
        <v/>
      </c>
      <c r="E56" s="13" t="str">
        <v/>
      </c>
      <c r="F56" s="15" t="str">
        <v/>
      </c>
      <c r="G56" s="15" t="str">
        <v/>
      </c>
      <c r="H56" s="15" t="str">
        <v/>
      </c>
      <c r="I56" s="10" t="str">
        <v/>
      </c>
      <c r="J56" s="10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/>
      <c r="S56" s="10"/>
      <c r="T56" s="7"/>
      <c r="U56" s="7"/>
      <c r="W56" s="78"/>
      <c r="AH56" s="1"/>
      <c r="AP56" s="7" t="str">
        <f t="shared" si="8"/>
        <v/>
      </c>
      <c r="AQ56" s="79" t="str">
        <f t="shared" si="9"/>
        <v/>
      </c>
      <c r="AR56" s="79" t="str">
        <f t="shared" si="1"/>
        <v/>
      </c>
      <c r="AS56" s="79" t="str">
        <f t="shared" si="1"/>
        <v/>
      </c>
      <c r="AT56" s="79" t="str">
        <f t="shared" si="2"/>
        <v/>
      </c>
      <c r="AU56" s="79" t="str">
        <f t="shared" si="3"/>
        <v/>
      </c>
      <c r="AV56" s="79" t="str">
        <f t="shared" si="4"/>
        <v/>
      </c>
      <c r="AW56" s="79" t="str">
        <f t="shared" si="5"/>
        <v/>
      </c>
      <c r="AX56" s="79" t="str">
        <f t="shared" si="6"/>
        <v/>
      </c>
      <c r="AY56" s="79" t="str">
        <f t="shared" si="7"/>
        <v/>
      </c>
      <c r="AZ56" s="79" t="str">
        <f t="shared" si="7"/>
        <v/>
      </c>
      <c r="IV56" s="4"/>
    </row>
    <row r="57" spans="1:257" ht="11.85" customHeight="1" x14ac:dyDescent="0.3">
      <c r="A57" s="7" t="str">
        <f t="shared" si="10"/>
        <v/>
      </c>
      <c r="B57" s="7" t="str">
        <f t="shared" si="0"/>
        <v/>
      </c>
      <c r="C57" s="27" t="str">
        <v/>
      </c>
      <c r="D57" s="13" t="str">
        <v/>
      </c>
      <c r="E57" s="13" t="str">
        <v/>
      </c>
      <c r="F57" s="15" t="str">
        <v/>
      </c>
      <c r="G57" s="15" t="str">
        <v/>
      </c>
      <c r="H57" s="15" t="str">
        <v/>
      </c>
      <c r="I57" s="10" t="str">
        <v/>
      </c>
      <c r="J57" s="10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/>
      <c r="S57" s="10"/>
      <c r="T57" s="7"/>
      <c r="U57" s="7"/>
      <c r="W57" s="78"/>
      <c r="AH57" s="1"/>
      <c r="AP57" s="7" t="str">
        <f t="shared" si="8"/>
        <v/>
      </c>
      <c r="AQ57" s="79" t="str">
        <f t="shared" si="9"/>
        <v/>
      </c>
      <c r="AR57" s="79" t="str">
        <f t="shared" si="1"/>
        <v/>
      </c>
      <c r="AS57" s="79" t="str">
        <f t="shared" si="1"/>
        <v/>
      </c>
      <c r="AT57" s="79" t="str">
        <f t="shared" si="2"/>
        <v/>
      </c>
      <c r="AU57" s="79" t="str">
        <f t="shared" si="3"/>
        <v/>
      </c>
      <c r="AV57" s="79" t="str">
        <f t="shared" si="4"/>
        <v/>
      </c>
      <c r="AW57" s="79" t="str">
        <f t="shared" si="5"/>
        <v/>
      </c>
      <c r="AX57" s="79" t="str">
        <f t="shared" si="6"/>
        <v/>
      </c>
      <c r="AY57" s="79" t="str">
        <f t="shared" si="7"/>
        <v/>
      </c>
      <c r="AZ57" s="79" t="str">
        <f t="shared" si="7"/>
        <v/>
      </c>
      <c r="IV57" s="4"/>
    </row>
    <row r="58" spans="1:257" ht="11.85" customHeight="1" x14ac:dyDescent="0.3">
      <c r="A58" s="7" t="str">
        <f t="shared" si="10"/>
        <v/>
      </c>
      <c r="B58" s="7" t="str">
        <f t="shared" si="0"/>
        <v/>
      </c>
      <c r="C58" s="27" t="str">
        <v/>
      </c>
      <c r="D58" s="13" t="str">
        <v/>
      </c>
      <c r="E58" s="13" t="str">
        <v/>
      </c>
      <c r="F58" s="15" t="str">
        <v/>
      </c>
      <c r="G58" s="15" t="str">
        <v/>
      </c>
      <c r="H58" s="15" t="str">
        <v/>
      </c>
      <c r="I58" s="10" t="str">
        <v/>
      </c>
      <c r="J58" s="10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/>
      <c r="S58" s="10"/>
      <c r="T58" s="7"/>
      <c r="U58" s="7"/>
      <c r="W58" s="78"/>
      <c r="AH58" s="1"/>
      <c r="AP58" s="7" t="str">
        <f t="shared" si="8"/>
        <v/>
      </c>
      <c r="AQ58" s="79" t="str">
        <f t="shared" si="9"/>
        <v/>
      </c>
      <c r="AR58" s="79" t="str">
        <f t="shared" si="1"/>
        <v/>
      </c>
      <c r="AS58" s="79" t="str">
        <f t="shared" si="1"/>
        <v/>
      </c>
      <c r="AT58" s="79" t="str">
        <f t="shared" si="2"/>
        <v/>
      </c>
      <c r="AU58" s="79" t="str">
        <f t="shared" si="3"/>
        <v/>
      </c>
      <c r="AV58" s="79" t="str">
        <f t="shared" si="4"/>
        <v/>
      </c>
      <c r="AW58" s="79" t="str">
        <f t="shared" si="5"/>
        <v/>
      </c>
      <c r="AX58" s="79" t="str">
        <f t="shared" si="6"/>
        <v/>
      </c>
      <c r="AY58" s="79" t="str">
        <f t="shared" si="7"/>
        <v/>
      </c>
      <c r="AZ58" s="79" t="str">
        <f t="shared" si="7"/>
        <v/>
      </c>
      <c r="IV58" s="4"/>
    </row>
    <row r="59" spans="1:257" ht="11.85" customHeight="1" x14ac:dyDescent="0.3">
      <c r="A59" s="7" t="str">
        <f t="shared" si="10"/>
        <v/>
      </c>
      <c r="B59" s="7" t="str">
        <f t="shared" si="0"/>
        <v/>
      </c>
      <c r="C59" s="27" t="str">
        <v/>
      </c>
      <c r="D59" s="13" t="str">
        <v/>
      </c>
      <c r="E59" s="13" t="str">
        <v/>
      </c>
      <c r="F59" s="15" t="str">
        <v/>
      </c>
      <c r="G59" s="15" t="str">
        <v/>
      </c>
      <c r="H59" s="15" t="str">
        <v/>
      </c>
      <c r="I59" s="10" t="str">
        <v/>
      </c>
      <c r="J59" s="10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/>
      <c r="S59" s="10"/>
      <c r="T59" s="7"/>
      <c r="U59" s="7"/>
      <c r="W59" s="78"/>
      <c r="AH59" s="1"/>
      <c r="AP59" s="7" t="str">
        <f t="shared" si="8"/>
        <v/>
      </c>
      <c r="AQ59" s="79" t="str">
        <f t="shared" si="9"/>
        <v/>
      </c>
      <c r="AR59" s="79" t="str">
        <f t="shared" si="1"/>
        <v/>
      </c>
      <c r="AS59" s="79" t="str">
        <f t="shared" si="1"/>
        <v/>
      </c>
      <c r="AT59" s="79" t="str">
        <f t="shared" si="2"/>
        <v/>
      </c>
      <c r="AU59" s="79" t="str">
        <f t="shared" si="3"/>
        <v/>
      </c>
      <c r="AV59" s="79" t="str">
        <f t="shared" si="4"/>
        <v/>
      </c>
      <c r="AW59" s="79" t="str">
        <f t="shared" si="5"/>
        <v/>
      </c>
      <c r="AX59" s="79" t="str">
        <f t="shared" si="6"/>
        <v/>
      </c>
      <c r="AY59" s="79" t="str">
        <f t="shared" si="7"/>
        <v/>
      </c>
      <c r="AZ59" s="79" t="str">
        <f t="shared" si="7"/>
        <v/>
      </c>
      <c r="IV59" s="4"/>
    </row>
    <row r="60" spans="1:257" ht="11.85" customHeight="1" x14ac:dyDescent="0.3">
      <c r="A60" s="7" t="str">
        <f t="shared" si="10"/>
        <v/>
      </c>
      <c r="B60" s="7" t="str">
        <f t="shared" si="0"/>
        <v/>
      </c>
      <c r="C60" s="27" t="str">
        <v/>
      </c>
      <c r="D60" s="13" t="str">
        <v/>
      </c>
      <c r="E60" s="13" t="str">
        <v/>
      </c>
      <c r="F60" s="15" t="str">
        <v/>
      </c>
      <c r="G60" s="15" t="str">
        <v/>
      </c>
      <c r="H60" s="15" t="str">
        <v/>
      </c>
      <c r="I60" s="10" t="str">
        <v/>
      </c>
      <c r="J60" s="10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/>
      <c r="S60" s="10"/>
      <c r="T60" s="7"/>
      <c r="U60" s="7"/>
      <c r="W60" s="78"/>
      <c r="AH60" s="1"/>
      <c r="AP60" s="7" t="str">
        <f t="shared" si="8"/>
        <v/>
      </c>
      <c r="AQ60" s="79" t="str">
        <f t="shared" si="9"/>
        <v/>
      </c>
      <c r="AR60" s="79" t="str">
        <f t="shared" si="1"/>
        <v/>
      </c>
      <c r="AS60" s="79" t="str">
        <f t="shared" si="1"/>
        <v/>
      </c>
      <c r="AT60" s="79" t="str">
        <f t="shared" si="2"/>
        <v/>
      </c>
      <c r="AU60" s="79" t="str">
        <f t="shared" si="3"/>
        <v/>
      </c>
      <c r="AV60" s="79" t="str">
        <f t="shared" si="4"/>
        <v/>
      </c>
      <c r="AW60" s="79" t="str">
        <f t="shared" si="5"/>
        <v/>
      </c>
      <c r="AX60" s="79" t="str">
        <f t="shared" si="6"/>
        <v/>
      </c>
      <c r="AY60" s="79" t="str">
        <f t="shared" si="7"/>
        <v/>
      </c>
      <c r="AZ60" s="79" t="str">
        <f t="shared" si="7"/>
        <v/>
      </c>
      <c r="IV60" s="4"/>
    </row>
    <row r="61" spans="1:257" ht="11.85" customHeight="1" x14ac:dyDescent="0.3">
      <c r="A61" s="7" t="str">
        <f t="shared" si="10"/>
        <v/>
      </c>
      <c r="B61" s="7" t="str">
        <f t="shared" si="0"/>
        <v/>
      </c>
      <c r="C61" s="27" t="str">
        <v/>
      </c>
      <c r="D61" s="13" t="str">
        <v/>
      </c>
      <c r="E61" s="13" t="str">
        <v/>
      </c>
      <c r="F61" s="15" t="str">
        <v/>
      </c>
      <c r="G61" s="15" t="str">
        <v/>
      </c>
      <c r="H61" s="15" t="str">
        <v/>
      </c>
      <c r="I61" s="10" t="str">
        <v/>
      </c>
      <c r="J61" s="10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/>
      <c r="S61" s="10"/>
      <c r="T61" s="7"/>
      <c r="U61" s="7"/>
      <c r="W61" s="78"/>
      <c r="AH61" s="1"/>
      <c r="AP61" s="7" t="str">
        <f t="shared" si="8"/>
        <v/>
      </c>
      <c r="AQ61" s="79" t="str">
        <f t="shared" si="9"/>
        <v/>
      </c>
      <c r="AR61" s="79" t="str">
        <f t="shared" si="9"/>
        <v/>
      </c>
      <c r="AS61" s="79" t="str">
        <f t="shared" si="9"/>
        <v/>
      </c>
      <c r="AT61" s="79" t="str">
        <f t="shared" si="2"/>
        <v/>
      </c>
      <c r="AU61" s="79" t="str">
        <f t="shared" si="3"/>
        <v/>
      </c>
      <c r="AV61" s="79" t="str">
        <f t="shared" si="4"/>
        <v/>
      </c>
      <c r="AW61" s="79" t="str">
        <f t="shared" si="5"/>
        <v/>
      </c>
      <c r="AX61" s="79" t="str">
        <f t="shared" si="6"/>
        <v/>
      </c>
      <c r="AY61" s="79" t="str">
        <f t="shared" si="6"/>
        <v/>
      </c>
      <c r="AZ61" s="79" t="str">
        <f t="shared" si="6"/>
        <v/>
      </c>
      <c r="IW61" s="7"/>
    </row>
    <row r="62" spans="1:257" ht="11.85" customHeight="1" x14ac:dyDescent="0.3">
      <c r="A62" s="7" t="str">
        <f t="shared" si="10"/>
        <v/>
      </c>
      <c r="B62" s="7" t="str">
        <f t="shared" si="0"/>
        <v/>
      </c>
      <c r="C62" s="27" t="str">
        <v/>
      </c>
      <c r="D62" s="13" t="str">
        <v/>
      </c>
      <c r="E62" s="13" t="str">
        <v/>
      </c>
      <c r="F62" s="15" t="str">
        <v/>
      </c>
      <c r="G62" s="15" t="str">
        <v/>
      </c>
      <c r="H62" s="15" t="str">
        <v/>
      </c>
      <c r="I62" s="10" t="str">
        <v/>
      </c>
      <c r="J62" s="10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/>
      <c r="S62" s="10"/>
      <c r="T62" s="7"/>
      <c r="U62" s="7"/>
      <c r="W62" s="78"/>
      <c r="AH62" s="1"/>
      <c r="AP62" s="7" t="str">
        <f t="shared" si="8"/>
        <v/>
      </c>
      <c r="AQ62" s="79" t="str">
        <f t="shared" si="9"/>
        <v/>
      </c>
      <c r="AR62" s="79" t="str">
        <f t="shared" si="9"/>
        <v/>
      </c>
      <c r="AS62" s="79" t="str">
        <f t="shared" si="9"/>
        <v/>
      </c>
      <c r="AT62" s="79" t="str">
        <f t="shared" si="2"/>
        <v/>
      </c>
      <c r="AU62" s="79" t="str">
        <f t="shared" si="3"/>
        <v/>
      </c>
      <c r="AV62" s="79" t="str">
        <f t="shared" si="4"/>
        <v/>
      </c>
      <c r="AW62" s="79" t="str">
        <f t="shared" si="5"/>
        <v/>
      </c>
      <c r="AX62" s="79" t="str">
        <f t="shared" si="6"/>
        <v/>
      </c>
      <c r="AY62" s="79" t="str">
        <f t="shared" si="6"/>
        <v/>
      </c>
      <c r="AZ62" s="79" t="str">
        <f t="shared" si="6"/>
        <v/>
      </c>
      <c r="IW62" s="7"/>
    </row>
    <row r="63" spans="1:257" ht="11.85" customHeight="1" x14ac:dyDescent="0.3">
      <c r="A63" s="7" t="str">
        <f t="shared" si="10"/>
        <v/>
      </c>
      <c r="B63" s="7" t="str">
        <f t="shared" si="0"/>
        <v/>
      </c>
      <c r="C63" s="27" t="str">
        <v/>
      </c>
      <c r="D63" s="13" t="str">
        <v/>
      </c>
      <c r="E63" s="13" t="str">
        <v/>
      </c>
      <c r="F63" s="15" t="str">
        <v/>
      </c>
      <c r="G63" s="15" t="str">
        <v/>
      </c>
      <c r="H63" s="15" t="str">
        <v/>
      </c>
      <c r="I63" s="10" t="str">
        <v/>
      </c>
      <c r="J63" s="10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/>
      <c r="S63" s="10"/>
      <c r="T63" s="7"/>
      <c r="U63" s="7"/>
      <c r="W63" s="78"/>
      <c r="AH63" s="1"/>
      <c r="AP63" s="7" t="str">
        <f t="shared" si="8"/>
        <v/>
      </c>
      <c r="AQ63" s="79" t="str">
        <f t="shared" si="9"/>
        <v/>
      </c>
      <c r="AR63" s="79" t="str">
        <f t="shared" si="9"/>
        <v/>
      </c>
      <c r="AS63" s="79" t="str">
        <f t="shared" si="9"/>
        <v/>
      </c>
      <c r="AT63" s="79" t="str">
        <f t="shared" si="2"/>
        <v/>
      </c>
      <c r="AU63" s="79" t="str">
        <f t="shared" si="3"/>
        <v/>
      </c>
      <c r="AV63" s="79" t="str">
        <f t="shared" si="4"/>
        <v/>
      </c>
      <c r="AW63" s="79" t="str">
        <f t="shared" si="5"/>
        <v/>
      </c>
      <c r="AX63" s="79" t="str">
        <f t="shared" si="6"/>
        <v/>
      </c>
      <c r="AY63" s="79" t="str">
        <f t="shared" si="6"/>
        <v/>
      </c>
      <c r="AZ63" s="79" t="str">
        <f t="shared" si="6"/>
        <v/>
      </c>
      <c r="IW63" s="7"/>
    </row>
    <row r="64" spans="1:257" ht="11.85" customHeight="1" x14ac:dyDescent="0.3">
      <c r="A64" s="7" t="str">
        <f t="shared" si="10"/>
        <v/>
      </c>
      <c r="B64" s="7" t="str">
        <f t="shared" si="0"/>
        <v/>
      </c>
      <c r="C64" s="27" t="str">
        <v/>
      </c>
      <c r="D64" s="13" t="str">
        <v/>
      </c>
      <c r="E64" s="13" t="str">
        <v/>
      </c>
      <c r="F64" s="15" t="str">
        <v/>
      </c>
      <c r="G64" s="15" t="str">
        <v/>
      </c>
      <c r="H64" s="15" t="str">
        <v/>
      </c>
      <c r="I64" s="10" t="str">
        <v/>
      </c>
      <c r="J64" s="10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/>
      <c r="S64" s="10"/>
      <c r="T64" s="7"/>
      <c r="U64" s="7"/>
      <c r="W64" s="78"/>
      <c r="AH64" s="1"/>
      <c r="AP64" s="7" t="str">
        <f t="shared" si="8"/>
        <v/>
      </c>
      <c r="AQ64" s="79" t="str">
        <f t="shared" si="9"/>
        <v/>
      </c>
      <c r="AR64" s="79" t="str">
        <f t="shared" si="9"/>
        <v/>
      </c>
      <c r="AS64" s="79" t="str">
        <f t="shared" si="9"/>
        <v/>
      </c>
      <c r="AT64" s="79" t="str">
        <f t="shared" si="2"/>
        <v/>
      </c>
      <c r="AU64" s="79" t="str">
        <f t="shared" si="3"/>
        <v/>
      </c>
      <c r="AV64" s="79" t="str">
        <f t="shared" si="4"/>
        <v/>
      </c>
      <c r="AW64" s="79" t="str">
        <f t="shared" si="5"/>
        <v/>
      </c>
      <c r="AX64" s="79" t="str">
        <f t="shared" si="6"/>
        <v/>
      </c>
      <c r="AY64" s="79" t="str">
        <f t="shared" si="6"/>
        <v/>
      </c>
      <c r="AZ64" s="79" t="str">
        <f t="shared" si="6"/>
        <v/>
      </c>
      <c r="IW64" s="7"/>
    </row>
    <row r="65" spans="1:257" ht="11.85" customHeight="1" x14ac:dyDescent="0.3">
      <c r="A65" s="7" t="str">
        <f t="shared" si="10"/>
        <v/>
      </c>
      <c r="B65" s="7" t="str">
        <f t="shared" si="0"/>
        <v/>
      </c>
      <c r="C65" s="27" t="str">
        <v/>
      </c>
      <c r="D65" s="13" t="str">
        <v/>
      </c>
      <c r="E65" s="13" t="str">
        <v/>
      </c>
      <c r="F65" s="15" t="str">
        <v/>
      </c>
      <c r="G65" s="15" t="str">
        <v/>
      </c>
      <c r="H65" s="15" t="str">
        <v/>
      </c>
      <c r="I65" s="10" t="str">
        <v/>
      </c>
      <c r="J65" s="10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/>
      <c r="S65" s="10"/>
      <c r="T65" s="7"/>
      <c r="U65" s="7"/>
      <c r="W65" s="78"/>
      <c r="AH65" s="1"/>
      <c r="AP65" s="7" t="str">
        <f t="shared" si="8"/>
        <v/>
      </c>
      <c r="AQ65" s="79" t="str">
        <f t="shared" si="9"/>
        <v/>
      </c>
      <c r="AR65" s="79" t="str">
        <f t="shared" si="9"/>
        <v/>
      </c>
      <c r="AS65" s="79" t="str">
        <f t="shared" si="9"/>
        <v/>
      </c>
      <c r="AT65" s="79" t="str">
        <f t="shared" si="2"/>
        <v/>
      </c>
      <c r="AU65" s="79" t="str">
        <f t="shared" si="3"/>
        <v/>
      </c>
      <c r="AV65" s="79" t="str">
        <f t="shared" si="4"/>
        <v/>
      </c>
      <c r="AW65" s="79" t="str">
        <f t="shared" si="5"/>
        <v/>
      </c>
      <c r="AX65" s="79" t="str">
        <f t="shared" si="6"/>
        <v/>
      </c>
      <c r="AY65" s="79" t="str">
        <f t="shared" si="6"/>
        <v/>
      </c>
      <c r="AZ65" s="79" t="str">
        <f t="shared" si="6"/>
        <v/>
      </c>
      <c r="IW65" s="7"/>
    </row>
    <row r="66" spans="1:257" ht="11.85" customHeight="1" x14ac:dyDescent="0.3">
      <c r="A66" s="7" t="str">
        <f t="shared" si="10"/>
        <v/>
      </c>
      <c r="B66" s="7" t="str">
        <f t="shared" si="0"/>
        <v/>
      </c>
      <c r="C66" s="27" t="str">
        <v/>
      </c>
      <c r="D66" s="13" t="str">
        <v/>
      </c>
      <c r="E66" s="13" t="str">
        <v/>
      </c>
      <c r="F66" s="15" t="str">
        <v/>
      </c>
      <c r="G66" s="15" t="str">
        <v/>
      </c>
      <c r="H66" s="15" t="str">
        <v/>
      </c>
      <c r="I66" s="10" t="str">
        <v/>
      </c>
      <c r="J66" s="10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/>
      <c r="S66" s="10"/>
      <c r="T66" s="7"/>
      <c r="U66" s="7"/>
      <c r="W66" s="78"/>
      <c r="AH66" s="1"/>
      <c r="AP66" s="7" t="str">
        <f t="shared" si="8"/>
        <v/>
      </c>
      <c r="AQ66" s="79" t="str">
        <f t="shared" si="9"/>
        <v/>
      </c>
      <c r="AR66" s="79" t="str">
        <f t="shared" si="9"/>
        <v/>
      </c>
      <c r="AS66" s="79" t="str">
        <f t="shared" si="9"/>
        <v/>
      </c>
      <c r="AT66" s="79" t="str">
        <f t="shared" si="2"/>
        <v/>
      </c>
      <c r="AU66" s="79" t="str">
        <f t="shared" si="3"/>
        <v/>
      </c>
      <c r="AV66" s="79" t="str">
        <f t="shared" si="4"/>
        <v/>
      </c>
      <c r="AW66" s="79" t="str">
        <f t="shared" si="5"/>
        <v/>
      </c>
      <c r="AX66" s="79" t="str">
        <f t="shared" si="6"/>
        <v/>
      </c>
      <c r="AY66" s="79" t="str">
        <f t="shared" si="6"/>
        <v/>
      </c>
      <c r="AZ66" s="79" t="str">
        <f t="shared" si="6"/>
        <v/>
      </c>
      <c r="IW66" s="7"/>
    </row>
    <row r="67" spans="1:257" ht="11.85" customHeight="1" x14ac:dyDescent="0.3">
      <c r="A67" s="7" t="str">
        <f t="shared" si="10"/>
        <v/>
      </c>
      <c r="B67" s="7" t="str">
        <f t="shared" si="0"/>
        <v/>
      </c>
      <c r="C67" s="27" t="str">
        <v/>
      </c>
      <c r="D67" s="13" t="str">
        <v/>
      </c>
      <c r="E67" s="13" t="str">
        <v/>
      </c>
      <c r="F67" s="15" t="str">
        <v/>
      </c>
      <c r="G67" s="15" t="str">
        <v/>
      </c>
      <c r="H67" s="15" t="str">
        <v/>
      </c>
      <c r="I67" s="10" t="str">
        <v/>
      </c>
      <c r="J67" s="10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/>
      <c r="S67" s="10"/>
      <c r="T67" s="7"/>
      <c r="U67" s="7"/>
      <c r="W67" s="78"/>
      <c r="AH67" s="1"/>
      <c r="AP67" s="7" t="str">
        <f t="shared" si="8"/>
        <v/>
      </c>
      <c r="AQ67" s="79" t="str">
        <f t="shared" si="9"/>
        <v/>
      </c>
      <c r="AR67" s="79" t="str">
        <f t="shared" si="9"/>
        <v/>
      </c>
      <c r="AS67" s="79" t="str">
        <f t="shared" si="9"/>
        <v/>
      </c>
      <c r="AT67" s="79" t="str">
        <f t="shared" si="2"/>
        <v/>
      </c>
      <c r="AU67" s="79" t="str">
        <f t="shared" si="3"/>
        <v/>
      </c>
      <c r="AV67" s="79" t="str">
        <f t="shared" si="4"/>
        <v/>
      </c>
      <c r="AW67" s="79" t="str">
        <f t="shared" si="5"/>
        <v/>
      </c>
      <c r="AX67" s="79" t="str">
        <f t="shared" si="6"/>
        <v/>
      </c>
      <c r="AY67" s="79" t="str">
        <f t="shared" si="6"/>
        <v/>
      </c>
      <c r="AZ67" s="79" t="str">
        <f t="shared" si="6"/>
        <v/>
      </c>
      <c r="IW67" s="7"/>
    </row>
    <row r="68" spans="1:257" ht="11.85" customHeight="1" x14ac:dyDescent="0.3">
      <c r="A68" s="7" t="str">
        <f t="shared" si="10"/>
        <v/>
      </c>
      <c r="B68" s="7" t="str">
        <f t="shared" si="0"/>
        <v/>
      </c>
      <c r="C68" s="27" t="str">
        <v/>
      </c>
      <c r="D68" s="13" t="str">
        <v/>
      </c>
      <c r="E68" s="13" t="str">
        <v/>
      </c>
      <c r="F68" s="15" t="str">
        <v/>
      </c>
      <c r="G68" s="15" t="str">
        <v/>
      </c>
      <c r="H68" s="15" t="str">
        <v/>
      </c>
      <c r="I68" s="10" t="str">
        <v/>
      </c>
      <c r="J68" s="10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/>
      <c r="S68" s="10"/>
      <c r="T68" s="7"/>
      <c r="U68" s="7"/>
      <c r="W68" s="78"/>
      <c r="AH68" s="1"/>
      <c r="AP68" s="7" t="str">
        <f t="shared" si="8"/>
        <v/>
      </c>
      <c r="AQ68" s="79" t="str">
        <f t="shared" si="9"/>
        <v/>
      </c>
      <c r="AR68" s="79" t="str">
        <f t="shared" si="9"/>
        <v/>
      </c>
      <c r="AS68" s="79" t="str">
        <f t="shared" si="9"/>
        <v/>
      </c>
      <c r="AT68" s="79" t="str">
        <f t="shared" si="2"/>
        <v/>
      </c>
      <c r="AU68" s="79" t="str">
        <f t="shared" si="3"/>
        <v/>
      </c>
      <c r="AV68" s="79" t="str">
        <f t="shared" si="4"/>
        <v/>
      </c>
      <c r="AW68" s="79" t="str">
        <f t="shared" si="5"/>
        <v/>
      </c>
      <c r="AX68" s="79" t="str">
        <f t="shared" si="6"/>
        <v/>
      </c>
      <c r="AY68" s="79" t="str">
        <f t="shared" si="6"/>
        <v/>
      </c>
      <c r="AZ68" s="79" t="str">
        <f t="shared" si="6"/>
        <v/>
      </c>
      <c r="IW68" s="7"/>
    </row>
    <row r="69" spans="1:257" ht="11.85" customHeight="1" x14ac:dyDescent="0.3">
      <c r="A69" s="7" t="str">
        <f t="shared" si="10"/>
        <v/>
      </c>
      <c r="B69" s="7" t="str">
        <f t="shared" si="0"/>
        <v/>
      </c>
      <c r="C69" s="27" t="str">
        <v/>
      </c>
      <c r="D69" s="13" t="str">
        <v/>
      </c>
      <c r="E69" s="13" t="str">
        <v/>
      </c>
      <c r="F69" s="15" t="str">
        <v/>
      </c>
      <c r="G69" s="15" t="str">
        <v/>
      </c>
      <c r="H69" s="15" t="str">
        <v/>
      </c>
      <c r="I69" s="10" t="str">
        <v/>
      </c>
      <c r="J69" s="10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/>
      <c r="S69" s="10"/>
      <c r="T69" s="7"/>
      <c r="U69" s="7"/>
      <c r="W69" s="78"/>
      <c r="AH69" s="1"/>
      <c r="AP69" s="7" t="str">
        <f t="shared" si="8"/>
        <v/>
      </c>
      <c r="AQ69" s="79" t="str">
        <f t="shared" si="9"/>
        <v/>
      </c>
      <c r="AR69" s="79" t="str">
        <f t="shared" si="9"/>
        <v/>
      </c>
      <c r="AS69" s="79" t="str">
        <f t="shared" si="9"/>
        <v/>
      </c>
      <c r="AT69" s="79" t="str">
        <f t="shared" si="2"/>
        <v/>
      </c>
      <c r="AU69" s="79" t="str">
        <f t="shared" si="3"/>
        <v/>
      </c>
      <c r="AV69" s="79" t="str">
        <f t="shared" si="4"/>
        <v/>
      </c>
      <c r="AW69" s="79" t="str">
        <f t="shared" si="5"/>
        <v/>
      </c>
      <c r="AX69" s="79" t="str">
        <f t="shared" si="6"/>
        <v/>
      </c>
      <c r="AY69" s="79" t="str">
        <f t="shared" si="6"/>
        <v/>
      </c>
      <c r="AZ69" s="79" t="str">
        <f t="shared" si="6"/>
        <v/>
      </c>
      <c r="IW69" s="7"/>
    </row>
    <row r="70" spans="1:257" ht="11.85" customHeight="1" x14ac:dyDescent="0.3">
      <c r="A70" s="7" t="str">
        <f t="shared" si="10"/>
        <v/>
      </c>
      <c r="B70" s="7" t="str">
        <f t="shared" si="0"/>
        <v/>
      </c>
      <c r="C70" s="27" t="str">
        <v/>
      </c>
      <c r="D70" s="13" t="str">
        <v/>
      </c>
      <c r="E70" s="13" t="str">
        <v/>
      </c>
      <c r="F70" s="15" t="str">
        <v/>
      </c>
      <c r="G70" s="15" t="str">
        <v/>
      </c>
      <c r="H70" s="15" t="str">
        <v/>
      </c>
      <c r="I70" s="10" t="str">
        <v/>
      </c>
      <c r="J70" s="10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/>
      <c r="S70" s="10"/>
      <c r="T70" s="7"/>
      <c r="U70" s="7"/>
      <c r="W70" s="78"/>
      <c r="AH70" s="1"/>
      <c r="AP70" s="7" t="str">
        <f t="shared" si="8"/>
        <v/>
      </c>
      <c r="AQ70" s="79" t="str">
        <f t="shared" si="9"/>
        <v/>
      </c>
      <c r="AR70" s="79" t="str">
        <f t="shared" si="9"/>
        <v/>
      </c>
      <c r="AS70" s="79" t="str">
        <f t="shared" si="9"/>
        <v/>
      </c>
      <c r="AT70" s="79" t="str">
        <f t="shared" si="2"/>
        <v/>
      </c>
      <c r="AU70" s="79" t="str">
        <f t="shared" si="3"/>
        <v/>
      </c>
      <c r="AV70" s="79" t="str">
        <f t="shared" si="4"/>
        <v/>
      </c>
      <c r="AW70" s="79" t="str">
        <f t="shared" si="5"/>
        <v/>
      </c>
      <c r="AX70" s="79" t="str">
        <f t="shared" si="6"/>
        <v/>
      </c>
      <c r="AY70" s="79" t="str">
        <f t="shared" si="6"/>
        <v/>
      </c>
      <c r="AZ70" s="79" t="str">
        <f t="shared" si="6"/>
        <v/>
      </c>
      <c r="IW70" s="7"/>
    </row>
    <row r="71" spans="1:257" ht="11.85" customHeight="1" x14ac:dyDescent="0.3">
      <c r="A71" s="7" t="str">
        <f t="shared" si="10"/>
        <v/>
      </c>
      <c r="B71" s="7" t="str">
        <f t="shared" si="0"/>
        <v/>
      </c>
      <c r="C71" s="27" t="str">
        <v/>
      </c>
      <c r="D71" s="13" t="str">
        <v/>
      </c>
      <c r="E71" s="13" t="str">
        <v/>
      </c>
      <c r="F71" s="15" t="str">
        <v/>
      </c>
      <c r="G71" s="15" t="str">
        <v/>
      </c>
      <c r="H71" s="15" t="str">
        <v/>
      </c>
      <c r="I71" s="10" t="str">
        <v/>
      </c>
      <c r="J71" s="10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/>
      <c r="S71" s="10"/>
      <c r="T71" s="7"/>
      <c r="U71" s="7"/>
      <c r="W71" s="78"/>
      <c r="AH71" s="1"/>
      <c r="AP71" s="7" t="str">
        <f t="shared" si="8"/>
        <v/>
      </c>
      <c r="AQ71" s="79" t="str">
        <f t="shared" si="9"/>
        <v/>
      </c>
      <c r="AR71" s="79" t="str">
        <f t="shared" si="9"/>
        <v/>
      </c>
      <c r="AS71" s="79" t="str">
        <f t="shared" si="9"/>
        <v/>
      </c>
      <c r="AT71" s="79" t="str">
        <f t="shared" si="2"/>
        <v/>
      </c>
      <c r="AU71" s="79" t="str">
        <f t="shared" si="3"/>
        <v/>
      </c>
      <c r="AV71" s="79" t="str">
        <f t="shared" si="4"/>
        <v/>
      </c>
      <c r="AW71" s="79" t="str">
        <f t="shared" si="5"/>
        <v/>
      </c>
      <c r="AX71" s="79" t="str">
        <f t="shared" si="6"/>
        <v/>
      </c>
      <c r="AY71" s="79" t="str">
        <f t="shared" si="6"/>
        <v/>
      </c>
      <c r="AZ71" s="79" t="str">
        <f t="shared" si="6"/>
        <v/>
      </c>
      <c r="IW71" s="7"/>
    </row>
    <row r="72" spans="1:257" ht="11.85" customHeight="1" x14ac:dyDescent="0.3">
      <c r="A72" s="7" t="str">
        <f t="shared" si="10"/>
        <v/>
      </c>
      <c r="B72" s="7" t="str">
        <f t="shared" si="0"/>
        <v/>
      </c>
      <c r="C72" s="27" t="str">
        <v/>
      </c>
      <c r="D72" s="13" t="str">
        <v/>
      </c>
      <c r="E72" s="13" t="str">
        <v/>
      </c>
      <c r="F72" s="15" t="str">
        <v/>
      </c>
      <c r="G72" s="15" t="str">
        <v/>
      </c>
      <c r="H72" s="15" t="str">
        <v/>
      </c>
      <c r="I72" s="10" t="str">
        <v/>
      </c>
      <c r="J72" s="10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/>
      <c r="S72" s="10"/>
      <c r="T72" s="7"/>
      <c r="U72" s="7"/>
      <c r="W72" s="78"/>
      <c r="AH72" s="1"/>
      <c r="AP72" s="7" t="str">
        <f t="shared" si="8"/>
        <v/>
      </c>
      <c r="AQ72" s="79" t="str">
        <f t="shared" si="9"/>
        <v/>
      </c>
      <c r="AR72" s="79" t="str">
        <f t="shared" si="9"/>
        <v/>
      </c>
      <c r="AS72" s="79" t="str">
        <f t="shared" si="9"/>
        <v/>
      </c>
      <c r="AT72" s="79" t="str">
        <f t="shared" si="2"/>
        <v/>
      </c>
      <c r="AU72" s="79" t="str">
        <f t="shared" si="3"/>
        <v/>
      </c>
      <c r="AV72" s="79" t="str">
        <f t="shared" si="4"/>
        <v/>
      </c>
      <c r="AW72" s="79" t="str">
        <f t="shared" si="5"/>
        <v/>
      </c>
      <c r="AX72" s="79" t="str">
        <f t="shared" si="6"/>
        <v/>
      </c>
      <c r="AY72" s="79" t="str">
        <f t="shared" si="6"/>
        <v/>
      </c>
      <c r="AZ72" s="79" t="str">
        <f t="shared" si="6"/>
        <v/>
      </c>
      <c r="IW72" s="7"/>
    </row>
    <row r="73" spans="1:257" ht="11.85" customHeight="1" x14ac:dyDescent="0.3">
      <c r="A73" s="7" t="str">
        <f t="shared" si="10"/>
        <v/>
      </c>
      <c r="B73" s="7" t="str">
        <f t="shared" si="0"/>
        <v/>
      </c>
      <c r="C73" s="27" t="str">
        <v/>
      </c>
      <c r="D73" s="13" t="str">
        <v/>
      </c>
      <c r="E73" s="13" t="str">
        <v/>
      </c>
      <c r="F73" s="15" t="str">
        <v/>
      </c>
      <c r="G73" s="15" t="str">
        <v/>
      </c>
      <c r="H73" s="15" t="str">
        <v/>
      </c>
      <c r="I73" s="10" t="str">
        <v/>
      </c>
      <c r="J73" s="10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/>
      <c r="S73" s="10"/>
      <c r="T73" s="7"/>
      <c r="U73" s="7"/>
      <c r="W73" s="78"/>
      <c r="AH73" s="1"/>
      <c r="AP73" s="7" t="str">
        <f t="shared" si="8"/>
        <v/>
      </c>
      <c r="AQ73" s="79" t="str">
        <f t="shared" si="9"/>
        <v/>
      </c>
      <c r="AR73" s="79" t="str">
        <f t="shared" si="9"/>
        <v/>
      </c>
      <c r="AS73" s="79" t="str">
        <f t="shared" si="9"/>
        <v/>
      </c>
      <c r="AT73" s="79" t="str">
        <f t="shared" si="2"/>
        <v/>
      </c>
      <c r="AU73" s="79" t="str">
        <f t="shared" si="3"/>
        <v/>
      </c>
      <c r="AV73" s="79" t="str">
        <f t="shared" si="4"/>
        <v/>
      </c>
      <c r="AW73" s="79" t="str">
        <f t="shared" si="5"/>
        <v/>
      </c>
      <c r="AX73" s="79" t="str">
        <f t="shared" si="6"/>
        <v/>
      </c>
      <c r="AY73" s="79" t="str">
        <f t="shared" si="6"/>
        <v/>
      </c>
      <c r="AZ73" s="79" t="str">
        <f t="shared" si="6"/>
        <v/>
      </c>
      <c r="IW73" s="7"/>
    </row>
    <row r="74" spans="1:257" ht="11.85" customHeight="1" x14ac:dyDescent="0.3">
      <c r="A74" s="7" t="str">
        <f t="shared" si="10"/>
        <v/>
      </c>
      <c r="B74" s="7" t="str">
        <f t="shared" si="0"/>
        <v/>
      </c>
      <c r="C74" s="27" t="str">
        <v/>
      </c>
      <c r="D74" s="13" t="str">
        <v/>
      </c>
      <c r="E74" s="13" t="str">
        <v/>
      </c>
      <c r="F74" s="15" t="str">
        <v/>
      </c>
      <c r="G74" s="15" t="str">
        <v/>
      </c>
      <c r="H74" s="15" t="str">
        <v/>
      </c>
      <c r="I74" s="10" t="str">
        <v/>
      </c>
      <c r="J74" s="10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/>
      <c r="S74" s="10"/>
      <c r="T74" s="7"/>
      <c r="U74" s="7"/>
      <c r="W74" s="78"/>
      <c r="AH74" s="1"/>
      <c r="AP74" s="7" t="str">
        <f t="shared" si="8"/>
        <v/>
      </c>
      <c r="AQ74" s="79" t="str">
        <f t="shared" si="9"/>
        <v/>
      </c>
      <c r="AR74" s="79" t="str">
        <f t="shared" si="9"/>
        <v/>
      </c>
      <c r="AS74" s="79" t="str">
        <f t="shared" si="9"/>
        <v/>
      </c>
      <c r="AT74" s="79" t="str">
        <f t="shared" si="2"/>
        <v/>
      </c>
      <c r="AU74" s="79" t="str">
        <f t="shared" si="3"/>
        <v/>
      </c>
      <c r="AV74" s="79" t="str">
        <f t="shared" si="4"/>
        <v/>
      </c>
      <c r="AW74" s="79" t="str">
        <f t="shared" si="5"/>
        <v/>
      </c>
      <c r="AX74" s="79" t="str">
        <f t="shared" si="6"/>
        <v/>
      </c>
      <c r="AY74" s="79" t="str">
        <f t="shared" si="6"/>
        <v/>
      </c>
      <c r="AZ74" s="79" t="str">
        <f t="shared" si="6"/>
        <v/>
      </c>
      <c r="IW74" s="7"/>
    </row>
    <row r="75" spans="1:257" ht="11.85" customHeight="1" x14ac:dyDescent="0.3">
      <c r="A75" s="7" t="str">
        <f t="shared" si="10"/>
        <v/>
      </c>
      <c r="B75" s="7" t="str">
        <f t="shared" si="0"/>
        <v/>
      </c>
      <c r="C75" s="27" t="str">
        <v/>
      </c>
      <c r="D75" s="13" t="str">
        <v/>
      </c>
      <c r="E75" s="13" t="str">
        <v/>
      </c>
      <c r="F75" s="15" t="str">
        <v/>
      </c>
      <c r="G75" s="15" t="str">
        <v/>
      </c>
      <c r="H75" s="15" t="str">
        <v/>
      </c>
      <c r="I75" s="10" t="str">
        <v/>
      </c>
      <c r="J75" s="10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/>
      <c r="S75" s="10"/>
      <c r="T75" s="7"/>
      <c r="U75" s="7"/>
      <c r="W75" s="78"/>
      <c r="AH75" s="1"/>
      <c r="AP75" s="7" t="str">
        <f t="shared" si="8"/>
        <v/>
      </c>
      <c r="AQ75" s="79" t="str">
        <f t="shared" si="9"/>
        <v/>
      </c>
      <c r="AR75" s="79" t="str">
        <f t="shared" si="9"/>
        <v/>
      </c>
      <c r="AS75" s="79" t="str">
        <f t="shared" si="9"/>
        <v/>
      </c>
      <c r="AT75" s="79" t="str">
        <f t="shared" si="2"/>
        <v/>
      </c>
      <c r="AU75" s="79" t="str">
        <f t="shared" si="3"/>
        <v/>
      </c>
      <c r="AV75" s="79" t="str">
        <f t="shared" si="4"/>
        <v/>
      </c>
      <c r="AW75" s="79" t="str">
        <f t="shared" si="5"/>
        <v/>
      </c>
      <c r="AX75" s="79" t="str">
        <f t="shared" si="6"/>
        <v/>
      </c>
      <c r="AY75" s="79" t="str">
        <f t="shared" si="6"/>
        <v/>
      </c>
      <c r="AZ75" s="79" t="str">
        <f t="shared" si="6"/>
        <v/>
      </c>
      <c r="IW75" s="7"/>
    </row>
    <row r="76" spans="1:257" ht="11.85" customHeight="1" x14ac:dyDescent="0.3">
      <c r="A76" s="7" t="str">
        <f t="shared" si="10"/>
        <v/>
      </c>
      <c r="B76" s="7" t="str">
        <f t="shared" si="0"/>
        <v/>
      </c>
      <c r="C76" s="27" t="str">
        <v/>
      </c>
      <c r="D76" s="13" t="str">
        <v/>
      </c>
      <c r="E76" s="13" t="str">
        <v/>
      </c>
      <c r="F76" s="15" t="str">
        <v/>
      </c>
      <c r="G76" s="15" t="str">
        <v/>
      </c>
      <c r="H76" s="15" t="str">
        <v/>
      </c>
      <c r="I76" s="10" t="str">
        <v/>
      </c>
      <c r="J76" s="10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/>
      <c r="S76" s="10"/>
      <c r="T76" s="7"/>
      <c r="U76" s="7"/>
      <c r="W76" s="78"/>
      <c r="AH76" s="1"/>
      <c r="AP76" s="7" t="str">
        <f t="shared" si="8"/>
        <v/>
      </c>
      <c r="AQ76" s="79" t="str">
        <f t="shared" si="9"/>
        <v/>
      </c>
      <c r="AR76" s="79" t="str">
        <f t="shared" si="9"/>
        <v/>
      </c>
      <c r="AS76" s="79" t="str">
        <f t="shared" si="9"/>
        <v/>
      </c>
      <c r="AT76" s="79" t="str">
        <f t="shared" si="2"/>
        <v/>
      </c>
      <c r="AU76" s="79" t="str">
        <f t="shared" si="3"/>
        <v/>
      </c>
      <c r="AV76" s="79" t="str">
        <f t="shared" si="4"/>
        <v/>
      </c>
      <c r="AW76" s="79" t="str">
        <f t="shared" si="5"/>
        <v/>
      </c>
      <c r="AX76" s="79" t="str">
        <f t="shared" si="6"/>
        <v/>
      </c>
      <c r="AY76" s="79" t="str">
        <f t="shared" si="6"/>
        <v/>
      </c>
      <c r="AZ76" s="79" t="str">
        <f t="shared" si="6"/>
        <v/>
      </c>
      <c r="IW76" s="7"/>
    </row>
    <row r="77" spans="1:257" ht="11.85" customHeight="1" x14ac:dyDescent="0.3">
      <c r="A77" s="7" t="str">
        <f t="shared" si="10"/>
        <v/>
      </c>
      <c r="B77" s="7" t="str">
        <f t="shared" ref="B77:B108" si="11">IF(IF(OR($D$36,$D$35,$D$34),(ROW(A77)-ROW($A$45))*$E$29,"")&lt;=$E$30,IF(OR($D$36,$D$35,$D$34),(ROW(A77)-ROW($A$45))*$E$29,""),"")</f>
        <v/>
      </c>
      <c r="C77" s="27" t="str">
        <v/>
      </c>
      <c r="D77" s="13" t="str">
        <v/>
      </c>
      <c r="E77" s="13" t="str">
        <v/>
      </c>
      <c r="F77" s="15" t="str">
        <v/>
      </c>
      <c r="G77" s="15" t="str">
        <v/>
      </c>
      <c r="H77" s="15" t="str">
        <v/>
      </c>
      <c r="I77" s="10" t="str">
        <v/>
      </c>
      <c r="J77" s="10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/>
      <c r="S77" s="10"/>
      <c r="T77" s="7"/>
      <c r="U77" s="7"/>
      <c r="W77" s="78"/>
      <c r="AH77" s="1"/>
      <c r="AP77" s="7" t="str">
        <f t="shared" si="8"/>
        <v/>
      </c>
      <c r="AQ77" s="79" t="str">
        <f t="shared" si="9"/>
        <v/>
      </c>
      <c r="AR77" s="79" t="str">
        <f t="shared" si="9"/>
        <v/>
      </c>
      <c r="AS77" s="79" t="str">
        <f t="shared" si="9"/>
        <v/>
      </c>
      <c r="AT77" s="79" t="str">
        <f t="shared" si="2"/>
        <v/>
      </c>
      <c r="AU77" s="79" t="str">
        <f t="shared" si="3"/>
        <v/>
      </c>
      <c r="AV77" s="79" t="str">
        <f t="shared" si="4"/>
        <v/>
      </c>
      <c r="AW77" s="79" t="str">
        <f t="shared" si="5"/>
        <v/>
      </c>
      <c r="AX77" s="79" t="str">
        <f t="shared" si="6"/>
        <v/>
      </c>
      <c r="AY77" s="79" t="str">
        <f t="shared" si="6"/>
        <v/>
      </c>
      <c r="AZ77" s="79" t="str">
        <f t="shared" si="6"/>
        <v/>
      </c>
      <c r="IW77" s="7"/>
    </row>
    <row r="78" spans="1:257" ht="11.85" customHeight="1" x14ac:dyDescent="0.3">
      <c r="A78" s="7" t="str">
        <f t="shared" si="10"/>
        <v/>
      </c>
      <c r="B78" s="7" t="str">
        <f t="shared" si="11"/>
        <v/>
      </c>
      <c r="C78" s="27" t="str">
        <v/>
      </c>
      <c r="D78" s="13" t="str">
        <v/>
      </c>
      <c r="E78" s="13" t="str">
        <v/>
      </c>
      <c r="F78" s="15" t="str">
        <v/>
      </c>
      <c r="G78" s="15" t="str">
        <v/>
      </c>
      <c r="H78" s="15" t="str">
        <v/>
      </c>
      <c r="I78" s="10" t="str">
        <v/>
      </c>
      <c r="J78" s="10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/>
      <c r="S78" s="10"/>
      <c r="T78" s="7"/>
      <c r="U78" s="7"/>
      <c r="W78" s="78"/>
      <c r="AH78" s="1"/>
      <c r="AP78" s="7" t="str">
        <f t="shared" si="8"/>
        <v/>
      </c>
      <c r="AQ78" s="79" t="str">
        <f t="shared" si="9"/>
        <v/>
      </c>
      <c r="AR78" s="79" t="str">
        <f t="shared" si="9"/>
        <v/>
      </c>
      <c r="AS78" s="79" t="str">
        <f t="shared" si="9"/>
        <v/>
      </c>
      <c r="AT78" s="79" t="str">
        <f t="shared" si="2"/>
        <v/>
      </c>
      <c r="AU78" s="79" t="str">
        <f t="shared" si="3"/>
        <v/>
      </c>
      <c r="AV78" s="79" t="str">
        <f t="shared" si="4"/>
        <v/>
      </c>
      <c r="AW78" s="79" t="str">
        <f t="shared" si="5"/>
        <v/>
      </c>
      <c r="AX78" s="79" t="str">
        <f t="shared" si="6"/>
        <v/>
      </c>
      <c r="AY78" s="79" t="str">
        <f t="shared" si="6"/>
        <v/>
      </c>
      <c r="AZ78" s="79" t="str">
        <f t="shared" si="6"/>
        <v/>
      </c>
      <c r="IW78" s="7"/>
    </row>
    <row r="79" spans="1:257" ht="11.85" customHeight="1" x14ac:dyDescent="0.3">
      <c r="A79" s="7" t="str">
        <f t="shared" si="10"/>
        <v/>
      </c>
      <c r="B79" s="7" t="str">
        <f t="shared" si="11"/>
        <v/>
      </c>
      <c r="C79" s="27" t="str">
        <v/>
      </c>
      <c r="D79" s="13" t="str">
        <v/>
      </c>
      <c r="E79" s="13" t="str">
        <v/>
      </c>
      <c r="F79" s="15" t="str">
        <v/>
      </c>
      <c r="G79" s="15" t="str">
        <v/>
      </c>
      <c r="H79" s="15" t="str">
        <v/>
      </c>
      <c r="I79" s="10" t="str">
        <v/>
      </c>
      <c r="J79" s="10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/>
      <c r="S79" s="10"/>
      <c r="T79" s="7"/>
      <c r="U79" s="7"/>
      <c r="W79" s="78"/>
      <c r="AH79" s="1"/>
      <c r="AP79" s="7" t="str">
        <f t="shared" si="8"/>
        <v/>
      </c>
      <c r="AQ79" s="79" t="str">
        <f t="shared" si="9"/>
        <v/>
      </c>
      <c r="AR79" s="79" t="str">
        <f t="shared" si="9"/>
        <v/>
      </c>
      <c r="AS79" s="79" t="str">
        <f t="shared" si="9"/>
        <v/>
      </c>
      <c r="AT79" s="79" t="str">
        <f t="shared" si="2"/>
        <v/>
      </c>
      <c r="AU79" s="79" t="str">
        <f t="shared" si="3"/>
        <v/>
      </c>
      <c r="AV79" s="79" t="str">
        <f t="shared" si="4"/>
        <v/>
      </c>
      <c r="AW79" s="79" t="str">
        <f t="shared" si="5"/>
        <v/>
      </c>
      <c r="AX79" s="79" t="str">
        <f t="shared" si="6"/>
        <v/>
      </c>
      <c r="AY79" s="79" t="str">
        <f t="shared" si="6"/>
        <v/>
      </c>
      <c r="AZ79" s="79" t="str">
        <f t="shared" si="6"/>
        <v/>
      </c>
      <c r="IW79" s="7"/>
    </row>
    <row r="80" spans="1:257" ht="11.85" customHeight="1" x14ac:dyDescent="0.3">
      <c r="A80" s="7" t="str">
        <f t="shared" si="10"/>
        <v/>
      </c>
      <c r="B80" s="7" t="str">
        <f t="shared" si="11"/>
        <v/>
      </c>
      <c r="C80" s="27" t="str">
        <v/>
      </c>
      <c r="D80" s="13" t="str">
        <v/>
      </c>
      <c r="E80" s="13" t="str">
        <v/>
      </c>
      <c r="F80" s="15" t="str">
        <v/>
      </c>
      <c r="G80" s="15" t="str">
        <v/>
      </c>
      <c r="H80" s="15" t="str">
        <v/>
      </c>
      <c r="I80" s="10" t="str">
        <v/>
      </c>
      <c r="J80" s="10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/>
      <c r="S80" s="10"/>
      <c r="T80" s="7"/>
      <c r="U80" s="7"/>
      <c r="W80" s="78"/>
      <c r="AH80" s="1"/>
      <c r="AP80" s="7" t="str">
        <f t="shared" si="8"/>
        <v/>
      </c>
      <c r="AQ80" s="79" t="str">
        <f t="shared" si="9"/>
        <v/>
      </c>
      <c r="AR80" s="79" t="str">
        <f t="shared" si="9"/>
        <v/>
      </c>
      <c r="AS80" s="79" t="str">
        <f t="shared" si="9"/>
        <v/>
      </c>
      <c r="AT80" s="79" t="str">
        <f t="shared" si="2"/>
        <v/>
      </c>
      <c r="AU80" s="79" t="str">
        <f t="shared" si="3"/>
        <v/>
      </c>
      <c r="AV80" s="79" t="str">
        <f t="shared" si="4"/>
        <v/>
      </c>
      <c r="AW80" s="79" t="str">
        <f t="shared" si="5"/>
        <v/>
      </c>
      <c r="AX80" s="79" t="str">
        <f t="shared" si="6"/>
        <v/>
      </c>
      <c r="AY80" s="79" t="str">
        <f t="shared" si="6"/>
        <v/>
      </c>
      <c r="AZ80" s="79" t="str">
        <f t="shared" si="6"/>
        <v/>
      </c>
      <c r="IW80" s="7"/>
    </row>
    <row r="81" spans="1:257" ht="11.85" customHeight="1" x14ac:dyDescent="0.3">
      <c r="A81" s="7" t="str">
        <f t="shared" si="10"/>
        <v/>
      </c>
      <c r="B81" s="7" t="str">
        <f t="shared" si="11"/>
        <v/>
      </c>
      <c r="C81" s="27" t="str">
        <v/>
      </c>
      <c r="D81" s="13" t="str">
        <v/>
      </c>
      <c r="E81" s="13" t="str">
        <v/>
      </c>
      <c r="F81" s="15" t="str">
        <v/>
      </c>
      <c r="G81" s="15" t="str">
        <v/>
      </c>
      <c r="H81" s="15" t="str">
        <v/>
      </c>
      <c r="I81" s="10" t="str">
        <v/>
      </c>
      <c r="J81" s="10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/>
      <c r="S81" s="10"/>
      <c r="T81" s="7"/>
      <c r="U81" s="7"/>
      <c r="W81" s="78"/>
      <c r="AH81" s="1"/>
      <c r="AP81" s="7" t="str">
        <f t="shared" si="8"/>
        <v/>
      </c>
      <c r="AQ81" s="79" t="str">
        <f t="shared" si="9"/>
        <v/>
      </c>
      <c r="AR81" s="79" t="str">
        <f t="shared" si="9"/>
        <v/>
      </c>
      <c r="AS81" s="79" t="str">
        <f t="shared" si="9"/>
        <v/>
      </c>
      <c r="AT81" s="79" t="str">
        <f t="shared" si="2"/>
        <v/>
      </c>
      <c r="AU81" s="79" t="str">
        <f t="shared" si="3"/>
        <v/>
      </c>
      <c r="AV81" s="79" t="str">
        <f t="shared" si="4"/>
        <v/>
      </c>
      <c r="AW81" s="79" t="str">
        <f t="shared" si="5"/>
        <v/>
      </c>
      <c r="AX81" s="79" t="str">
        <f t="shared" si="6"/>
        <v/>
      </c>
      <c r="AY81" s="79" t="str">
        <f t="shared" si="6"/>
        <v/>
      </c>
      <c r="AZ81" s="79" t="str">
        <f t="shared" si="6"/>
        <v/>
      </c>
      <c r="IW81" s="7"/>
    </row>
    <row r="82" spans="1:257" ht="11.85" customHeight="1" x14ac:dyDescent="0.3">
      <c r="A82" s="7" t="str">
        <f t="shared" si="10"/>
        <v/>
      </c>
      <c r="B82" s="7" t="str">
        <f t="shared" si="11"/>
        <v/>
      </c>
      <c r="C82" s="27" t="str">
        <v/>
      </c>
      <c r="D82" s="13" t="str">
        <v/>
      </c>
      <c r="E82" s="13" t="str">
        <v/>
      </c>
      <c r="F82" s="15" t="str">
        <v/>
      </c>
      <c r="G82" s="15" t="str">
        <v/>
      </c>
      <c r="H82" s="15" t="str">
        <v/>
      </c>
      <c r="I82" s="10" t="str">
        <v/>
      </c>
      <c r="J82" s="10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/>
      <c r="S82" s="10"/>
      <c r="T82" s="7"/>
      <c r="U82" s="7"/>
      <c r="W82" s="78"/>
      <c r="AH82" s="1"/>
      <c r="AP82" s="7" t="str">
        <f t="shared" si="8"/>
        <v/>
      </c>
      <c r="AQ82" s="79" t="str">
        <f t="shared" si="9"/>
        <v/>
      </c>
      <c r="AR82" s="79" t="str">
        <f t="shared" si="9"/>
        <v/>
      </c>
      <c r="AS82" s="79" t="str">
        <f t="shared" si="9"/>
        <v/>
      </c>
      <c r="AT82" s="79" t="str">
        <f t="shared" si="2"/>
        <v/>
      </c>
      <c r="AU82" s="79" t="str">
        <f t="shared" si="3"/>
        <v/>
      </c>
      <c r="AV82" s="79" t="str">
        <f t="shared" si="4"/>
        <v/>
      </c>
      <c r="AW82" s="79" t="str">
        <f t="shared" si="5"/>
        <v/>
      </c>
      <c r="AX82" s="79" t="str">
        <f t="shared" si="6"/>
        <v/>
      </c>
      <c r="AY82" s="79" t="str">
        <f t="shared" si="6"/>
        <v/>
      </c>
      <c r="AZ82" s="79" t="str">
        <f t="shared" si="6"/>
        <v/>
      </c>
      <c r="IW82" s="7"/>
    </row>
    <row r="83" spans="1:257" ht="11.85" customHeight="1" x14ac:dyDescent="0.3">
      <c r="A83" s="7" t="str">
        <f t="shared" si="10"/>
        <v/>
      </c>
      <c r="B83" s="7" t="str">
        <f t="shared" si="11"/>
        <v/>
      </c>
      <c r="C83" s="27" t="str">
        <v/>
      </c>
      <c r="D83" s="13" t="str">
        <v/>
      </c>
      <c r="E83" s="13" t="str">
        <v/>
      </c>
      <c r="F83" s="15" t="str">
        <v/>
      </c>
      <c r="G83" s="15" t="str">
        <v/>
      </c>
      <c r="H83" s="15" t="str">
        <v/>
      </c>
      <c r="I83" s="10" t="str">
        <v/>
      </c>
      <c r="J83" s="10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/>
      <c r="S83" s="10"/>
      <c r="T83" s="7"/>
      <c r="U83" s="7"/>
      <c r="W83" s="78"/>
      <c r="AH83" s="1"/>
      <c r="AP83" s="7" t="str">
        <f t="shared" si="8"/>
        <v/>
      </c>
      <c r="AQ83" s="79" t="str">
        <f t="shared" si="9"/>
        <v/>
      </c>
      <c r="AR83" s="79" t="str">
        <f t="shared" si="9"/>
        <v/>
      </c>
      <c r="AS83" s="79" t="str">
        <f t="shared" si="9"/>
        <v/>
      </c>
      <c r="AT83" s="79" t="str">
        <f t="shared" si="2"/>
        <v/>
      </c>
      <c r="AU83" s="79" t="str">
        <f t="shared" si="3"/>
        <v/>
      </c>
      <c r="AV83" s="79" t="str">
        <f t="shared" si="4"/>
        <v/>
      </c>
      <c r="AW83" s="79" t="str">
        <f t="shared" si="5"/>
        <v/>
      </c>
      <c r="AX83" s="79" t="str">
        <f t="shared" si="6"/>
        <v/>
      </c>
      <c r="AY83" s="79" t="str">
        <f t="shared" si="6"/>
        <v/>
      </c>
      <c r="AZ83" s="79" t="str">
        <f t="shared" si="6"/>
        <v/>
      </c>
      <c r="IW83" s="7"/>
    </row>
    <row r="84" spans="1:257" ht="11.85" customHeight="1" x14ac:dyDescent="0.3">
      <c r="A84" s="7" t="str">
        <f t="shared" si="10"/>
        <v/>
      </c>
      <c r="B84" s="7" t="str">
        <f t="shared" si="11"/>
        <v/>
      </c>
      <c r="C84" s="27" t="str">
        <v/>
      </c>
      <c r="D84" s="13" t="str">
        <v/>
      </c>
      <c r="E84" s="13" t="str">
        <v/>
      </c>
      <c r="F84" s="15" t="str">
        <v/>
      </c>
      <c r="G84" s="15" t="str">
        <v/>
      </c>
      <c r="H84" s="15" t="str">
        <v/>
      </c>
      <c r="I84" s="10" t="str">
        <v/>
      </c>
      <c r="J84" s="10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/>
      <c r="S84" s="10"/>
      <c r="T84" s="7"/>
      <c r="U84" s="7"/>
      <c r="W84" s="78"/>
      <c r="AH84" s="1"/>
      <c r="AP84" s="7" t="str">
        <f t="shared" si="8"/>
        <v/>
      </c>
      <c r="AQ84" s="79" t="str">
        <f t="shared" si="9"/>
        <v/>
      </c>
      <c r="AR84" s="79" t="str">
        <f t="shared" si="9"/>
        <v/>
      </c>
      <c r="AS84" s="79" t="str">
        <f t="shared" si="9"/>
        <v/>
      </c>
      <c r="AT84" s="79" t="str">
        <f t="shared" si="2"/>
        <v/>
      </c>
      <c r="AU84" s="79" t="str">
        <f t="shared" si="3"/>
        <v/>
      </c>
      <c r="AV84" s="79" t="str">
        <f t="shared" si="4"/>
        <v/>
      </c>
      <c r="AW84" s="79" t="str">
        <f t="shared" si="5"/>
        <v/>
      </c>
      <c r="AX84" s="79" t="str">
        <f t="shared" si="6"/>
        <v/>
      </c>
      <c r="AY84" s="79" t="str">
        <f t="shared" si="6"/>
        <v/>
      </c>
      <c r="AZ84" s="79" t="str">
        <f t="shared" si="6"/>
        <v/>
      </c>
      <c r="IW84" s="7"/>
    </row>
    <row r="85" spans="1:257" ht="11.85" customHeight="1" x14ac:dyDescent="0.3">
      <c r="A85" s="7" t="str">
        <f t="shared" si="10"/>
        <v/>
      </c>
      <c r="B85" s="7" t="str">
        <f t="shared" si="11"/>
        <v/>
      </c>
      <c r="C85" s="27" t="str">
        <v/>
      </c>
      <c r="D85" s="13" t="str">
        <v/>
      </c>
      <c r="E85" s="13" t="str">
        <v/>
      </c>
      <c r="F85" s="15" t="str">
        <v/>
      </c>
      <c r="G85" s="15" t="str">
        <v/>
      </c>
      <c r="H85" s="15" t="str">
        <v/>
      </c>
      <c r="I85" s="10" t="str">
        <v/>
      </c>
      <c r="J85" s="10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/>
      <c r="S85" s="10"/>
      <c r="T85" s="7"/>
      <c r="U85" s="7"/>
      <c r="W85" s="78"/>
      <c r="AH85" s="1"/>
      <c r="AP85" s="7" t="str">
        <f t="shared" si="8"/>
        <v/>
      </c>
      <c r="AQ85" s="79" t="str">
        <f t="shared" si="9"/>
        <v/>
      </c>
      <c r="AR85" s="79" t="str">
        <f t="shared" si="9"/>
        <v/>
      </c>
      <c r="AS85" s="79" t="str">
        <f t="shared" si="9"/>
        <v/>
      </c>
      <c r="AT85" s="79" t="str">
        <f t="shared" si="2"/>
        <v/>
      </c>
      <c r="AU85" s="79" t="str">
        <f t="shared" si="3"/>
        <v/>
      </c>
      <c r="AV85" s="79" t="str">
        <f t="shared" si="4"/>
        <v/>
      </c>
      <c r="AW85" s="79" t="str">
        <f t="shared" si="5"/>
        <v/>
      </c>
      <c r="AX85" s="79" t="str">
        <f t="shared" si="6"/>
        <v/>
      </c>
      <c r="AY85" s="79" t="str">
        <f t="shared" si="6"/>
        <v/>
      </c>
      <c r="AZ85" s="79" t="str">
        <f t="shared" si="6"/>
        <v/>
      </c>
      <c r="IW85" s="7"/>
    </row>
    <row r="86" spans="1:257" ht="11.85" customHeight="1" x14ac:dyDescent="0.3">
      <c r="A86" s="7" t="str">
        <f t="shared" si="10"/>
        <v/>
      </c>
      <c r="B86" s="7" t="str">
        <f t="shared" si="11"/>
        <v/>
      </c>
      <c r="C86" s="27" t="str">
        <v/>
      </c>
      <c r="D86" s="13" t="str">
        <v/>
      </c>
      <c r="E86" s="13" t="str">
        <v/>
      </c>
      <c r="F86" s="15" t="str">
        <v/>
      </c>
      <c r="G86" s="15" t="str">
        <v/>
      </c>
      <c r="H86" s="15" t="str">
        <v/>
      </c>
      <c r="I86" s="10" t="str">
        <v/>
      </c>
      <c r="J86" s="10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/>
      <c r="S86" s="10"/>
      <c r="T86" s="7"/>
      <c r="U86" s="7"/>
      <c r="W86" s="78"/>
      <c r="AH86" s="1"/>
      <c r="AP86" s="7" t="str">
        <f t="shared" si="8"/>
        <v/>
      </c>
      <c r="AQ86" s="79" t="str">
        <f t="shared" si="9"/>
        <v/>
      </c>
      <c r="AR86" s="79" t="str">
        <f t="shared" si="9"/>
        <v/>
      </c>
      <c r="AS86" s="79" t="str">
        <f t="shared" si="9"/>
        <v/>
      </c>
      <c r="AT86" s="79" t="str">
        <f t="shared" si="2"/>
        <v/>
      </c>
      <c r="AU86" s="79" t="str">
        <f t="shared" si="3"/>
        <v/>
      </c>
      <c r="AV86" s="79" t="str">
        <f t="shared" si="4"/>
        <v/>
      </c>
      <c r="AW86" s="79" t="str">
        <f t="shared" si="5"/>
        <v/>
      </c>
      <c r="AX86" s="79" t="str">
        <f t="shared" si="6"/>
        <v/>
      </c>
      <c r="AY86" s="79" t="str">
        <f t="shared" si="6"/>
        <v/>
      </c>
      <c r="AZ86" s="79" t="str">
        <f t="shared" si="6"/>
        <v/>
      </c>
      <c r="IW86" s="7"/>
    </row>
    <row r="87" spans="1:257" ht="11.85" customHeight="1" x14ac:dyDescent="0.3">
      <c r="A87" s="7" t="str">
        <f t="shared" si="10"/>
        <v/>
      </c>
      <c r="B87" s="7" t="str">
        <f t="shared" si="11"/>
        <v/>
      </c>
      <c r="C87" s="27" t="str">
        <v/>
      </c>
      <c r="D87" s="13" t="str">
        <v/>
      </c>
      <c r="E87" s="13" t="str">
        <v/>
      </c>
      <c r="F87" s="15" t="str">
        <v/>
      </c>
      <c r="G87" s="15" t="str">
        <v/>
      </c>
      <c r="H87" s="15" t="str">
        <v/>
      </c>
      <c r="I87" s="10" t="str">
        <v/>
      </c>
      <c r="J87" s="10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/>
      <c r="S87" s="10"/>
      <c r="T87" s="7"/>
      <c r="U87" s="7"/>
      <c r="W87" s="78"/>
      <c r="AH87" s="1"/>
      <c r="AP87" s="7" t="str">
        <f t="shared" si="8"/>
        <v/>
      </c>
      <c r="AQ87" s="79" t="str">
        <f t="shared" si="9"/>
        <v/>
      </c>
      <c r="AR87" s="79" t="str">
        <f t="shared" si="9"/>
        <v/>
      </c>
      <c r="AS87" s="79" t="str">
        <f t="shared" si="9"/>
        <v/>
      </c>
      <c r="AT87" s="79" t="str">
        <f t="shared" si="2"/>
        <v/>
      </c>
      <c r="AU87" s="79" t="str">
        <f t="shared" si="3"/>
        <v/>
      </c>
      <c r="AV87" s="79" t="str">
        <f t="shared" si="4"/>
        <v/>
      </c>
      <c r="AW87" s="79" t="str">
        <f t="shared" si="5"/>
        <v/>
      </c>
      <c r="AX87" s="79" t="str">
        <f t="shared" si="6"/>
        <v/>
      </c>
      <c r="AY87" s="79" t="str">
        <f t="shared" si="6"/>
        <v/>
      </c>
      <c r="AZ87" s="79" t="str">
        <f t="shared" si="6"/>
        <v/>
      </c>
      <c r="IW87" s="7"/>
    </row>
    <row r="88" spans="1:257" ht="11.85" customHeight="1" x14ac:dyDescent="0.3">
      <c r="A88" s="7" t="str">
        <f t="shared" si="10"/>
        <v/>
      </c>
      <c r="B88" s="7" t="str">
        <f t="shared" si="11"/>
        <v/>
      </c>
      <c r="C88" s="27" t="str">
        <v/>
      </c>
      <c r="D88" s="13" t="str">
        <v/>
      </c>
      <c r="E88" s="13" t="str">
        <v/>
      </c>
      <c r="F88" s="15" t="str">
        <v/>
      </c>
      <c r="G88" s="15" t="str">
        <v/>
      </c>
      <c r="H88" s="15" t="str">
        <v/>
      </c>
      <c r="I88" s="10" t="str">
        <v/>
      </c>
      <c r="J88" s="10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/>
      <c r="S88" s="10"/>
      <c r="T88" s="7"/>
      <c r="U88" s="7"/>
      <c r="W88" s="78"/>
      <c r="AH88" s="1"/>
      <c r="AP88" s="7" t="str">
        <f t="shared" si="8"/>
        <v/>
      </c>
      <c r="AQ88" s="79" t="str">
        <f t="shared" si="9"/>
        <v/>
      </c>
      <c r="AR88" s="79" t="str">
        <f t="shared" si="9"/>
        <v/>
      </c>
      <c r="AS88" s="79" t="str">
        <f t="shared" si="9"/>
        <v/>
      </c>
      <c r="AT88" s="79" t="str">
        <f t="shared" si="2"/>
        <v/>
      </c>
      <c r="AU88" s="79" t="str">
        <f t="shared" si="3"/>
        <v/>
      </c>
      <c r="AV88" s="79" t="str">
        <f t="shared" si="4"/>
        <v/>
      </c>
      <c r="AW88" s="79" t="str">
        <f t="shared" si="5"/>
        <v/>
      </c>
      <c r="AX88" s="79" t="str">
        <f t="shared" si="6"/>
        <v/>
      </c>
      <c r="AY88" s="79" t="str">
        <f t="shared" si="6"/>
        <v/>
      </c>
      <c r="AZ88" s="79" t="str">
        <f t="shared" si="6"/>
        <v/>
      </c>
      <c r="IW88" s="7"/>
    </row>
    <row r="89" spans="1:257" ht="11.85" customHeight="1" x14ac:dyDescent="0.3">
      <c r="A89" s="7" t="str">
        <f t="shared" si="10"/>
        <v/>
      </c>
      <c r="B89" s="7" t="str">
        <f t="shared" si="11"/>
        <v/>
      </c>
      <c r="C89" s="27" t="str">
        <v/>
      </c>
      <c r="D89" s="13" t="str">
        <v/>
      </c>
      <c r="E89" s="13" t="str">
        <v/>
      </c>
      <c r="F89" s="15" t="str">
        <v/>
      </c>
      <c r="G89" s="15" t="str">
        <v/>
      </c>
      <c r="H89" s="15" t="str">
        <v/>
      </c>
      <c r="I89" s="10" t="str">
        <v/>
      </c>
      <c r="J89" s="10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/>
      <c r="S89" s="10"/>
      <c r="T89" s="7"/>
      <c r="U89" s="7"/>
      <c r="W89" s="78"/>
      <c r="AH89" s="1"/>
      <c r="AP89" s="7" t="str">
        <f t="shared" si="8"/>
        <v/>
      </c>
      <c r="AQ89" s="79" t="str">
        <f t="shared" si="9"/>
        <v/>
      </c>
      <c r="AR89" s="79" t="str">
        <f t="shared" si="9"/>
        <v/>
      </c>
      <c r="AS89" s="79" t="str">
        <f t="shared" si="9"/>
        <v/>
      </c>
      <c r="AT89" s="79" t="str">
        <f t="shared" si="2"/>
        <v/>
      </c>
      <c r="AU89" s="79" t="str">
        <f t="shared" si="3"/>
        <v/>
      </c>
      <c r="AV89" s="79" t="str">
        <f t="shared" si="4"/>
        <v/>
      </c>
      <c r="AW89" s="79" t="str">
        <f t="shared" si="5"/>
        <v/>
      </c>
      <c r="AX89" s="79" t="str">
        <f t="shared" si="6"/>
        <v/>
      </c>
      <c r="AY89" s="79" t="str">
        <f t="shared" si="6"/>
        <v/>
      </c>
      <c r="AZ89" s="79" t="str">
        <f t="shared" si="6"/>
        <v/>
      </c>
      <c r="IW89" s="7"/>
    </row>
    <row r="90" spans="1:257" ht="11.85" customHeight="1" x14ac:dyDescent="0.3">
      <c r="A90" s="7" t="str">
        <f t="shared" si="10"/>
        <v/>
      </c>
      <c r="B90" s="7" t="str">
        <f t="shared" si="11"/>
        <v/>
      </c>
      <c r="C90" s="27" t="str">
        <v/>
      </c>
      <c r="D90" s="13" t="str">
        <v/>
      </c>
      <c r="E90" s="13" t="str">
        <v/>
      </c>
      <c r="F90" s="15" t="str">
        <v/>
      </c>
      <c r="G90" s="15" t="str">
        <v/>
      </c>
      <c r="H90" s="15" t="str">
        <v/>
      </c>
      <c r="I90" s="10" t="str">
        <v/>
      </c>
      <c r="J90" s="10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/>
      <c r="S90" s="10"/>
      <c r="T90" s="7"/>
      <c r="U90" s="7"/>
      <c r="W90" s="78"/>
      <c r="AH90" s="1"/>
      <c r="AP90" s="7" t="str">
        <f t="shared" si="8"/>
        <v/>
      </c>
      <c r="AQ90" s="79" t="str">
        <f t="shared" si="9"/>
        <v/>
      </c>
      <c r="AR90" s="79" t="str">
        <f t="shared" si="9"/>
        <v/>
      </c>
      <c r="AS90" s="79" t="str">
        <f t="shared" si="9"/>
        <v/>
      </c>
      <c r="AT90" s="79" t="str">
        <f t="shared" si="2"/>
        <v/>
      </c>
      <c r="AU90" s="79" t="str">
        <f t="shared" si="3"/>
        <v/>
      </c>
      <c r="AV90" s="79" t="str">
        <f t="shared" si="4"/>
        <v/>
      </c>
      <c r="AW90" s="79" t="str">
        <f t="shared" si="5"/>
        <v/>
      </c>
      <c r="AX90" s="79" t="str">
        <f t="shared" si="6"/>
        <v/>
      </c>
      <c r="AY90" s="79" t="str">
        <f t="shared" si="6"/>
        <v/>
      </c>
      <c r="AZ90" s="79" t="str">
        <f t="shared" si="6"/>
        <v/>
      </c>
      <c r="IW90" s="7"/>
    </row>
    <row r="91" spans="1:257" ht="11.85" customHeight="1" x14ac:dyDescent="0.3">
      <c r="A91" s="7" t="str">
        <f t="shared" si="10"/>
        <v/>
      </c>
      <c r="B91" s="7" t="str">
        <f t="shared" si="11"/>
        <v/>
      </c>
      <c r="C91" s="27" t="str">
        <v/>
      </c>
      <c r="D91" s="13" t="str">
        <v/>
      </c>
      <c r="E91" s="13" t="str">
        <v/>
      </c>
      <c r="F91" s="15" t="str">
        <v/>
      </c>
      <c r="G91" s="15" t="str">
        <v/>
      </c>
      <c r="H91" s="15" t="str">
        <v/>
      </c>
      <c r="I91" s="10" t="str">
        <v/>
      </c>
      <c r="J91" s="10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/>
      <c r="S91" s="10"/>
      <c r="T91" s="7"/>
      <c r="U91" s="7"/>
      <c r="W91" s="78"/>
      <c r="AH91" s="1"/>
      <c r="AP91" s="7" t="str">
        <f t="shared" si="8"/>
        <v/>
      </c>
      <c r="AQ91" s="79" t="str">
        <f t="shared" si="9"/>
        <v/>
      </c>
      <c r="AR91" s="79" t="str">
        <f t="shared" si="9"/>
        <v/>
      </c>
      <c r="AS91" s="79" t="str">
        <f t="shared" si="9"/>
        <v/>
      </c>
      <c r="AT91" s="79" t="str">
        <f t="shared" si="2"/>
        <v/>
      </c>
      <c r="AU91" s="79" t="str">
        <f t="shared" si="3"/>
        <v/>
      </c>
      <c r="AV91" s="79" t="str">
        <f t="shared" si="4"/>
        <v/>
      </c>
      <c r="AW91" s="79" t="str">
        <f t="shared" si="5"/>
        <v/>
      </c>
      <c r="AX91" s="79" t="str">
        <f t="shared" si="6"/>
        <v/>
      </c>
      <c r="AY91" s="79" t="str">
        <f t="shared" si="6"/>
        <v/>
      </c>
      <c r="AZ91" s="79" t="str">
        <f t="shared" si="6"/>
        <v/>
      </c>
      <c r="IW91" s="7"/>
    </row>
    <row r="92" spans="1:257" ht="11.85" customHeight="1" x14ac:dyDescent="0.3">
      <c r="A92" s="7" t="str">
        <f t="shared" si="10"/>
        <v/>
      </c>
      <c r="B92" s="7" t="str">
        <f t="shared" si="11"/>
        <v/>
      </c>
      <c r="C92" s="27" t="str">
        <v/>
      </c>
      <c r="D92" s="13" t="str">
        <v/>
      </c>
      <c r="E92" s="13" t="str">
        <v/>
      </c>
      <c r="F92" s="15" t="str">
        <v/>
      </c>
      <c r="G92" s="15" t="str">
        <v/>
      </c>
      <c r="H92" s="15" t="str">
        <v/>
      </c>
      <c r="I92" s="10" t="str">
        <v/>
      </c>
      <c r="J92" s="10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/>
      <c r="S92" s="10"/>
      <c r="T92" s="7"/>
      <c r="U92" s="7"/>
      <c r="W92" s="78"/>
      <c r="AH92" s="1"/>
      <c r="AP92" s="7" t="str">
        <f t="shared" si="8"/>
        <v/>
      </c>
      <c r="AQ92" s="79" t="str">
        <f t="shared" si="9"/>
        <v/>
      </c>
      <c r="AR92" s="79" t="str">
        <f t="shared" si="9"/>
        <v/>
      </c>
      <c r="AS92" s="79" t="str">
        <f t="shared" si="9"/>
        <v/>
      </c>
      <c r="AT92" s="79" t="str">
        <f t="shared" si="2"/>
        <v/>
      </c>
      <c r="AU92" s="79" t="str">
        <f t="shared" si="3"/>
        <v/>
      </c>
      <c r="AV92" s="79" t="str">
        <f t="shared" si="4"/>
        <v/>
      </c>
      <c r="AW92" s="79" t="str">
        <f t="shared" si="5"/>
        <v/>
      </c>
      <c r="AX92" s="79" t="str">
        <f t="shared" si="6"/>
        <v/>
      </c>
      <c r="AY92" s="79" t="str">
        <f t="shared" si="6"/>
        <v/>
      </c>
      <c r="AZ92" s="79" t="str">
        <f t="shared" si="6"/>
        <v/>
      </c>
      <c r="IW92" s="7"/>
    </row>
    <row r="93" spans="1:257" ht="11.85" customHeight="1" x14ac:dyDescent="0.3">
      <c r="A93" s="7" t="str">
        <f t="shared" si="10"/>
        <v/>
      </c>
      <c r="B93" s="7" t="str">
        <f t="shared" si="11"/>
        <v/>
      </c>
      <c r="C93" s="27" t="str">
        <v/>
      </c>
      <c r="D93" s="13" t="str">
        <v/>
      </c>
      <c r="E93" s="13" t="str">
        <v/>
      </c>
      <c r="F93" s="15" t="str">
        <v/>
      </c>
      <c r="G93" s="15" t="str">
        <v/>
      </c>
      <c r="H93" s="15" t="str">
        <v/>
      </c>
      <c r="I93" s="10" t="str">
        <v/>
      </c>
      <c r="J93" s="10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/>
      <c r="S93" s="10"/>
      <c r="T93" s="7"/>
      <c r="U93" s="7"/>
      <c r="W93" s="78"/>
      <c r="AH93" s="1"/>
      <c r="AP93" s="7" t="str">
        <f t="shared" si="8"/>
        <v/>
      </c>
      <c r="AQ93" s="79" t="str">
        <f t="shared" si="9"/>
        <v/>
      </c>
      <c r="AR93" s="79" t="str">
        <f t="shared" si="9"/>
        <v/>
      </c>
      <c r="AS93" s="79" t="str">
        <f t="shared" si="9"/>
        <v/>
      </c>
      <c r="AT93" s="79" t="str">
        <f t="shared" si="2"/>
        <v/>
      </c>
      <c r="AU93" s="79" t="str">
        <f t="shared" si="3"/>
        <v/>
      </c>
      <c r="AV93" s="79" t="str">
        <f t="shared" si="4"/>
        <v/>
      </c>
      <c r="AW93" s="79" t="str">
        <f t="shared" si="5"/>
        <v/>
      </c>
      <c r="AX93" s="79" t="str">
        <f t="shared" si="6"/>
        <v/>
      </c>
      <c r="AY93" s="79" t="str">
        <f t="shared" si="6"/>
        <v/>
      </c>
      <c r="AZ93" s="79" t="str">
        <f t="shared" si="6"/>
        <v/>
      </c>
      <c r="IW93" s="7"/>
    </row>
    <row r="94" spans="1:257" ht="11.85" customHeight="1" x14ac:dyDescent="0.3">
      <c r="A94" s="7" t="str">
        <f t="shared" si="10"/>
        <v/>
      </c>
      <c r="B94" s="7" t="str">
        <f t="shared" si="11"/>
        <v/>
      </c>
      <c r="C94" s="27" t="str">
        <v/>
      </c>
      <c r="D94" s="13" t="str">
        <v/>
      </c>
      <c r="E94" s="13" t="str">
        <v/>
      </c>
      <c r="F94" s="15" t="str">
        <v/>
      </c>
      <c r="G94" s="15" t="str">
        <v/>
      </c>
      <c r="H94" s="15" t="str">
        <v/>
      </c>
      <c r="I94" s="10" t="str">
        <v/>
      </c>
      <c r="J94" s="10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/>
      <c r="S94" s="10"/>
      <c r="T94" s="7"/>
      <c r="U94" s="7"/>
      <c r="W94" s="78"/>
      <c r="AH94" s="1"/>
      <c r="AP94" s="7" t="str">
        <f t="shared" si="8"/>
        <v/>
      </c>
      <c r="AQ94" s="79" t="str">
        <f t="shared" si="9"/>
        <v/>
      </c>
      <c r="AR94" s="79" t="str">
        <f t="shared" si="9"/>
        <v/>
      </c>
      <c r="AS94" s="79" t="str">
        <f t="shared" si="9"/>
        <v/>
      </c>
      <c r="AT94" s="79" t="str">
        <f t="shared" si="2"/>
        <v/>
      </c>
      <c r="AU94" s="79" t="str">
        <f t="shared" si="3"/>
        <v/>
      </c>
      <c r="AV94" s="79" t="str">
        <f t="shared" si="4"/>
        <v/>
      </c>
      <c r="AW94" s="79" t="str">
        <f t="shared" si="5"/>
        <v/>
      </c>
      <c r="AX94" s="79" t="str">
        <f t="shared" si="6"/>
        <v/>
      </c>
      <c r="AY94" s="79" t="str">
        <f t="shared" si="6"/>
        <v/>
      </c>
      <c r="AZ94" s="79" t="str">
        <f t="shared" si="6"/>
        <v/>
      </c>
      <c r="IW94" s="7"/>
    </row>
    <row r="95" spans="1:257" ht="11.85" customHeight="1" x14ac:dyDescent="0.3">
      <c r="A95" s="7" t="str">
        <f t="shared" si="10"/>
        <v/>
      </c>
      <c r="B95" s="7" t="str">
        <f t="shared" si="11"/>
        <v/>
      </c>
      <c r="C95" s="27" t="str">
        <v/>
      </c>
      <c r="D95" s="13" t="str">
        <v/>
      </c>
      <c r="E95" s="13" t="str">
        <v/>
      </c>
      <c r="F95" s="15" t="str">
        <v/>
      </c>
      <c r="G95" s="15" t="str">
        <v/>
      </c>
      <c r="H95" s="15" t="str">
        <v/>
      </c>
      <c r="I95" s="10" t="str">
        <v/>
      </c>
      <c r="J95" s="10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/>
      <c r="S95" s="10"/>
      <c r="T95" s="7"/>
      <c r="U95" s="7"/>
      <c r="W95" s="78"/>
      <c r="AH95" s="1"/>
      <c r="AP95" s="7" t="str">
        <f t="shared" si="8"/>
        <v/>
      </c>
      <c r="AQ95" s="79" t="str">
        <f t="shared" si="9"/>
        <v/>
      </c>
      <c r="AR95" s="79" t="str">
        <f t="shared" si="9"/>
        <v/>
      </c>
      <c r="AS95" s="79" t="str">
        <f t="shared" si="9"/>
        <v/>
      </c>
      <c r="AT95" s="79" t="str">
        <f t="shared" si="2"/>
        <v/>
      </c>
      <c r="AU95" s="79" t="str">
        <f t="shared" si="3"/>
        <v/>
      </c>
      <c r="AV95" s="79" t="str">
        <f t="shared" si="4"/>
        <v/>
      </c>
      <c r="AW95" s="79" t="str">
        <f t="shared" si="5"/>
        <v/>
      </c>
      <c r="AX95" s="79" t="str">
        <f t="shared" si="6"/>
        <v/>
      </c>
      <c r="AY95" s="79" t="str">
        <f t="shared" si="6"/>
        <v/>
      </c>
      <c r="AZ95" s="79" t="str">
        <f t="shared" si="6"/>
        <v/>
      </c>
      <c r="IW95" s="7"/>
    </row>
    <row r="96" spans="1:257" ht="11.85" customHeight="1" x14ac:dyDescent="0.3">
      <c r="A96" s="7" t="str">
        <f t="shared" si="10"/>
        <v/>
      </c>
      <c r="B96" s="7" t="str">
        <f t="shared" si="11"/>
        <v/>
      </c>
      <c r="C96" s="27" t="str">
        <v/>
      </c>
      <c r="D96" s="13" t="str">
        <v/>
      </c>
      <c r="E96" s="13" t="str">
        <v/>
      </c>
      <c r="F96" s="15" t="str">
        <v/>
      </c>
      <c r="G96" s="15" t="str">
        <v/>
      </c>
      <c r="H96" s="15" t="str">
        <v/>
      </c>
      <c r="I96" s="10" t="str">
        <v/>
      </c>
      <c r="J96" s="10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/>
      <c r="S96" s="10"/>
      <c r="T96" s="7"/>
      <c r="U96" s="7"/>
      <c r="W96" s="78"/>
      <c r="AH96" s="1"/>
      <c r="AP96" s="7" t="str">
        <f t="shared" si="8"/>
        <v/>
      </c>
      <c r="AQ96" s="79" t="str">
        <f t="shared" si="9"/>
        <v/>
      </c>
      <c r="AR96" s="79" t="str">
        <f t="shared" si="9"/>
        <v/>
      </c>
      <c r="AS96" s="79" t="str">
        <f t="shared" si="9"/>
        <v/>
      </c>
      <c r="AT96" s="79" t="str">
        <f t="shared" si="2"/>
        <v/>
      </c>
      <c r="AU96" s="79" t="str">
        <f t="shared" si="3"/>
        <v/>
      </c>
      <c r="AV96" s="79" t="str">
        <f t="shared" si="4"/>
        <v/>
      </c>
      <c r="AW96" s="79" t="str">
        <f t="shared" si="5"/>
        <v/>
      </c>
      <c r="AX96" s="79" t="str">
        <f t="shared" si="6"/>
        <v/>
      </c>
      <c r="AY96" s="79" t="str">
        <f t="shared" si="6"/>
        <v/>
      </c>
      <c r="AZ96" s="79" t="str">
        <f t="shared" si="6"/>
        <v/>
      </c>
      <c r="IW96" s="7"/>
    </row>
    <row r="97" spans="1:257" ht="11.85" customHeight="1" x14ac:dyDescent="0.3">
      <c r="A97" s="7" t="str">
        <f t="shared" si="10"/>
        <v/>
      </c>
      <c r="B97" s="7" t="str">
        <f t="shared" si="11"/>
        <v/>
      </c>
      <c r="C97" s="27" t="str">
        <v/>
      </c>
      <c r="D97" s="13" t="str">
        <v/>
      </c>
      <c r="E97" s="13" t="str">
        <v/>
      </c>
      <c r="F97" s="15" t="str">
        <v/>
      </c>
      <c r="G97" s="15" t="str">
        <v/>
      </c>
      <c r="H97" s="15" t="str">
        <v/>
      </c>
      <c r="I97" s="10" t="str">
        <v/>
      </c>
      <c r="J97" s="10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/>
      <c r="S97" s="10"/>
      <c r="T97" s="7"/>
      <c r="U97" s="7"/>
      <c r="W97" s="78"/>
      <c r="AH97" s="1"/>
      <c r="AP97" s="7" t="str">
        <f t="shared" si="8"/>
        <v/>
      </c>
      <c r="AQ97" s="79" t="str">
        <f t="shared" si="9"/>
        <v/>
      </c>
      <c r="AR97" s="79" t="str">
        <f t="shared" si="9"/>
        <v/>
      </c>
      <c r="AS97" s="79" t="str">
        <f t="shared" si="9"/>
        <v/>
      </c>
      <c r="AT97" s="79" t="str">
        <f t="shared" si="2"/>
        <v/>
      </c>
      <c r="AU97" s="79" t="str">
        <f t="shared" si="3"/>
        <v/>
      </c>
      <c r="AV97" s="79" t="str">
        <f t="shared" si="4"/>
        <v/>
      </c>
      <c r="AW97" s="79" t="str">
        <f t="shared" si="5"/>
        <v/>
      </c>
      <c r="AX97" s="79" t="str">
        <f t="shared" si="6"/>
        <v/>
      </c>
      <c r="AY97" s="79" t="str">
        <f t="shared" si="6"/>
        <v/>
      </c>
      <c r="AZ97" s="79" t="str">
        <f t="shared" si="6"/>
        <v/>
      </c>
      <c r="IW97" s="7"/>
    </row>
    <row r="98" spans="1:257" ht="11.85" customHeight="1" x14ac:dyDescent="0.3">
      <c r="A98" s="7" t="str">
        <f t="shared" si="10"/>
        <v/>
      </c>
      <c r="B98" s="7" t="str">
        <f t="shared" si="11"/>
        <v/>
      </c>
      <c r="C98" s="27" t="str">
        <v/>
      </c>
      <c r="D98" s="13" t="str">
        <v/>
      </c>
      <c r="E98" s="13" t="str">
        <v/>
      </c>
      <c r="F98" s="15" t="str">
        <v/>
      </c>
      <c r="G98" s="15" t="str">
        <v/>
      </c>
      <c r="H98" s="15" t="str">
        <v/>
      </c>
      <c r="I98" s="10" t="str">
        <v/>
      </c>
      <c r="J98" s="10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/>
      <c r="S98" s="10"/>
      <c r="T98" s="7"/>
      <c r="U98" s="7"/>
      <c r="W98" s="78"/>
      <c r="AH98" s="1"/>
      <c r="AP98" s="7" t="str">
        <f t="shared" si="8"/>
        <v/>
      </c>
      <c r="AQ98" s="79" t="str">
        <f t="shared" si="9"/>
        <v/>
      </c>
      <c r="AR98" s="79" t="str">
        <f t="shared" si="9"/>
        <v/>
      </c>
      <c r="AS98" s="79" t="str">
        <f t="shared" si="9"/>
        <v/>
      </c>
      <c r="AT98" s="79" t="str">
        <f t="shared" si="2"/>
        <v/>
      </c>
      <c r="AU98" s="79" t="str">
        <f t="shared" si="3"/>
        <v/>
      </c>
      <c r="AV98" s="79" t="str">
        <f t="shared" si="4"/>
        <v/>
      </c>
      <c r="AW98" s="79" t="str">
        <f t="shared" si="5"/>
        <v/>
      </c>
      <c r="AX98" s="79" t="str">
        <f t="shared" si="6"/>
        <v/>
      </c>
      <c r="AY98" s="79" t="str">
        <f t="shared" si="6"/>
        <v/>
      </c>
      <c r="AZ98" s="79" t="str">
        <f t="shared" si="6"/>
        <v/>
      </c>
      <c r="IW98" s="7"/>
    </row>
    <row r="99" spans="1:257" ht="11.85" customHeight="1" x14ac:dyDescent="0.3">
      <c r="A99" s="7" t="str">
        <f t="shared" si="10"/>
        <v/>
      </c>
      <c r="B99" s="7" t="str">
        <f t="shared" si="11"/>
        <v/>
      </c>
      <c r="C99" s="27" t="str">
        <v/>
      </c>
      <c r="D99" s="13" t="str">
        <v/>
      </c>
      <c r="E99" s="13" t="str">
        <v/>
      </c>
      <c r="F99" s="15" t="str">
        <v/>
      </c>
      <c r="G99" s="15" t="str">
        <v/>
      </c>
      <c r="H99" s="15" t="str">
        <v/>
      </c>
      <c r="I99" s="10" t="str">
        <v/>
      </c>
      <c r="J99" s="10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/>
      <c r="S99" s="10"/>
      <c r="T99" s="7"/>
      <c r="U99" s="7"/>
      <c r="W99" s="78"/>
      <c r="AH99" s="1"/>
      <c r="AP99" s="7" t="str">
        <f t="shared" si="8"/>
        <v/>
      </c>
      <c r="AQ99" s="79" t="str">
        <f t="shared" si="9"/>
        <v/>
      </c>
      <c r="AR99" s="79" t="str">
        <f t="shared" si="9"/>
        <v/>
      </c>
      <c r="AS99" s="79" t="str">
        <f t="shared" si="9"/>
        <v/>
      </c>
      <c r="AT99" s="79" t="str">
        <f t="shared" si="2"/>
        <v/>
      </c>
      <c r="AU99" s="79" t="str">
        <f t="shared" si="3"/>
        <v/>
      </c>
      <c r="AV99" s="79" t="str">
        <f t="shared" si="4"/>
        <v/>
      </c>
      <c r="AW99" s="79" t="str">
        <f t="shared" si="5"/>
        <v/>
      </c>
      <c r="AX99" s="79" t="str">
        <f t="shared" si="6"/>
        <v/>
      </c>
      <c r="AY99" s="79" t="str">
        <f t="shared" si="6"/>
        <v/>
      </c>
      <c r="AZ99" s="79" t="str">
        <f t="shared" si="6"/>
        <v/>
      </c>
      <c r="IW99" s="7"/>
    </row>
    <row r="100" spans="1:257" ht="11.85" customHeight="1" x14ac:dyDescent="0.3">
      <c r="A100" s="7" t="str">
        <f t="shared" si="10"/>
        <v/>
      </c>
      <c r="B100" s="7" t="str">
        <f t="shared" si="11"/>
        <v/>
      </c>
      <c r="C100" s="27" t="str">
        <v/>
      </c>
      <c r="D100" s="13" t="str">
        <v/>
      </c>
      <c r="E100" s="13" t="str">
        <v/>
      </c>
      <c r="F100" s="15" t="str">
        <v/>
      </c>
      <c r="G100" s="15" t="str">
        <v/>
      </c>
      <c r="H100" s="15" t="str">
        <v/>
      </c>
      <c r="I100" s="10" t="str">
        <v/>
      </c>
      <c r="J100" s="10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/>
      <c r="S100" s="10"/>
      <c r="T100" s="7"/>
      <c r="U100" s="7"/>
      <c r="W100" s="78"/>
      <c r="AH100" s="1"/>
      <c r="AP100" s="7" t="str">
        <f t="shared" si="8"/>
        <v/>
      </c>
      <c r="AQ100" s="79" t="str">
        <f t="shared" si="9"/>
        <v/>
      </c>
      <c r="AR100" s="79" t="str">
        <f t="shared" si="9"/>
        <v/>
      </c>
      <c r="AS100" s="79" t="str">
        <f t="shared" si="9"/>
        <v/>
      </c>
      <c r="AT100" s="79" t="str">
        <f t="shared" si="2"/>
        <v/>
      </c>
      <c r="AU100" s="79" t="str">
        <f t="shared" si="3"/>
        <v/>
      </c>
      <c r="AV100" s="79" t="str">
        <f t="shared" si="4"/>
        <v/>
      </c>
      <c r="AW100" s="79" t="str">
        <f t="shared" si="5"/>
        <v/>
      </c>
      <c r="AX100" s="79" t="str">
        <f t="shared" si="6"/>
        <v/>
      </c>
      <c r="AY100" s="79" t="str">
        <f t="shared" si="6"/>
        <v/>
      </c>
      <c r="AZ100" s="79" t="str">
        <f t="shared" si="6"/>
        <v/>
      </c>
      <c r="IW100" s="7"/>
    </row>
    <row r="101" spans="1:257" ht="11.85" customHeight="1" x14ac:dyDescent="0.3">
      <c r="A101" s="7" t="str">
        <f t="shared" si="10"/>
        <v/>
      </c>
      <c r="B101" s="7" t="str">
        <f t="shared" si="11"/>
        <v/>
      </c>
      <c r="C101" s="27" t="str">
        <v/>
      </c>
      <c r="D101" s="13" t="str">
        <v/>
      </c>
      <c r="E101" s="13" t="str">
        <v/>
      </c>
      <c r="F101" s="15" t="str">
        <v/>
      </c>
      <c r="G101" s="15" t="str">
        <v/>
      </c>
      <c r="H101" s="15" t="str">
        <v/>
      </c>
      <c r="I101" s="10" t="str">
        <v/>
      </c>
      <c r="J101" s="10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/>
      <c r="S101" s="10"/>
      <c r="T101" s="7"/>
      <c r="U101" s="7"/>
      <c r="W101" s="78"/>
      <c r="AH101" s="1"/>
      <c r="AP101" s="7" t="str">
        <f t="shared" si="8"/>
        <v/>
      </c>
      <c r="AQ101" s="79" t="str">
        <f t="shared" si="9"/>
        <v/>
      </c>
      <c r="AR101" s="79" t="str">
        <f t="shared" si="9"/>
        <v/>
      </c>
      <c r="AS101" s="79" t="str">
        <f t="shared" si="9"/>
        <v/>
      </c>
      <c r="AT101" s="79" t="str">
        <f t="shared" si="2"/>
        <v/>
      </c>
      <c r="AU101" s="79" t="str">
        <f t="shared" si="3"/>
        <v/>
      </c>
      <c r="AV101" s="79" t="str">
        <f t="shared" si="4"/>
        <v/>
      </c>
      <c r="AW101" s="79" t="str">
        <f t="shared" si="5"/>
        <v/>
      </c>
      <c r="AX101" s="79" t="str">
        <f t="shared" si="6"/>
        <v/>
      </c>
      <c r="AY101" s="79" t="str">
        <f t="shared" si="6"/>
        <v/>
      </c>
      <c r="AZ101" s="79" t="str">
        <f t="shared" si="6"/>
        <v/>
      </c>
      <c r="IW101" s="7"/>
    </row>
    <row r="102" spans="1:257" ht="11.85" customHeight="1" x14ac:dyDescent="0.3">
      <c r="A102" s="7" t="str">
        <f t="shared" si="10"/>
        <v/>
      </c>
      <c r="B102" s="7" t="str">
        <f t="shared" si="11"/>
        <v/>
      </c>
      <c r="C102" s="27" t="str">
        <v/>
      </c>
      <c r="D102" s="13" t="str">
        <v/>
      </c>
      <c r="E102" s="13" t="str">
        <v/>
      </c>
      <c r="F102" s="15" t="str">
        <v/>
      </c>
      <c r="G102" s="15" t="str">
        <v/>
      </c>
      <c r="H102" s="15" t="str">
        <v/>
      </c>
      <c r="I102" s="10" t="str">
        <v/>
      </c>
      <c r="J102" s="10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/>
      <c r="S102" s="10"/>
      <c r="T102" s="7"/>
      <c r="U102" s="7"/>
      <c r="W102" s="78"/>
      <c r="AH102" s="1"/>
      <c r="AP102" s="7" t="str">
        <f t="shared" si="8"/>
        <v/>
      </c>
      <c r="AQ102" s="79" t="str">
        <f t="shared" si="9"/>
        <v/>
      </c>
      <c r="AR102" s="79" t="str">
        <f t="shared" si="9"/>
        <v/>
      </c>
      <c r="AS102" s="79" t="str">
        <f t="shared" si="9"/>
        <v/>
      </c>
      <c r="AT102" s="79" t="str">
        <f t="shared" si="2"/>
        <v/>
      </c>
      <c r="AU102" s="79" t="str">
        <f t="shared" si="3"/>
        <v/>
      </c>
      <c r="AV102" s="79" t="str">
        <f t="shared" si="4"/>
        <v/>
      </c>
      <c r="AW102" s="79" t="str">
        <f t="shared" si="5"/>
        <v/>
      </c>
      <c r="AX102" s="79" t="str">
        <f t="shared" si="6"/>
        <v/>
      </c>
      <c r="AY102" s="79" t="str">
        <f t="shared" si="6"/>
        <v/>
      </c>
      <c r="AZ102" s="79" t="str">
        <f t="shared" si="6"/>
        <v/>
      </c>
      <c r="IW102" s="7"/>
    </row>
    <row r="103" spans="1:257" ht="11.85" customHeight="1" x14ac:dyDescent="0.3">
      <c r="A103" s="7" t="str">
        <f t="shared" si="10"/>
        <v/>
      </c>
      <c r="B103" s="7" t="str">
        <f t="shared" si="11"/>
        <v/>
      </c>
      <c r="C103" s="27" t="str">
        <v/>
      </c>
      <c r="D103" s="13" t="str">
        <v/>
      </c>
      <c r="E103" s="13" t="str">
        <v/>
      </c>
      <c r="F103" s="15" t="str">
        <v/>
      </c>
      <c r="G103" s="15" t="str">
        <v/>
      </c>
      <c r="H103" s="15" t="str">
        <v/>
      </c>
      <c r="I103" s="10" t="str">
        <v/>
      </c>
      <c r="J103" s="10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/>
      <c r="S103" s="10"/>
      <c r="T103" s="7"/>
      <c r="U103" s="7"/>
      <c r="W103" s="78"/>
      <c r="AH103" s="1"/>
      <c r="AP103" s="7" t="str">
        <f t="shared" si="8"/>
        <v/>
      </c>
      <c r="AQ103" s="79" t="str">
        <f t="shared" si="9"/>
        <v/>
      </c>
      <c r="AR103" s="79" t="str">
        <f t="shared" si="9"/>
        <v/>
      </c>
      <c r="AS103" s="79" t="str">
        <f t="shared" si="9"/>
        <v/>
      </c>
      <c r="AT103" s="79" t="str">
        <f t="shared" si="2"/>
        <v/>
      </c>
      <c r="AU103" s="79" t="str">
        <f t="shared" si="3"/>
        <v/>
      </c>
      <c r="AV103" s="79" t="str">
        <f t="shared" si="4"/>
        <v/>
      </c>
      <c r="AW103" s="79" t="str">
        <f t="shared" si="5"/>
        <v/>
      </c>
      <c r="AX103" s="79" t="str">
        <f t="shared" si="6"/>
        <v/>
      </c>
      <c r="AY103" s="79" t="str">
        <f t="shared" si="6"/>
        <v/>
      </c>
      <c r="AZ103" s="79" t="str">
        <f t="shared" si="6"/>
        <v/>
      </c>
      <c r="IW103" s="7"/>
    </row>
    <row r="104" spans="1:257" ht="11.85" customHeight="1" x14ac:dyDescent="0.3">
      <c r="A104" s="7" t="str">
        <f t="shared" si="10"/>
        <v/>
      </c>
      <c r="B104" s="7" t="str">
        <f t="shared" si="11"/>
        <v/>
      </c>
      <c r="C104" s="27" t="str">
        <v/>
      </c>
      <c r="D104" s="13" t="str">
        <v/>
      </c>
      <c r="E104" s="13" t="str">
        <v/>
      </c>
      <c r="F104" s="15" t="str">
        <v/>
      </c>
      <c r="G104" s="15" t="str">
        <v/>
      </c>
      <c r="H104" s="15" t="str">
        <v/>
      </c>
      <c r="I104" s="10" t="str">
        <v/>
      </c>
      <c r="J104" s="10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/>
      <c r="S104" s="10"/>
      <c r="T104" s="7"/>
      <c r="U104" s="7"/>
      <c r="W104" s="78"/>
      <c r="AH104" s="1"/>
      <c r="AP104" s="7" t="str">
        <f t="shared" si="8"/>
        <v/>
      </c>
      <c r="AQ104" s="79" t="str">
        <f t="shared" si="9"/>
        <v/>
      </c>
      <c r="AR104" s="79" t="str">
        <f t="shared" si="9"/>
        <v/>
      </c>
      <c r="AS104" s="79" t="str">
        <f t="shared" si="9"/>
        <v/>
      </c>
      <c r="AT104" s="79" t="str">
        <f t="shared" si="2"/>
        <v/>
      </c>
      <c r="AU104" s="79" t="str">
        <f t="shared" si="3"/>
        <v/>
      </c>
      <c r="AV104" s="79" t="str">
        <f t="shared" si="4"/>
        <v/>
      </c>
      <c r="AW104" s="79" t="str">
        <f t="shared" si="5"/>
        <v/>
      </c>
      <c r="AX104" s="79" t="str">
        <f t="shared" si="6"/>
        <v/>
      </c>
      <c r="AY104" s="79" t="str">
        <f t="shared" si="6"/>
        <v/>
      </c>
      <c r="AZ104" s="79" t="str">
        <f t="shared" si="6"/>
        <v/>
      </c>
      <c r="IW104" s="7"/>
    </row>
    <row r="105" spans="1:257" ht="11.85" customHeight="1" x14ac:dyDescent="0.3">
      <c r="A105" s="7" t="str">
        <f t="shared" si="10"/>
        <v/>
      </c>
      <c r="B105" s="7" t="str">
        <f t="shared" si="11"/>
        <v/>
      </c>
      <c r="C105" s="27" t="str">
        <v/>
      </c>
      <c r="D105" s="13" t="str">
        <v/>
      </c>
      <c r="E105" s="13" t="str">
        <v/>
      </c>
      <c r="F105" s="15" t="str">
        <v/>
      </c>
      <c r="G105" s="15" t="str">
        <v/>
      </c>
      <c r="H105" s="15" t="str">
        <v/>
      </c>
      <c r="I105" s="10" t="str">
        <v/>
      </c>
      <c r="J105" s="10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/>
      <c r="S105" s="10"/>
      <c r="T105" s="7"/>
      <c r="U105" s="7"/>
      <c r="W105" s="78"/>
      <c r="AH105" s="1"/>
      <c r="AP105" s="7" t="str">
        <f t="shared" si="8"/>
        <v/>
      </c>
      <c r="AQ105" s="79" t="str">
        <f t="shared" si="9"/>
        <v/>
      </c>
      <c r="AR105" s="79" t="str">
        <f t="shared" si="9"/>
        <v/>
      </c>
      <c r="AS105" s="79" t="str">
        <f t="shared" si="9"/>
        <v/>
      </c>
      <c r="AT105" s="79" t="str">
        <f t="shared" si="2"/>
        <v/>
      </c>
      <c r="AU105" s="79" t="str">
        <f t="shared" si="3"/>
        <v/>
      </c>
      <c r="AV105" s="79" t="str">
        <f t="shared" si="4"/>
        <v/>
      </c>
      <c r="AW105" s="79" t="str">
        <f t="shared" si="5"/>
        <v/>
      </c>
      <c r="AX105" s="79" t="str">
        <f t="shared" si="6"/>
        <v/>
      </c>
      <c r="AY105" s="79" t="str">
        <f t="shared" si="6"/>
        <v/>
      </c>
      <c r="AZ105" s="79" t="str">
        <f t="shared" si="6"/>
        <v/>
      </c>
      <c r="IW105" s="7"/>
    </row>
    <row r="106" spans="1:257" ht="11.85" customHeight="1" x14ac:dyDescent="0.3">
      <c r="A106" s="7" t="str">
        <f t="shared" si="10"/>
        <v/>
      </c>
      <c r="B106" s="7" t="str">
        <f t="shared" si="11"/>
        <v/>
      </c>
      <c r="C106" s="27" t="str">
        <v/>
      </c>
      <c r="D106" s="13" t="str">
        <v/>
      </c>
      <c r="E106" s="13" t="str">
        <v/>
      </c>
      <c r="F106" s="15" t="str">
        <v/>
      </c>
      <c r="G106" s="15" t="str">
        <v/>
      </c>
      <c r="H106" s="15" t="str">
        <v/>
      </c>
      <c r="I106" s="10" t="str">
        <v/>
      </c>
      <c r="J106" s="10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/>
      <c r="S106" s="10"/>
      <c r="T106" s="7"/>
      <c r="U106" s="7"/>
      <c r="W106" s="78"/>
      <c r="AH106" s="1"/>
      <c r="AP106" s="7" t="str">
        <f t="shared" si="8"/>
        <v/>
      </c>
      <c r="AQ106" s="79" t="str">
        <f t="shared" si="9"/>
        <v/>
      </c>
      <c r="AR106" s="79" t="str">
        <f t="shared" si="9"/>
        <v/>
      </c>
      <c r="AS106" s="79" t="str">
        <f t="shared" si="9"/>
        <v/>
      </c>
      <c r="AT106" s="79" t="str">
        <f t="shared" si="2"/>
        <v/>
      </c>
      <c r="AU106" s="79" t="str">
        <f t="shared" si="3"/>
        <v/>
      </c>
      <c r="AV106" s="79" t="str">
        <f t="shared" si="4"/>
        <v/>
      </c>
      <c r="AW106" s="79" t="str">
        <f t="shared" si="5"/>
        <v/>
      </c>
      <c r="AX106" s="79" t="str">
        <f t="shared" si="6"/>
        <v/>
      </c>
      <c r="AY106" s="79" t="str">
        <f t="shared" si="6"/>
        <v/>
      </c>
      <c r="AZ106" s="79" t="str">
        <f t="shared" si="6"/>
        <v/>
      </c>
      <c r="IW106" s="7"/>
    </row>
    <row r="107" spans="1:257" ht="11.85" customHeight="1" x14ac:dyDescent="0.3">
      <c r="A107" s="7" t="str">
        <f t="shared" si="10"/>
        <v/>
      </c>
      <c r="B107" s="7" t="str">
        <f t="shared" si="11"/>
        <v/>
      </c>
      <c r="C107" s="27" t="str">
        <v/>
      </c>
      <c r="D107" s="13" t="str">
        <v/>
      </c>
      <c r="E107" s="13" t="str">
        <v/>
      </c>
      <c r="F107" s="15" t="str">
        <v/>
      </c>
      <c r="G107" s="15" t="str">
        <v/>
      </c>
      <c r="H107" s="15" t="str">
        <v/>
      </c>
      <c r="I107" s="10" t="str">
        <v/>
      </c>
      <c r="J107" s="10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/>
      <c r="S107" s="10"/>
      <c r="T107" s="7"/>
      <c r="U107" s="7"/>
      <c r="W107" s="78"/>
      <c r="AH107" s="1"/>
      <c r="AP107" s="7" t="str">
        <f t="shared" si="8"/>
        <v/>
      </c>
      <c r="AQ107" s="79" t="str">
        <f t="shared" si="9"/>
        <v/>
      </c>
      <c r="AR107" s="79" t="str">
        <f t="shared" si="9"/>
        <v/>
      </c>
      <c r="AS107" s="79" t="str">
        <f t="shared" si="9"/>
        <v/>
      </c>
      <c r="AT107" s="79" t="str">
        <f t="shared" si="2"/>
        <v/>
      </c>
      <c r="AU107" s="79" t="str">
        <f t="shared" si="3"/>
        <v/>
      </c>
      <c r="AV107" s="79" t="str">
        <f t="shared" si="4"/>
        <v/>
      </c>
      <c r="AW107" s="79" t="str">
        <f t="shared" si="5"/>
        <v/>
      </c>
      <c r="AX107" s="79" t="str">
        <f t="shared" si="6"/>
        <v/>
      </c>
      <c r="AY107" s="79" t="str">
        <f t="shared" si="6"/>
        <v/>
      </c>
      <c r="AZ107" s="79" t="str">
        <f t="shared" si="6"/>
        <v/>
      </c>
      <c r="IW107" s="7"/>
    </row>
    <row r="108" spans="1:257" ht="11.85" customHeight="1" x14ac:dyDescent="0.3">
      <c r="A108" s="7" t="str">
        <f t="shared" si="10"/>
        <v/>
      </c>
      <c r="B108" s="7" t="str">
        <f t="shared" si="11"/>
        <v/>
      </c>
      <c r="C108" s="27" t="str">
        <v/>
      </c>
      <c r="D108" s="13" t="str">
        <v/>
      </c>
      <c r="E108" s="13" t="str">
        <v/>
      </c>
      <c r="F108" s="15" t="str">
        <v/>
      </c>
      <c r="G108" s="15" t="str">
        <v/>
      </c>
      <c r="H108" s="15" t="str">
        <v/>
      </c>
      <c r="I108" s="10" t="str">
        <v/>
      </c>
      <c r="J108" s="10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/>
      <c r="S108" s="10"/>
      <c r="T108" s="7"/>
      <c r="U108" s="7"/>
      <c r="W108" s="78"/>
      <c r="AH108" s="1"/>
      <c r="AP108" s="7" t="str">
        <f t="shared" si="8"/>
        <v/>
      </c>
      <c r="AQ108" s="79" t="str">
        <f t="shared" si="9"/>
        <v/>
      </c>
      <c r="AR108" s="79" t="str">
        <f t="shared" si="9"/>
        <v/>
      </c>
      <c r="AS108" s="79" t="str">
        <f t="shared" si="9"/>
        <v/>
      </c>
      <c r="AT108" s="79" t="str">
        <f t="shared" si="2"/>
        <v/>
      </c>
      <c r="AU108" s="79" t="str">
        <f t="shared" si="3"/>
        <v/>
      </c>
      <c r="AV108" s="79" t="str">
        <f t="shared" si="4"/>
        <v/>
      </c>
      <c r="AW108" s="79" t="str">
        <f t="shared" si="5"/>
        <v/>
      </c>
      <c r="AX108" s="79" t="str">
        <f t="shared" si="6"/>
        <v/>
      </c>
      <c r="AY108" s="79" t="str">
        <f t="shared" si="6"/>
        <v/>
      </c>
      <c r="AZ108" s="79" t="str">
        <f t="shared" si="6"/>
        <v/>
      </c>
      <c r="IW108" s="7"/>
    </row>
    <row r="109" spans="1:257" ht="11.85" customHeight="1" x14ac:dyDescent="0.3">
      <c r="A109" s="7" t="str">
        <f t="shared" si="10"/>
        <v/>
      </c>
      <c r="B109" s="7" t="str">
        <f t="shared" ref="B109:B140" si="12">IF(IF(OR($D$36,$D$35,$D$34),(ROW(A109)-ROW($A$45))*$E$29,"")&lt;=$E$30,IF(OR($D$36,$D$35,$D$34),(ROW(A109)-ROW($A$45))*$E$29,""),"")</f>
        <v/>
      </c>
      <c r="C109" s="27" t="str">
        <v/>
      </c>
      <c r="D109" s="13" t="str">
        <v/>
      </c>
      <c r="E109" s="13" t="str">
        <v/>
      </c>
      <c r="F109" s="15" t="str">
        <v/>
      </c>
      <c r="G109" s="15" t="str">
        <v/>
      </c>
      <c r="H109" s="15" t="str">
        <v/>
      </c>
      <c r="I109" s="10" t="str">
        <v/>
      </c>
      <c r="J109" s="10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/>
      <c r="S109" s="10"/>
      <c r="T109" s="7"/>
      <c r="U109" s="7"/>
      <c r="W109" s="78"/>
      <c r="AH109" s="1"/>
      <c r="AP109" s="7" t="str">
        <f t="shared" si="8"/>
        <v/>
      </c>
      <c r="AQ109" s="79" t="str">
        <f t="shared" si="9"/>
        <v/>
      </c>
      <c r="AR109" s="79" t="str">
        <f t="shared" si="9"/>
        <v/>
      </c>
      <c r="AS109" s="79" t="str">
        <f t="shared" si="9"/>
        <v/>
      </c>
      <c r="AT109" s="79" t="str">
        <f t="shared" si="9"/>
        <v/>
      </c>
      <c r="AU109" s="79" t="str">
        <f t="shared" si="9"/>
        <v/>
      </c>
      <c r="AV109" s="79" t="str">
        <f t="shared" si="9"/>
        <v/>
      </c>
      <c r="AW109" s="79" t="str">
        <f t="shared" si="9"/>
        <v/>
      </c>
      <c r="AX109" s="79" t="str">
        <f t="shared" si="9"/>
        <v/>
      </c>
      <c r="AY109" s="79" t="str">
        <f t="shared" si="9"/>
        <v/>
      </c>
      <c r="AZ109" s="79" t="str">
        <f t="shared" si="9"/>
        <v/>
      </c>
      <c r="IW109" s="7"/>
    </row>
    <row r="110" spans="1:257" ht="11.85" customHeight="1" x14ac:dyDescent="0.3">
      <c r="A110" s="7" t="str">
        <f t="shared" si="10"/>
        <v/>
      </c>
      <c r="B110" s="7" t="str">
        <f t="shared" si="12"/>
        <v/>
      </c>
      <c r="C110" s="27" t="str">
        <v/>
      </c>
      <c r="D110" s="13" t="str">
        <v/>
      </c>
      <c r="E110" s="13" t="str">
        <v/>
      </c>
      <c r="F110" s="15" t="str">
        <v/>
      </c>
      <c r="G110" s="15" t="str">
        <v/>
      </c>
      <c r="H110" s="15" t="str">
        <v/>
      </c>
      <c r="I110" s="10" t="str">
        <v/>
      </c>
      <c r="J110" s="10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/>
      <c r="S110" s="10"/>
      <c r="T110" s="7"/>
      <c r="U110" s="7"/>
      <c r="W110" s="78"/>
      <c r="AH110" s="1"/>
      <c r="AP110" s="7" t="str">
        <f t="shared" ref="AP110:AP173" si="13">IF((ROW(A110)-ROW($A$45))*$E$29&lt;=$E$30,A110,"")</f>
        <v/>
      </c>
      <c r="AQ110" s="79" t="str">
        <f t="shared" ref="AQ110:AT173" si="14">IF(ISNUMBER(C110),C110,"")</f>
        <v/>
      </c>
      <c r="AR110" s="79" t="str">
        <f t="shared" si="14"/>
        <v/>
      </c>
      <c r="AS110" s="79" t="str">
        <f t="shared" si="14"/>
        <v/>
      </c>
      <c r="AT110" s="79" t="str">
        <f t="shared" si="14"/>
        <v/>
      </c>
      <c r="AU110" s="79" t="str">
        <f t="shared" ref="AU110:AX173" si="15">IF(ISNUMBER(G110),G110,"")</f>
        <v/>
      </c>
      <c r="AV110" s="79" t="str">
        <f t="shared" si="15"/>
        <v/>
      </c>
      <c r="AW110" s="79" t="str">
        <f t="shared" si="15"/>
        <v/>
      </c>
      <c r="AX110" s="79" t="str">
        <f t="shared" si="15"/>
        <v/>
      </c>
      <c r="AY110" s="79" t="str">
        <f t="shared" ref="AY110:AZ173" si="16">IF(ISNUMBER(K110),K110,"")</f>
        <v/>
      </c>
      <c r="AZ110" s="79" t="str">
        <f t="shared" si="16"/>
        <v/>
      </c>
      <c r="IW110" s="7"/>
    </row>
    <row r="111" spans="1:257" ht="11.85" customHeight="1" x14ac:dyDescent="0.3">
      <c r="A111" s="7" t="str">
        <f t="shared" ref="A111:A174" si="17">IF(OR($D$36,$D$35,$D$34),IF(MOD((ROW(A111)-ROW($A$45))*$E$29,$E$31)&lt;0.0001,(ROW(A111)-ROW($A$45))*$E$29,""),"")</f>
        <v/>
      </c>
      <c r="B111" s="7" t="str">
        <f t="shared" si="12"/>
        <v/>
      </c>
      <c r="C111" s="27" t="str">
        <v/>
      </c>
      <c r="D111" s="13" t="str">
        <v/>
      </c>
      <c r="E111" s="13" t="str">
        <v/>
      </c>
      <c r="F111" s="15" t="str">
        <v/>
      </c>
      <c r="G111" s="15" t="str">
        <v/>
      </c>
      <c r="H111" s="15" t="str">
        <v/>
      </c>
      <c r="I111" s="10" t="str">
        <v/>
      </c>
      <c r="J111" s="10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/>
      <c r="S111" s="10"/>
      <c r="T111" s="7"/>
      <c r="U111" s="7"/>
      <c r="W111" s="78"/>
      <c r="AH111" s="1"/>
      <c r="AP111" s="7" t="str">
        <f t="shared" si="13"/>
        <v/>
      </c>
      <c r="AQ111" s="79" t="str">
        <f t="shared" si="14"/>
        <v/>
      </c>
      <c r="AR111" s="79" t="str">
        <f t="shared" si="14"/>
        <v/>
      </c>
      <c r="AS111" s="79" t="str">
        <f t="shared" si="14"/>
        <v/>
      </c>
      <c r="AT111" s="79" t="str">
        <f t="shared" si="14"/>
        <v/>
      </c>
      <c r="AU111" s="79" t="str">
        <f t="shared" si="15"/>
        <v/>
      </c>
      <c r="AV111" s="79" t="str">
        <f t="shared" si="15"/>
        <v/>
      </c>
      <c r="AW111" s="79" t="str">
        <f t="shared" si="15"/>
        <v/>
      </c>
      <c r="AX111" s="79" t="str">
        <f t="shared" si="15"/>
        <v/>
      </c>
      <c r="AY111" s="79" t="str">
        <f t="shared" si="16"/>
        <v/>
      </c>
      <c r="AZ111" s="79" t="str">
        <f t="shared" si="16"/>
        <v/>
      </c>
      <c r="IW111" s="7"/>
    </row>
    <row r="112" spans="1:257" ht="11.85" customHeight="1" x14ac:dyDescent="0.3">
      <c r="A112" s="7" t="str">
        <f t="shared" si="17"/>
        <v/>
      </c>
      <c r="B112" s="7" t="str">
        <f t="shared" si="12"/>
        <v/>
      </c>
      <c r="C112" s="27" t="str">
        <v/>
      </c>
      <c r="D112" s="13" t="str">
        <v/>
      </c>
      <c r="E112" s="13" t="str">
        <v/>
      </c>
      <c r="F112" s="15" t="str">
        <v/>
      </c>
      <c r="G112" s="15" t="str">
        <v/>
      </c>
      <c r="H112" s="15" t="str">
        <v/>
      </c>
      <c r="I112" s="10" t="str">
        <v/>
      </c>
      <c r="J112" s="10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/>
      <c r="S112" s="10"/>
      <c r="T112" s="7"/>
      <c r="U112" s="7"/>
      <c r="W112" s="78"/>
      <c r="AH112" s="1"/>
      <c r="AP112" s="7" t="str">
        <f t="shared" si="13"/>
        <v/>
      </c>
      <c r="AQ112" s="79" t="str">
        <f t="shared" si="14"/>
        <v/>
      </c>
      <c r="AR112" s="79" t="str">
        <f t="shared" si="14"/>
        <v/>
      </c>
      <c r="AS112" s="79" t="str">
        <f t="shared" si="14"/>
        <v/>
      </c>
      <c r="AT112" s="79" t="str">
        <f t="shared" si="14"/>
        <v/>
      </c>
      <c r="AU112" s="79" t="str">
        <f t="shared" si="15"/>
        <v/>
      </c>
      <c r="AV112" s="79" t="str">
        <f t="shared" si="15"/>
        <v/>
      </c>
      <c r="AW112" s="79" t="str">
        <f t="shared" si="15"/>
        <v/>
      </c>
      <c r="AX112" s="79" t="str">
        <f t="shared" si="15"/>
        <v/>
      </c>
      <c r="AY112" s="79" t="str">
        <f t="shared" si="16"/>
        <v/>
      </c>
      <c r="AZ112" s="79" t="str">
        <f t="shared" si="16"/>
        <v/>
      </c>
      <c r="IW112" s="7"/>
    </row>
    <row r="113" spans="1:257" ht="11.85" customHeight="1" x14ac:dyDescent="0.3">
      <c r="A113" s="7" t="str">
        <f t="shared" si="17"/>
        <v/>
      </c>
      <c r="B113" s="7" t="str">
        <f t="shared" si="12"/>
        <v/>
      </c>
      <c r="C113" s="27" t="str">
        <v/>
      </c>
      <c r="D113" s="13" t="str">
        <v/>
      </c>
      <c r="E113" s="13" t="str">
        <v/>
      </c>
      <c r="F113" s="15" t="str">
        <v/>
      </c>
      <c r="G113" s="15" t="str">
        <v/>
      </c>
      <c r="H113" s="15" t="str">
        <v/>
      </c>
      <c r="I113" s="10" t="str">
        <v/>
      </c>
      <c r="J113" s="10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/>
      <c r="S113" s="10"/>
      <c r="T113" s="7"/>
      <c r="U113" s="7"/>
      <c r="W113" s="78"/>
      <c r="AH113" s="1"/>
      <c r="AP113" s="7" t="str">
        <f t="shared" si="13"/>
        <v/>
      </c>
      <c r="AQ113" s="79" t="str">
        <f t="shared" si="14"/>
        <v/>
      </c>
      <c r="AR113" s="79" t="str">
        <f t="shared" si="14"/>
        <v/>
      </c>
      <c r="AS113" s="79" t="str">
        <f t="shared" si="14"/>
        <v/>
      </c>
      <c r="AT113" s="79" t="str">
        <f t="shared" si="14"/>
        <v/>
      </c>
      <c r="AU113" s="79" t="str">
        <f t="shared" si="15"/>
        <v/>
      </c>
      <c r="AV113" s="79" t="str">
        <f t="shared" si="15"/>
        <v/>
      </c>
      <c r="AW113" s="79" t="str">
        <f t="shared" si="15"/>
        <v/>
      </c>
      <c r="AX113" s="79" t="str">
        <f t="shared" si="15"/>
        <v/>
      </c>
      <c r="AY113" s="79" t="str">
        <f t="shared" si="16"/>
        <v/>
      </c>
      <c r="AZ113" s="79" t="str">
        <f t="shared" si="16"/>
        <v/>
      </c>
      <c r="IW113" s="7"/>
    </row>
    <row r="114" spans="1:257" ht="11.85" customHeight="1" x14ac:dyDescent="0.3">
      <c r="A114" s="7" t="str">
        <f t="shared" si="17"/>
        <v/>
      </c>
      <c r="B114" s="7" t="str">
        <f t="shared" si="12"/>
        <v/>
      </c>
      <c r="C114" s="27" t="str">
        <v/>
      </c>
      <c r="D114" s="13" t="str">
        <v/>
      </c>
      <c r="E114" s="13" t="str">
        <v/>
      </c>
      <c r="F114" s="15" t="str">
        <v/>
      </c>
      <c r="G114" s="15" t="str">
        <v/>
      </c>
      <c r="H114" s="15" t="str">
        <v/>
      </c>
      <c r="I114" s="10" t="str">
        <v/>
      </c>
      <c r="J114" s="10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/>
      <c r="S114" s="10"/>
      <c r="T114" s="7"/>
      <c r="U114" s="7"/>
      <c r="W114" s="78"/>
      <c r="AH114" s="1"/>
      <c r="AP114" s="7" t="str">
        <f t="shared" si="13"/>
        <v/>
      </c>
      <c r="AQ114" s="79" t="str">
        <f t="shared" si="14"/>
        <v/>
      </c>
      <c r="AR114" s="79" t="str">
        <f t="shared" si="14"/>
        <v/>
      </c>
      <c r="AS114" s="79" t="str">
        <f t="shared" si="14"/>
        <v/>
      </c>
      <c r="AT114" s="79" t="str">
        <f t="shared" si="14"/>
        <v/>
      </c>
      <c r="AU114" s="79" t="str">
        <f t="shared" si="15"/>
        <v/>
      </c>
      <c r="AV114" s="79" t="str">
        <f t="shared" si="15"/>
        <v/>
      </c>
      <c r="AW114" s="79" t="str">
        <f t="shared" si="15"/>
        <v/>
      </c>
      <c r="AX114" s="79" t="str">
        <f t="shared" si="15"/>
        <v/>
      </c>
      <c r="AY114" s="79" t="str">
        <f t="shared" si="16"/>
        <v/>
      </c>
      <c r="AZ114" s="79" t="str">
        <f t="shared" si="16"/>
        <v/>
      </c>
      <c r="IW114" s="7"/>
    </row>
    <row r="115" spans="1:257" ht="11.85" customHeight="1" x14ac:dyDescent="0.3">
      <c r="A115" s="7" t="str">
        <f t="shared" si="17"/>
        <v/>
      </c>
      <c r="B115" s="7" t="str">
        <f t="shared" si="12"/>
        <v/>
      </c>
      <c r="C115" s="27" t="str">
        <v/>
      </c>
      <c r="D115" s="13" t="str">
        <v/>
      </c>
      <c r="E115" s="13" t="str">
        <v/>
      </c>
      <c r="F115" s="15" t="str">
        <v/>
      </c>
      <c r="G115" s="15" t="str">
        <v/>
      </c>
      <c r="H115" s="15" t="str">
        <v/>
      </c>
      <c r="I115" s="10" t="str">
        <v/>
      </c>
      <c r="J115" s="10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/>
      <c r="S115" s="10"/>
      <c r="T115" s="7"/>
      <c r="U115" s="7"/>
      <c r="W115" s="78"/>
      <c r="AH115" s="1"/>
      <c r="AP115" s="7" t="str">
        <f t="shared" si="13"/>
        <v/>
      </c>
      <c r="AQ115" s="79" t="str">
        <f t="shared" si="14"/>
        <v/>
      </c>
      <c r="AR115" s="79" t="str">
        <f t="shared" si="14"/>
        <v/>
      </c>
      <c r="AS115" s="79" t="str">
        <f t="shared" si="14"/>
        <v/>
      </c>
      <c r="AT115" s="79" t="str">
        <f t="shared" si="14"/>
        <v/>
      </c>
      <c r="AU115" s="79" t="str">
        <f t="shared" si="15"/>
        <v/>
      </c>
      <c r="AV115" s="79" t="str">
        <f t="shared" si="15"/>
        <v/>
      </c>
      <c r="AW115" s="79" t="str">
        <f t="shared" si="15"/>
        <v/>
      </c>
      <c r="AX115" s="79" t="str">
        <f t="shared" si="15"/>
        <v/>
      </c>
      <c r="AY115" s="79" t="str">
        <f t="shared" si="16"/>
        <v/>
      </c>
      <c r="AZ115" s="79" t="str">
        <f t="shared" si="16"/>
        <v/>
      </c>
      <c r="IW115" s="7"/>
    </row>
    <row r="116" spans="1:257" ht="11.85" customHeight="1" x14ac:dyDescent="0.3">
      <c r="A116" s="7" t="str">
        <f t="shared" si="17"/>
        <v/>
      </c>
      <c r="B116" s="7" t="str">
        <f t="shared" si="12"/>
        <v/>
      </c>
      <c r="C116" s="27" t="str">
        <v/>
      </c>
      <c r="D116" s="13" t="str">
        <v/>
      </c>
      <c r="E116" s="13" t="str">
        <v/>
      </c>
      <c r="F116" s="15" t="str">
        <v/>
      </c>
      <c r="G116" s="15" t="str">
        <v/>
      </c>
      <c r="H116" s="15" t="str">
        <v/>
      </c>
      <c r="I116" s="10" t="str">
        <v/>
      </c>
      <c r="J116" s="10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/>
      <c r="S116" s="10"/>
      <c r="T116" s="7"/>
      <c r="U116" s="7"/>
      <c r="W116" s="78"/>
      <c r="AH116" s="1"/>
      <c r="AP116" s="7" t="str">
        <f t="shared" si="13"/>
        <v/>
      </c>
      <c r="AQ116" s="79" t="str">
        <f t="shared" si="14"/>
        <v/>
      </c>
      <c r="AR116" s="79" t="str">
        <f t="shared" si="14"/>
        <v/>
      </c>
      <c r="AS116" s="79" t="str">
        <f t="shared" si="14"/>
        <v/>
      </c>
      <c r="AT116" s="79" t="str">
        <f t="shared" si="14"/>
        <v/>
      </c>
      <c r="AU116" s="79" t="str">
        <f t="shared" si="15"/>
        <v/>
      </c>
      <c r="AV116" s="79" t="str">
        <f t="shared" si="15"/>
        <v/>
      </c>
      <c r="AW116" s="79" t="str">
        <f t="shared" si="15"/>
        <v/>
      </c>
      <c r="AX116" s="79" t="str">
        <f t="shared" si="15"/>
        <v/>
      </c>
      <c r="AY116" s="79" t="str">
        <f t="shared" si="16"/>
        <v/>
      </c>
      <c r="AZ116" s="79" t="str">
        <f t="shared" si="16"/>
        <v/>
      </c>
      <c r="IW116" s="7"/>
    </row>
    <row r="117" spans="1:257" ht="11.85" customHeight="1" x14ac:dyDescent="0.3">
      <c r="A117" s="7" t="str">
        <f t="shared" si="17"/>
        <v/>
      </c>
      <c r="B117" s="7" t="str">
        <f t="shared" si="12"/>
        <v/>
      </c>
      <c r="C117" s="27" t="str">
        <v/>
      </c>
      <c r="D117" s="13" t="str">
        <v/>
      </c>
      <c r="E117" s="13" t="str">
        <v/>
      </c>
      <c r="F117" s="15" t="str">
        <v/>
      </c>
      <c r="G117" s="15" t="str">
        <v/>
      </c>
      <c r="H117" s="15" t="str">
        <v/>
      </c>
      <c r="I117" s="10" t="str">
        <v/>
      </c>
      <c r="J117" s="10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/>
      <c r="S117" s="10"/>
      <c r="T117" s="7"/>
      <c r="U117" s="7"/>
      <c r="W117" s="78"/>
      <c r="AH117" s="1"/>
      <c r="AP117" s="7" t="str">
        <f t="shared" si="13"/>
        <v/>
      </c>
      <c r="AQ117" s="79" t="str">
        <f t="shared" si="14"/>
        <v/>
      </c>
      <c r="AR117" s="79" t="str">
        <f t="shared" si="14"/>
        <v/>
      </c>
      <c r="AS117" s="79" t="str">
        <f t="shared" si="14"/>
        <v/>
      </c>
      <c r="AT117" s="79" t="str">
        <f t="shared" si="14"/>
        <v/>
      </c>
      <c r="AU117" s="79" t="str">
        <f t="shared" si="15"/>
        <v/>
      </c>
      <c r="AV117" s="79" t="str">
        <f t="shared" si="15"/>
        <v/>
      </c>
      <c r="AW117" s="79" t="str">
        <f t="shared" si="15"/>
        <v/>
      </c>
      <c r="AX117" s="79" t="str">
        <f t="shared" si="15"/>
        <v/>
      </c>
      <c r="AY117" s="79" t="str">
        <f t="shared" si="16"/>
        <v/>
      </c>
      <c r="AZ117" s="79" t="str">
        <f t="shared" si="16"/>
        <v/>
      </c>
      <c r="IW117" s="7"/>
    </row>
    <row r="118" spans="1:257" ht="11.85" customHeight="1" x14ac:dyDescent="0.3">
      <c r="A118" s="7" t="str">
        <f t="shared" si="17"/>
        <v/>
      </c>
      <c r="B118" s="7" t="str">
        <f t="shared" si="12"/>
        <v/>
      </c>
      <c r="C118" s="27" t="str">
        <v/>
      </c>
      <c r="D118" s="13" t="str">
        <v/>
      </c>
      <c r="E118" s="13" t="str">
        <v/>
      </c>
      <c r="F118" s="15" t="str">
        <v/>
      </c>
      <c r="G118" s="15" t="str">
        <v/>
      </c>
      <c r="H118" s="15" t="str">
        <v/>
      </c>
      <c r="I118" s="10" t="str">
        <v/>
      </c>
      <c r="J118" s="10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/>
      <c r="S118" s="10"/>
      <c r="T118" s="7"/>
      <c r="U118" s="7"/>
      <c r="W118" s="78"/>
      <c r="AH118" s="1"/>
      <c r="AP118" s="7" t="str">
        <f t="shared" si="13"/>
        <v/>
      </c>
      <c r="AQ118" s="79" t="str">
        <f t="shared" si="14"/>
        <v/>
      </c>
      <c r="AR118" s="79" t="str">
        <f t="shared" si="14"/>
        <v/>
      </c>
      <c r="AS118" s="79" t="str">
        <f t="shared" si="14"/>
        <v/>
      </c>
      <c r="AT118" s="79" t="str">
        <f t="shared" si="14"/>
        <v/>
      </c>
      <c r="AU118" s="79" t="str">
        <f t="shared" si="15"/>
        <v/>
      </c>
      <c r="AV118" s="79" t="str">
        <f t="shared" si="15"/>
        <v/>
      </c>
      <c r="AW118" s="79" t="str">
        <f t="shared" si="15"/>
        <v/>
      </c>
      <c r="AX118" s="79" t="str">
        <f t="shared" si="15"/>
        <v/>
      </c>
      <c r="AY118" s="79" t="str">
        <f t="shared" si="16"/>
        <v/>
      </c>
      <c r="AZ118" s="79" t="str">
        <f t="shared" si="16"/>
        <v/>
      </c>
      <c r="IW118" s="7"/>
    </row>
    <row r="119" spans="1:257" ht="11.85" customHeight="1" x14ac:dyDescent="0.3">
      <c r="A119" s="7" t="str">
        <f t="shared" si="17"/>
        <v/>
      </c>
      <c r="B119" s="7" t="str">
        <f t="shared" si="12"/>
        <v/>
      </c>
      <c r="C119" s="27" t="str">
        <v/>
      </c>
      <c r="D119" s="13" t="str">
        <v/>
      </c>
      <c r="E119" s="13" t="str">
        <v/>
      </c>
      <c r="F119" s="15" t="str">
        <v/>
      </c>
      <c r="G119" s="15" t="str">
        <v/>
      </c>
      <c r="H119" s="15" t="str">
        <v/>
      </c>
      <c r="I119" s="10" t="str">
        <v/>
      </c>
      <c r="J119" s="10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/>
      <c r="S119" s="10"/>
      <c r="T119" s="7"/>
      <c r="U119" s="7"/>
      <c r="W119" s="78"/>
      <c r="AH119" s="1"/>
      <c r="AP119" s="7" t="str">
        <f t="shared" si="13"/>
        <v/>
      </c>
      <c r="AQ119" s="79" t="str">
        <f t="shared" si="14"/>
        <v/>
      </c>
      <c r="AR119" s="79" t="str">
        <f t="shared" si="14"/>
        <v/>
      </c>
      <c r="AS119" s="79" t="str">
        <f t="shared" si="14"/>
        <v/>
      </c>
      <c r="AT119" s="79" t="str">
        <f t="shared" si="14"/>
        <v/>
      </c>
      <c r="AU119" s="79" t="str">
        <f t="shared" si="15"/>
        <v/>
      </c>
      <c r="AV119" s="79" t="str">
        <f t="shared" si="15"/>
        <v/>
      </c>
      <c r="AW119" s="79" t="str">
        <f t="shared" si="15"/>
        <v/>
      </c>
      <c r="AX119" s="79" t="str">
        <f t="shared" si="15"/>
        <v/>
      </c>
      <c r="AY119" s="79" t="str">
        <f t="shared" si="16"/>
        <v/>
      </c>
      <c r="AZ119" s="79" t="str">
        <f t="shared" si="16"/>
        <v/>
      </c>
      <c r="IW119" s="7"/>
    </row>
    <row r="120" spans="1:257" ht="11.85" customHeight="1" x14ac:dyDescent="0.3">
      <c r="A120" s="7" t="str">
        <f t="shared" si="17"/>
        <v/>
      </c>
      <c r="B120" s="7" t="str">
        <f t="shared" si="12"/>
        <v/>
      </c>
      <c r="C120" s="27" t="str">
        <v/>
      </c>
      <c r="D120" s="13" t="str">
        <v/>
      </c>
      <c r="E120" s="13" t="str">
        <v/>
      </c>
      <c r="F120" s="15" t="str">
        <v/>
      </c>
      <c r="G120" s="15" t="str">
        <v/>
      </c>
      <c r="H120" s="15" t="str">
        <v/>
      </c>
      <c r="I120" s="10" t="str">
        <v/>
      </c>
      <c r="J120" s="10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/>
      <c r="S120" s="10"/>
      <c r="T120" s="7"/>
      <c r="U120" s="7"/>
      <c r="W120" s="78"/>
      <c r="AH120" s="1"/>
      <c r="AP120" s="7" t="str">
        <f t="shared" si="13"/>
        <v/>
      </c>
      <c r="AQ120" s="79" t="str">
        <f t="shared" si="14"/>
        <v/>
      </c>
      <c r="AR120" s="79" t="str">
        <f t="shared" si="14"/>
        <v/>
      </c>
      <c r="AS120" s="79" t="str">
        <f t="shared" si="14"/>
        <v/>
      </c>
      <c r="AT120" s="79" t="str">
        <f t="shared" si="14"/>
        <v/>
      </c>
      <c r="AU120" s="79" t="str">
        <f t="shared" si="15"/>
        <v/>
      </c>
      <c r="AV120" s="79" t="str">
        <f t="shared" si="15"/>
        <v/>
      </c>
      <c r="AW120" s="79" t="str">
        <f t="shared" si="15"/>
        <v/>
      </c>
      <c r="AX120" s="79" t="str">
        <f t="shared" si="15"/>
        <v/>
      </c>
      <c r="AY120" s="79" t="str">
        <f t="shared" si="16"/>
        <v/>
      </c>
      <c r="AZ120" s="79" t="str">
        <f t="shared" si="16"/>
        <v/>
      </c>
      <c r="IW120" s="7"/>
    </row>
    <row r="121" spans="1:257" ht="11.85" customHeight="1" x14ac:dyDescent="0.3">
      <c r="A121" s="7" t="str">
        <f t="shared" si="17"/>
        <v/>
      </c>
      <c r="B121" s="7" t="str">
        <f t="shared" si="12"/>
        <v/>
      </c>
      <c r="C121" s="27" t="str">
        <v/>
      </c>
      <c r="D121" s="13" t="str">
        <v/>
      </c>
      <c r="E121" s="13" t="str">
        <v/>
      </c>
      <c r="F121" s="15" t="str">
        <v/>
      </c>
      <c r="G121" s="15" t="str">
        <v/>
      </c>
      <c r="H121" s="15" t="str">
        <v/>
      </c>
      <c r="I121" s="10" t="str">
        <v/>
      </c>
      <c r="J121" s="10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/>
      <c r="S121" s="10"/>
      <c r="T121" s="7"/>
      <c r="U121" s="7"/>
      <c r="W121" s="78"/>
      <c r="AH121" s="1"/>
      <c r="AP121" s="7" t="str">
        <f t="shared" si="13"/>
        <v/>
      </c>
      <c r="AQ121" s="79" t="str">
        <f t="shared" si="14"/>
        <v/>
      </c>
      <c r="AR121" s="79" t="str">
        <f t="shared" si="14"/>
        <v/>
      </c>
      <c r="AS121" s="79" t="str">
        <f t="shared" si="14"/>
        <v/>
      </c>
      <c r="AT121" s="79" t="str">
        <f t="shared" si="14"/>
        <v/>
      </c>
      <c r="AU121" s="79" t="str">
        <f t="shared" si="15"/>
        <v/>
      </c>
      <c r="AV121" s="79" t="str">
        <f t="shared" si="15"/>
        <v/>
      </c>
      <c r="AW121" s="79" t="str">
        <f t="shared" si="15"/>
        <v/>
      </c>
      <c r="AX121" s="79" t="str">
        <f t="shared" si="15"/>
        <v/>
      </c>
      <c r="AY121" s="79" t="str">
        <f t="shared" si="16"/>
        <v/>
      </c>
      <c r="AZ121" s="79" t="str">
        <f t="shared" si="16"/>
        <v/>
      </c>
      <c r="IW121" s="7"/>
    </row>
    <row r="122" spans="1:257" ht="11.85" customHeight="1" x14ac:dyDescent="0.3">
      <c r="A122" s="7" t="str">
        <f t="shared" si="17"/>
        <v/>
      </c>
      <c r="B122" s="7" t="str">
        <f t="shared" si="12"/>
        <v/>
      </c>
      <c r="C122" s="27" t="str">
        <v/>
      </c>
      <c r="D122" s="13" t="str">
        <v/>
      </c>
      <c r="E122" s="13" t="str">
        <v/>
      </c>
      <c r="F122" s="15" t="str">
        <v/>
      </c>
      <c r="G122" s="15" t="str">
        <v/>
      </c>
      <c r="H122" s="15" t="str">
        <v/>
      </c>
      <c r="I122" s="10" t="str">
        <v/>
      </c>
      <c r="J122" s="10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/>
      <c r="S122" s="10"/>
      <c r="T122" s="7"/>
      <c r="U122" s="7"/>
      <c r="W122" s="78"/>
      <c r="AH122" s="1"/>
      <c r="AP122" s="7" t="str">
        <f t="shared" si="13"/>
        <v/>
      </c>
      <c r="AQ122" s="79" t="str">
        <f t="shared" si="14"/>
        <v/>
      </c>
      <c r="AR122" s="79" t="str">
        <f t="shared" si="14"/>
        <v/>
      </c>
      <c r="AS122" s="79" t="str">
        <f t="shared" si="14"/>
        <v/>
      </c>
      <c r="AT122" s="79" t="str">
        <f t="shared" si="14"/>
        <v/>
      </c>
      <c r="AU122" s="79" t="str">
        <f t="shared" si="15"/>
        <v/>
      </c>
      <c r="AV122" s="79" t="str">
        <f t="shared" si="15"/>
        <v/>
      </c>
      <c r="AW122" s="79" t="str">
        <f t="shared" si="15"/>
        <v/>
      </c>
      <c r="AX122" s="79" t="str">
        <f t="shared" si="15"/>
        <v/>
      </c>
      <c r="AY122" s="79" t="str">
        <f t="shared" si="16"/>
        <v/>
      </c>
      <c r="AZ122" s="79" t="str">
        <f t="shared" si="16"/>
        <v/>
      </c>
      <c r="IW122" s="7"/>
    </row>
    <row r="123" spans="1:257" ht="11.85" customHeight="1" x14ac:dyDescent="0.3">
      <c r="A123" s="7" t="str">
        <f t="shared" si="17"/>
        <v/>
      </c>
      <c r="B123" s="7" t="str">
        <f t="shared" si="12"/>
        <v/>
      </c>
      <c r="C123" s="27" t="str">
        <v/>
      </c>
      <c r="D123" s="13" t="str">
        <v/>
      </c>
      <c r="E123" s="13" t="str">
        <v/>
      </c>
      <c r="F123" s="15" t="str">
        <v/>
      </c>
      <c r="G123" s="15" t="str">
        <v/>
      </c>
      <c r="H123" s="15" t="str">
        <v/>
      </c>
      <c r="I123" s="10" t="str">
        <v/>
      </c>
      <c r="J123" s="10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/>
      <c r="S123" s="10"/>
      <c r="T123" s="7"/>
      <c r="U123" s="7"/>
      <c r="W123" s="78"/>
      <c r="AH123" s="1"/>
      <c r="AP123" s="7" t="str">
        <f t="shared" si="13"/>
        <v/>
      </c>
      <c r="AQ123" s="79" t="str">
        <f t="shared" si="14"/>
        <v/>
      </c>
      <c r="AR123" s="79" t="str">
        <f t="shared" si="14"/>
        <v/>
      </c>
      <c r="AS123" s="79" t="str">
        <f t="shared" si="14"/>
        <v/>
      </c>
      <c r="AT123" s="79" t="str">
        <f t="shared" si="14"/>
        <v/>
      </c>
      <c r="AU123" s="79" t="str">
        <f t="shared" si="15"/>
        <v/>
      </c>
      <c r="AV123" s="79" t="str">
        <f t="shared" si="15"/>
        <v/>
      </c>
      <c r="AW123" s="79" t="str">
        <f t="shared" si="15"/>
        <v/>
      </c>
      <c r="AX123" s="79" t="str">
        <f t="shared" si="15"/>
        <v/>
      </c>
      <c r="AY123" s="79" t="str">
        <f t="shared" si="16"/>
        <v/>
      </c>
      <c r="AZ123" s="79" t="str">
        <f t="shared" si="16"/>
        <v/>
      </c>
      <c r="IW123" s="7"/>
    </row>
    <row r="124" spans="1:257" ht="11.85" customHeight="1" x14ac:dyDescent="0.3">
      <c r="A124" s="7" t="str">
        <f t="shared" si="17"/>
        <v/>
      </c>
      <c r="B124" s="7" t="str">
        <f t="shared" si="12"/>
        <v/>
      </c>
      <c r="C124" s="27" t="str">
        <v/>
      </c>
      <c r="D124" s="13" t="str">
        <v/>
      </c>
      <c r="E124" s="13" t="str">
        <v/>
      </c>
      <c r="F124" s="15" t="str">
        <v/>
      </c>
      <c r="G124" s="15" t="str">
        <v/>
      </c>
      <c r="H124" s="15" t="str">
        <v/>
      </c>
      <c r="I124" s="10" t="str">
        <v/>
      </c>
      <c r="J124" s="10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/>
      <c r="S124" s="10"/>
      <c r="T124" s="7"/>
      <c r="U124" s="7"/>
      <c r="W124" s="78"/>
      <c r="AH124" s="1"/>
      <c r="AP124" s="7" t="str">
        <f t="shared" si="13"/>
        <v/>
      </c>
      <c r="AQ124" s="79" t="str">
        <f t="shared" si="14"/>
        <v/>
      </c>
      <c r="AR124" s="79" t="str">
        <f t="shared" si="14"/>
        <v/>
      </c>
      <c r="AS124" s="79" t="str">
        <f t="shared" si="14"/>
        <v/>
      </c>
      <c r="AT124" s="79" t="str">
        <f t="shared" si="14"/>
        <v/>
      </c>
      <c r="AU124" s="79" t="str">
        <f t="shared" si="15"/>
        <v/>
      </c>
      <c r="AV124" s="79" t="str">
        <f t="shared" si="15"/>
        <v/>
      </c>
      <c r="AW124" s="79" t="str">
        <f t="shared" si="15"/>
        <v/>
      </c>
      <c r="AX124" s="79" t="str">
        <f t="shared" si="15"/>
        <v/>
      </c>
      <c r="AY124" s="79" t="str">
        <f t="shared" si="16"/>
        <v/>
      </c>
      <c r="AZ124" s="79" t="str">
        <f t="shared" si="16"/>
        <v/>
      </c>
      <c r="IW124" s="7"/>
    </row>
    <row r="125" spans="1:257" ht="11.85" customHeight="1" x14ac:dyDescent="0.3">
      <c r="A125" s="7" t="str">
        <f t="shared" si="17"/>
        <v/>
      </c>
      <c r="B125" s="7" t="str">
        <f t="shared" si="12"/>
        <v/>
      </c>
      <c r="C125" s="27" t="str">
        <v/>
      </c>
      <c r="D125" s="13" t="str">
        <v/>
      </c>
      <c r="E125" s="13" t="str">
        <v/>
      </c>
      <c r="F125" s="15" t="str">
        <v/>
      </c>
      <c r="G125" s="15" t="str">
        <v/>
      </c>
      <c r="H125" s="15" t="str">
        <v/>
      </c>
      <c r="I125" s="10" t="str">
        <v/>
      </c>
      <c r="J125" s="10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/>
      <c r="S125" s="10"/>
      <c r="T125" s="7"/>
      <c r="U125" s="7"/>
      <c r="W125" s="78"/>
      <c r="AH125" s="1"/>
      <c r="AP125" s="7" t="str">
        <f t="shared" si="13"/>
        <v/>
      </c>
      <c r="AQ125" s="79" t="str">
        <f t="shared" si="14"/>
        <v/>
      </c>
      <c r="AR125" s="79" t="str">
        <f t="shared" si="14"/>
        <v/>
      </c>
      <c r="AS125" s="79" t="str">
        <f t="shared" si="14"/>
        <v/>
      </c>
      <c r="AT125" s="79" t="str">
        <f t="shared" si="14"/>
        <v/>
      </c>
      <c r="AU125" s="79" t="str">
        <f t="shared" si="15"/>
        <v/>
      </c>
      <c r="AV125" s="79" t="str">
        <f t="shared" si="15"/>
        <v/>
      </c>
      <c r="AW125" s="79" t="str">
        <f t="shared" si="15"/>
        <v/>
      </c>
      <c r="AX125" s="79" t="str">
        <f t="shared" si="15"/>
        <v/>
      </c>
      <c r="AY125" s="79" t="str">
        <f t="shared" si="16"/>
        <v/>
      </c>
      <c r="AZ125" s="79" t="str">
        <f t="shared" si="16"/>
        <v/>
      </c>
      <c r="IW125" s="7"/>
    </row>
    <row r="126" spans="1:257" ht="11.85" customHeight="1" x14ac:dyDescent="0.3">
      <c r="A126" s="7" t="str">
        <f t="shared" si="17"/>
        <v/>
      </c>
      <c r="B126" s="7" t="str">
        <f t="shared" si="12"/>
        <v/>
      </c>
      <c r="C126" s="27" t="str">
        <v/>
      </c>
      <c r="D126" s="13" t="str">
        <v/>
      </c>
      <c r="E126" s="13" t="str">
        <v/>
      </c>
      <c r="F126" s="15" t="str">
        <v/>
      </c>
      <c r="G126" s="15" t="str">
        <v/>
      </c>
      <c r="H126" s="15" t="str">
        <v/>
      </c>
      <c r="I126" s="10" t="str">
        <v/>
      </c>
      <c r="J126" s="10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/>
      <c r="S126" s="10"/>
      <c r="T126" s="7"/>
      <c r="U126" s="7"/>
      <c r="W126" s="78"/>
      <c r="AH126" s="1"/>
      <c r="AP126" s="7" t="str">
        <f t="shared" si="13"/>
        <v/>
      </c>
      <c r="AQ126" s="79" t="str">
        <f t="shared" si="14"/>
        <v/>
      </c>
      <c r="AR126" s="79" t="str">
        <f t="shared" si="14"/>
        <v/>
      </c>
      <c r="AS126" s="79" t="str">
        <f t="shared" si="14"/>
        <v/>
      </c>
      <c r="AT126" s="79" t="str">
        <f t="shared" si="14"/>
        <v/>
      </c>
      <c r="AU126" s="79" t="str">
        <f t="shared" si="15"/>
        <v/>
      </c>
      <c r="AV126" s="79" t="str">
        <f t="shared" si="15"/>
        <v/>
      </c>
      <c r="AW126" s="79" t="str">
        <f t="shared" si="15"/>
        <v/>
      </c>
      <c r="AX126" s="79" t="str">
        <f t="shared" si="15"/>
        <v/>
      </c>
      <c r="AY126" s="79" t="str">
        <f t="shared" si="16"/>
        <v/>
      </c>
      <c r="AZ126" s="79" t="str">
        <f t="shared" si="16"/>
        <v/>
      </c>
      <c r="IW126" s="7"/>
    </row>
    <row r="127" spans="1:257" ht="11.85" customHeight="1" x14ac:dyDescent="0.3">
      <c r="A127" s="7" t="str">
        <f t="shared" si="17"/>
        <v/>
      </c>
      <c r="B127" s="7" t="str">
        <f t="shared" si="12"/>
        <v/>
      </c>
      <c r="C127" s="27" t="str">
        <v/>
      </c>
      <c r="D127" s="13" t="str">
        <v/>
      </c>
      <c r="E127" s="13" t="str">
        <v/>
      </c>
      <c r="F127" s="15" t="str">
        <v/>
      </c>
      <c r="G127" s="15" t="str">
        <v/>
      </c>
      <c r="H127" s="15" t="str">
        <v/>
      </c>
      <c r="I127" s="10" t="str">
        <v/>
      </c>
      <c r="J127" s="10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/>
      <c r="S127" s="10"/>
      <c r="T127" s="7"/>
      <c r="U127" s="7"/>
      <c r="W127" s="78"/>
      <c r="AH127" s="1"/>
      <c r="AP127" s="7" t="str">
        <f t="shared" si="13"/>
        <v/>
      </c>
      <c r="AQ127" s="79" t="str">
        <f t="shared" si="14"/>
        <v/>
      </c>
      <c r="AR127" s="79" t="str">
        <f t="shared" si="14"/>
        <v/>
      </c>
      <c r="AS127" s="79" t="str">
        <f t="shared" si="14"/>
        <v/>
      </c>
      <c r="AT127" s="79" t="str">
        <f t="shared" si="14"/>
        <v/>
      </c>
      <c r="AU127" s="79" t="str">
        <f t="shared" si="15"/>
        <v/>
      </c>
      <c r="AV127" s="79" t="str">
        <f t="shared" si="15"/>
        <v/>
      </c>
      <c r="AW127" s="79" t="str">
        <f t="shared" si="15"/>
        <v/>
      </c>
      <c r="AX127" s="79" t="str">
        <f t="shared" si="15"/>
        <v/>
      </c>
      <c r="AY127" s="79" t="str">
        <f t="shared" si="16"/>
        <v/>
      </c>
      <c r="AZ127" s="79" t="str">
        <f t="shared" si="16"/>
        <v/>
      </c>
      <c r="IW127" s="7"/>
    </row>
    <row r="128" spans="1:257" ht="11.85" customHeight="1" x14ac:dyDescent="0.3">
      <c r="A128" s="7" t="str">
        <f t="shared" si="17"/>
        <v/>
      </c>
      <c r="B128" s="7" t="str">
        <f t="shared" si="12"/>
        <v/>
      </c>
      <c r="C128" s="27" t="str">
        <v/>
      </c>
      <c r="D128" s="13" t="str">
        <v/>
      </c>
      <c r="E128" s="13" t="str">
        <v/>
      </c>
      <c r="F128" s="15" t="str">
        <v/>
      </c>
      <c r="G128" s="15" t="str">
        <v/>
      </c>
      <c r="H128" s="15" t="str">
        <v/>
      </c>
      <c r="I128" s="10" t="str">
        <v/>
      </c>
      <c r="J128" s="10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/>
      <c r="S128" s="10"/>
      <c r="T128" s="7"/>
      <c r="U128" s="7"/>
      <c r="W128" s="78"/>
      <c r="AH128" s="1"/>
      <c r="AP128" s="7" t="str">
        <f t="shared" si="13"/>
        <v/>
      </c>
      <c r="AQ128" s="79" t="str">
        <f t="shared" si="14"/>
        <v/>
      </c>
      <c r="AR128" s="79" t="str">
        <f t="shared" si="14"/>
        <v/>
      </c>
      <c r="AS128" s="79" t="str">
        <f t="shared" si="14"/>
        <v/>
      </c>
      <c r="AT128" s="79" t="str">
        <f t="shared" si="14"/>
        <v/>
      </c>
      <c r="AU128" s="79" t="str">
        <f t="shared" si="15"/>
        <v/>
      </c>
      <c r="AV128" s="79" t="str">
        <f t="shared" si="15"/>
        <v/>
      </c>
      <c r="AW128" s="79" t="str">
        <f t="shared" si="15"/>
        <v/>
      </c>
      <c r="AX128" s="79" t="str">
        <f t="shared" si="15"/>
        <v/>
      </c>
      <c r="AY128" s="79" t="str">
        <f t="shared" si="16"/>
        <v/>
      </c>
      <c r="AZ128" s="79" t="str">
        <f t="shared" si="16"/>
        <v/>
      </c>
      <c r="IW128" s="7"/>
    </row>
    <row r="129" spans="1:257" ht="11.85" customHeight="1" x14ac:dyDescent="0.3">
      <c r="A129" s="7" t="str">
        <f t="shared" si="17"/>
        <v/>
      </c>
      <c r="B129" s="7" t="str">
        <f t="shared" si="12"/>
        <v/>
      </c>
      <c r="C129" s="27" t="str">
        <v/>
      </c>
      <c r="D129" s="13" t="str">
        <v/>
      </c>
      <c r="E129" s="13" t="str">
        <v/>
      </c>
      <c r="F129" s="15" t="str">
        <v/>
      </c>
      <c r="G129" s="15" t="str">
        <v/>
      </c>
      <c r="H129" s="15" t="str">
        <v/>
      </c>
      <c r="I129" s="10" t="str">
        <v/>
      </c>
      <c r="J129" s="10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/>
      <c r="S129" s="10"/>
      <c r="T129" s="7"/>
      <c r="U129" s="7"/>
      <c r="W129" s="78"/>
      <c r="AH129" s="1"/>
      <c r="AP129" s="7" t="str">
        <f t="shared" si="13"/>
        <v/>
      </c>
      <c r="AQ129" s="79" t="str">
        <f t="shared" si="14"/>
        <v/>
      </c>
      <c r="AR129" s="79" t="str">
        <f t="shared" si="14"/>
        <v/>
      </c>
      <c r="AS129" s="79" t="str">
        <f t="shared" si="14"/>
        <v/>
      </c>
      <c r="AT129" s="79" t="str">
        <f t="shared" si="14"/>
        <v/>
      </c>
      <c r="AU129" s="79" t="str">
        <f t="shared" si="15"/>
        <v/>
      </c>
      <c r="AV129" s="79" t="str">
        <f t="shared" si="15"/>
        <v/>
      </c>
      <c r="AW129" s="79" t="str">
        <f t="shared" si="15"/>
        <v/>
      </c>
      <c r="AX129" s="79" t="str">
        <f t="shared" si="15"/>
        <v/>
      </c>
      <c r="AY129" s="79" t="str">
        <f t="shared" si="16"/>
        <v/>
      </c>
      <c r="AZ129" s="79" t="str">
        <f t="shared" si="16"/>
        <v/>
      </c>
      <c r="IW129" s="7"/>
    </row>
    <row r="130" spans="1:257" ht="11.85" customHeight="1" x14ac:dyDescent="0.3">
      <c r="A130" s="7" t="str">
        <f t="shared" si="17"/>
        <v/>
      </c>
      <c r="B130" s="7" t="str">
        <f t="shared" si="12"/>
        <v/>
      </c>
      <c r="C130" s="27" t="str">
        <v/>
      </c>
      <c r="D130" s="13" t="str">
        <v/>
      </c>
      <c r="E130" s="13" t="str">
        <v/>
      </c>
      <c r="F130" s="15" t="str">
        <v/>
      </c>
      <c r="G130" s="15" t="str">
        <v/>
      </c>
      <c r="H130" s="15" t="str">
        <v/>
      </c>
      <c r="I130" s="10" t="str">
        <v/>
      </c>
      <c r="J130" s="10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/>
      <c r="S130" s="10"/>
      <c r="T130" s="7"/>
      <c r="U130" s="7"/>
      <c r="W130" s="78"/>
      <c r="AH130" s="1"/>
      <c r="AP130" s="7" t="str">
        <f t="shared" si="13"/>
        <v/>
      </c>
      <c r="AQ130" s="79" t="str">
        <f t="shared" si="14"/>
        <v/>
      </c>
      <c r="AR130" s="79" t="str">
        <f t="shared" si="14"/>
        <v/>
      </c>
      <c r="AS130" s="79" t="str">
        <f t="shared" si="14"/>
        <v/>
      </c>
      <c r="AT130" s="79" t="str">
        <f t="shared" si="14"/>
        <v/>
      </c>
      <c r="AU130" s="79" t="str">
        <f t="shared" si="15"/>
        <v/>
      </c>
      <c r="AV130" s="79" t="str">
        <f t="shared" si="15"/>
        <v/>
      </c>
      <c r="AW130" s="79" t="str">
        <f t="shared" si="15"/>
        <v/>
      </c>
      <c r="AX130" s="79" t="str">
        <f t="shared" si="15"/>
        <v/>
      </c>
      <c r="AY130" s="79" t="str">
        <f t="shared" si="16"/>
        <v/>
      </c>
      <c r="AZ130" s="79" t="str">
        <f t="shared" si="16"/>
        <v/>
      </c>
      <c r="IW130" s="7"/>
    </row>
    <row r="131" spans="1:257" ht="11.85" customHeight="1" x14ac:dyDescent="0.3">
      <c r="A131" s="7" t="str">
        <f t="shared" si="17"/>
        <v/>
      </c>
      <c r="B131" s="7" t="str">
        <f t="shared" si="12"/>
        <v/>
      </c>
      <c r="C131" s="27" t="str">
        <v/>
      </c>
      <c r="D131" s="13" t="str">
        <v/>
      </c>
      <c r="E131" s="13" t="str">
        <v/>
      </c>
      <c r="F131" s="15" t="str">
        <v/>
      </c>
      <c r="G131" s="15" t="str">
        <v/>
      </c>
      <c r="H131" s="15" t="str">
        <v/>
      </c>
      <c r="I131" s="10" t="str">
        <v/>
      </c>
      <c r="J131" s="10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/>
      <c r="S131" s="10"/>
      <c r="T131" s="7"/>
      <c r="U131" s="7"/>
      <c r="W131" s="78"/>
      <c r="AH131" s="1"/>
      <c r="AP131" s="7" t="str">
        <f t="shared" si="13"/>
        <v/>
      </c>
      <c r="AQ131" s="79" t="str">
        <f t="shared" si="14"/>
        <v/>
      </c>
      <c r="AR131" s="79" t="str">
        <f t="shared" si="14"/>
        <v/>
      </c>
      <c r="AS131" s="79" t="str">
        <f t="shared" si="14"/>
        <v/>
      </c>
      <c r="AT131" s="79" t="str">
        <f t="shared" si="14"/>
        <v/>
      </c>
      <c r="AU131" s="79" t="str">
        <f t="shared" si="15"/>
        <v/>
      </c>
      <c r="AV131" s="79" t="str">
        <f t="shared" si="15"/>
        <v/>
      </c>
      <c r="AW131" s="79" t="str">
        <f t="shared" si="15"/>
        <v/>
      </c>
      <c r="AX131" s="79" t="str">
        <f t="shared" si="15"/>
        <v/>
      </c>
      <c r="AY131" s="79" t="str">
        <f t="shared" si="16"/>
        <v/>
      </c>
      <c r="AZ131" s="79" t="str">
        <f t="shared" si="16"/>
        <v/>
      </c>
      <c r="IW131" s="7"/>
    </row>
    <row r="132" spans="1:257" ht="11.85" customHeight="1" x14ac:dyDescent="0.3">
      <c r="A132" s="7" t="str">
        <f t="shared" si="17"/>
        <v/>
      </c>
      <c r="B132" s="7" t="str">
        <f t="shared" si="12"/>
        <v/>
      </c>
      <c r="C132" s="27" t="str">
        <v/>
      </c>
      <c r="D132" s="13" t="str">
        <v/>
      </c>
      <c r="E132" s="13" t="str">
        <v/>
      </c>
      <c r="F132" s="15" t="str">
        <v/>
      </c>
      <c r="G132" s="15" t="str">
        <v/>
      </c>
      <c r="H132" s="15" t="str">
        <v/>
      </c>
      <c r="I132" s="10" t="str">
        <v/>
      </c>
      <c r="J132" s="10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/>
      <c r="S132" s="10"/>
      <c r="T132" s="7"/>
      <c r="U132" s="7"/>
      <c r="W132" s="78"/>
      <c r="AH132" s="1"/>
      <c r="AP132" s="7" t="str">
        <f t="shared" si="13"/>
        <v/>
      </c>
      <c r="AQ132" s="79" t="str">
        <f t="shared" si="14"/>
        <v/>
      </c>
      <c r="AR132" s="79" t="str">
        <f t="shared" si="14"/>
        <v/>
      </c>
      <c r="AS132" s="79" t="str">
        <f t="shared" si="14"/>
        <v/>
      </c>
      <c r="AT132" s="79" t="str">
        <f t="shared" si="14"/>
        <v/>
      </c>
      <c r="AU132" s="79" t="str">
        <f t="shared" si="15"/>
        <v/>
      </c>
      <c r="AV132" s="79" t="str">
        <f t="shared" si="15"/>
        <v/>
      </c>
      <c r="AW132" s="79" t="str">
        <f t="shared" si="15"/>
        <v/>
      </c>
      <c r="AX132" s="79" t="str">
        <f t="shared" si="15"/>
        <v/>
      </c>
      <c r="AY132" s="79" t="str">
        <f t="shared" si="16"/>
        <v/>
      </c>
      <c r="AZ132" s="79" t="str">
        <f t="shared" si="16"/>
        <v/>
      </c>
      <c r="IW132" s="7"/>
    </row>
    <row r="133" spans="1:257" ht="11.85" customHeight="1" x14ac:dyDescent="0.3">
      <c r="A133" s="7" t="str">
        <f t="shared" si="17"/>
        <v/>
      </c>
      <c r="B133" s="7" t="str">
        <f t="shared" si="12"/>
        <v/>
      </c>
      <c r="C133" s="27" t="str">
        <v/>
      </c>
      <c r="D133" s="13" t="str">
        <v/>
      </c>
      <c r="E133" s="13" t="str">
        <v/>
      </c>
      <c r="F133" s="15" t="str">
        <v/>
      </c>
      <c r="G133" s="15" t="str">
        <v/>
      </c>
      <c r="H133" s="15" t="str">
        <v/>
      </c>
      <c r="I133" s="10" t="str">
        <v/>
      </c>
      <c r="J133" s="10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/>
      <c r="S133" s="10"/>
      <c r="T133" s="7"/>
      <c r="U133" s="7"/>
      <c r="W133" s="78"/>
      <c r="AH133" s="1"/>
      <c r="AP133" s="7" t="str">
        <f t="shared" si="13"/>
        <v/>
      </c>
      <c r="AQ133" s="79" t="str">
        <f t="shared" si="14"/>
        <v/>
      </c>
      <c r="AR133" s="79" t="str">
        <f t="shared" si="14"/>
        <v/>
      </c>
      <c r="AS133" s="79" t="str">
        <f t="shared" si="14"/>
        <v/>
      </c>
      <c r="AT133" s="79" t="str">
        <f t="shared" si="14"/>
        <v/>
      </c>
      <c r="AU133" s="79" t="str">
        <f t="shared" si="15"/>
        <v/>
      </c>
      <c r="AV133" s="79" t="str">
        <f t="shared" si="15"/>
        <v/>
      </c>
      <c r="AW133" s="79" t="str">
        <f t="shared" si="15"/>
        <v/>
      </c>
      <c r="AX133" s="79" t="str">
        <f t="shared" si="15"/>
        <v/>
      </c>
      <c r="AY133" s="79" t="str">
        <f t="shared" si="16"/>
        <v/>
      </c>
      <c r="AZ133" s="79" t="str">
        <f t="shared" si="16"/>
        <v/>
      </c>
      <c r="IW133" s="7"/>
    </row>
    <row r="134" spans="1:257" ht="11.85" customHeight="1" x14ac:dyDescent="0.3">
      <c r="A134" s="7" t="str">
        <f t="shared" si="17"/>
        <v/>
      </c>
      <c r="B134" s="7" t="str">
        <f t="shared" si="12"/>
        <v/>
      </c>
      <c r="C134" s="27" t="str">
        <v/>
      </c>
      <c r="D134" s="13" t="str">
        <v/>
      </c>
      <c r="E134" s="13" t="str">
        <v/>
      </c>
      <c r="F134" s="15" t="str">
        <v/>
      </c>
      <c r="G134" s="15" t="str">
        <v/>
      </c>
      <c r="H134" s="15" t="str">
        <v/>
      </c>
      <c r="I134" s="10" t="str">
        <v/>
      </c>
      <c r="J134" s="10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/>
      <c r="S134" s="10"/>
      <c r="T134" s="7"/>
      <c r="U134" s="7"/>
      <c r="W134" s="78"/>
      <c r="AH134" s="1"/>
      <c r="AP134" s="7" t="str">
        <f t="shared" si="13"/>
        <v/>
      </c>
      <c r="AQ134" s="79" t="str">
        <f t="shared" si="14"/>
        <v/>
      </c>
      <c r="AR134" s="79" t="str">
        <f t="shared" si="14"/>
        <v/>
      </c>
      <c r="AS134" s="79" t="str">
        <f t="shared" si="14"/>
        <v/>
      </c>
      <c r="AT134" s="79" t="str">
        <f t="shared" si="14"/>
        <v/>
      </c>
      <c r="AU134" s="79" t="str">
        <f t="shared" si="15"/>
        <v/>
      </c>
      <c r="AV134" s="79" t="str">
        <f t="shared" si="15"/>
        <v/>
      </c>
      <c r="AW134" s="79" t="str">
        <f t="shared" si="15"/>
        <v/>
      </c>
      <c r="AX134" s="79" t="str">
        <f t="shared" si="15"/>
        <v/>
      </c>
      <c r="AY134" s="79" t="str">
        <f t="shared" si="16"/>
        <v/>
      </c>
      <c r="AZ134" s="79" t="str">
        <f t="shared" si="16"/>
        <v/>
      </c>
      <c r="IW134" s="7"/>
    </row>
    <row r="135" spans="1:257" ht="11.85" customHeight="1" x14ac:dyDescent="0.3">
      <c r="A135" s="7" t="str">
        <f t="shared" si="17"/>
        <v/>
      </c>
      <c r="B135" s="7" t="str">
        <f t="shared" si="12"/>
        <v/>
      </c>
      <c r="C135" s="27" t="str">
        <v/>
      </c>
      <c r="D135" s="13" t="str">
        <v/>
      </c>
      <c r="E135" s="13" t="str">
        <v/>
      </c>
      <c r="F135" s="15" t="str">
        <v/>
      </c>
      <c r="G135" s="15" t="str">
        <v/>
      </c>
      <c r="H135" s="15" t="str">
        <v/>
      </c>
      <c r="I135" s="10" t="str">
        <v/>
      </c>
      <c r="J135" s="10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/>
      <c r="S135" s="10"/>
      <c r="T135" s="7"/>
      <c r="U135" s="7"/>
      <c r="W135" s="78"/>
      <c r="AH135" s="1"/>
      <c r="AP135" s="7" t="str">
        <f t="shared" si="13"/>
        <v/>
      </c>
      <c r="AQ135" s="79" t="str">
        <f t="shared" si="14"/>
        <v/>
      </c>
      <c r="AR135" s="79" t="str">
        <f t="shared" si="14"/>
        <v/>
      </c>
      <c r="AS135" s="79" t="str">
        <f t="shared" si="14"/>
        <v/>
      </c>
      <c r="AT135" s="79" t="str">
        <f t="shared" si="14"/>
        <v/>
      </c>
      <c r="AU135" s="79" t="str">
        <f t="shared" si="15"/>
        <v/>
      </c>
      <c r="AV135" s="79" t="str">
        <f t="shared" si="15"/>
        <v/>
      </c>
      <c r="AW135" s="79" t="str">
        <f t="shared" si="15"/>
        <v/>
      </c>
      <c r="AX135" s="79" t="str">
        <f t="shared" si="15"/>
        <v/>
      </c>
      <c r="AY135" s="79" t="str">
        <f t="shared" si="16"/>
        <v/>
      </c>
      <c r="AZ135" s="79" t="str">
        <f t="shared" si="16"/>
        <v/>
      </c>
      <c r="IW135" s="7"/>
    </row>
    <row r="136" spans="1:257" ht="11.85" customHeight="1" x14ac:dyDescent="0.3">
      <c r="A136" s="7" t="str">
        <f t="shared" si="17"/>
        <v/>
      </c>
      <c r="B136" s="7" t="str">
        <f t="shared" si="12"/>
        <v/>
      </c>
      <c r="C136" s="27" t="str">
        <v/>
      </c>
      <c r="D136" s="13" t="str">
        <v/>
      </c>
      <c r="E136" s="13" t="str">
        <v/>
      </c>
      <c r="F136" s="15" t="str">
        <v/>
      </c>
      <c r="G136" s="15" t="str">
        <v/>
      </c>
      <c r="H136" s="15" t="str">
        <v/>
      </c>
      <c r="I136" s="10" t="str">
        <v/>
      </c>
      <c r="J136" s="10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/>
      <c r="S136" s="10"/>
      <c r="T136" s="7"/>
      <c r="U136" s="7"/>
      <c r="W136" s="78"/>
      <c r="AH136" s="1"/>
      <c r="AP136" s="7" t="str">
        <f t="shared" si="13"/>
        <v/>
      </c>
      <c r="AQ136" s="79" t="str">
        <f t="shared" si="14"/>
        <v/>
      </c>
      <c r="AR136" s="79" t="str">
        <f t="shared" si="14"/>
        <v/>
      </c>
      <c r="AS136" s="79" t="str">
        <f t="shared" si="14"/>
        <v/>
      </c>
      <c r="AT136" s="79" t="str">
        <f t="shared" si="14"/>
        <v/>
      </c>
      <c r="AU136" s="79" t="str">
        <f t="shared" si="15"/>
        <v/>
      </c>
      <c r="AV136" s="79" t="str">
        <f t="shared" si="15"/>
        <v/>
      </c>
      <c r="AW136" s="79" t="str">
        <f t="shared" si="15"/>
        <v/>
      </c>
      <c r="AX136" s="79" t="str">
        <f t="shared" si="15"/>
        <v/>
      </c>
      <c r="AY136" s="79" t="str">
        <f t="shared" si="16"/>
        <v/>
      </c>
      <c r="AZ136" s="79" t="str">
        <f t="shared" si="16"/>
        <v/>
      </c>
      <c r="IW136" s="7"/>
    </row>
    <row r="137" spans="1:257" ht="11.85" customHeight="1" x14ac:dyDescent="0.3">
      <c r="A137" s="7" t="str">
        <f t="shared" si="17"/>
        <v/>
      </c>
      <c r="B137" s="7" t="str">
        <f t="shared" si="12"/>
        <v/>
      </c>
      <c r="C137" s="27" t="str">
        <v/>
      </c>
      <c r="D137" s="13" t="str">
        <v/>
      </c>
      <c r="E137" s="13" t="str">
        <v/>
      </c>
      <c r="F137" s="15" t="str">
        <v/>
      </c>
      <c r="G137" s="15" t="str">
        <v/>
      </c>
      <c r="H137" s="15" t="str">
        <v/>
      </c>
      <c r="I137" s="10" t="str">
        <v/>
      </c>
      <c r="J137" s="10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/>
      <c r="S137" s="10"/>
      <c r="T137" s="7"/>
      <c r="U137" s="7"/>
      <c r="W137" s="78"/>
      <c r="AH137" s="1"/>
      <c r="AP137" s="7" t="str">
        <f t="shared" si="13"/>
        <v/>
      </c>
      <c r="AQ137" s="79" t="str">
        <f t="shared" si="14"/>
        <v/>
      </c>
      <c r="AR137" s="79" t="str">
        <f t="shared" si="14"/>
        <v/>
      </c>
      <c r="AS137" s="79" t="str">
        <f t="shared" si="14"/>
        <v/>
      </c>
      <c r="AT137" s="79" t="str">
        <f t="shared" si="14"/>
        <v/>
      </c>
      <c r="AU137" s="79" t="str">
        <f t="shared" si="15"/>
        <v/>
      </c>
      <c r="AV137" s="79" t="str">
        <f t="shared" si="15"/>
        <v/>
      </c>
      <c r="AW137" s="79" t="str">
        <f t="shared" si="15"/>
        <v/>
      </c>
      <c r="AX137" s="79" t="str">
        <f t="shared" si="15"/>
        <v/>
      </c>
      <c r="AY137" s="79" t="str">
        <f t="shared" si="16"/>
        <v/>
      </c>
      <c r="AZ137" s="79" t="str">
        <f t="shared" si="16"/>
        <v/>
      </c>
      <c r="IW137" s="7"/>
    </row>
    <row r="138" spans="1:257" ht="11.85" customHeight="1" x14ac:dyDescent="0.3">
      <c r="A138" s="7" t="str">
        <f t="shared" si="17"/>
        <v/>
      </c>
      <c r="B138" s="7" t="str">
        <f t="shared" si="12"/>
        <v/>
      </c>
      <c r="C138" s="27" t="str">
        <v/>
      </c>
      <c r="D138" s="13" t="str">
        <v/>
      </c>
      <c r="E138" s="13" t="str">
        <v/>
      </c>
      <c r="F138" s="15" t="str">
        <v/>
      </c>
      <c r="G138" s="15" t="str">
        <v/>
      </c>
      <c r="H138" s="15" t="str">
        <v/>
      </c>
      <c r="I138" s="10" t="str">
        <v/>
      </c>
      <c r="J138" s="10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/>
      <c r="S138" s="10"/>
      <c r="T138" s="7"/>
      <c r="U138" s="7"/>
      <c r="W138" s="78"/>
      <c r="AH138" s="1"/>
      <c r="AP138" s="7" t="str">
        <f t="shared" si="13"/>
        <v/>
      </c>
      <c r="AQ138" s="79" t="str">
        <f t="shared" si="14"/>
        <v/>
      </c>
      <c r="AR138" s="79" t="str">
        <f t="shared" si="14"/>
        <v/>
      </c>
      <c r="AS138" s="79" t="str">
        <f t="shared" si="14"/>
        <v/>
      </c>
      <c r="AT138" s="79" t="str">
        <f t="shared" si="14"/>
        <v/>
      </c>
      <c r="AU138" s="79" t="str">
        <f t="shared" si="15"/>
        <v/>
      </c>
      <c r="AV138" s="79" t="str">
        <f t="shared" si="15"/>
        <v/>
      </c>
      <c r="AW138" s="79" t="str">
        <f t="shared" si="15"/>
        <v/>
      </c>
      <c r="AX138" s="79" t="str">
        <f t="shared" si="15"/>
        <v/>
      </c>
      <c r="AY138" s="79" t="str">
        <f t="shared" si="16"/>
        <v/>
      </c>
      <c r="AZ138" s="79" t="str">
        <f t="shared" si="16"/>
        <v/>
      </c>
      <c r="IW138" s="7"/>
    </row>
    <row r="139" spans="1:257" ht="11.85" customHeight="1" x14ac:dyDescent="0.3">
      <c r="A139" s="7" t="str">
        <f t="shared" si="17"/>
        <v/>
      </c>
      <c r="B139" s="7" t="str">
        <f t="shared" si="12"/>
        <v/>
      </c>
      <c r="C139" s="27" t="str">
        <v/>
      </c>
      <c r="D139" s="13" t="str">
        <v/>
      </c>
      <c r="E139" s="13" t="str">
        <v/>
      </c>
      <c r="F139" s="15" t="str">
        <v/>
      </c>
      <c r="G139" s="15" t="str">
        <v/>
      </c>
      <c r="H139" s="15" t="str">
        <v/>
      </c>
      <c r="I139" s="10" t="str">
        <v/>
      </c>
      <c r="J139" s="10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/>
      <c r="S139" s="10"/>
      <c r="T139" s="7"/>
      <c r="U139" s="7"/>
      <c r="W139" s="78"/>
      <c r="AH139" s="1"/>
      <c r="AP139" s="7" t="str">
        <f t="shared" si="13"/>
        <v/>
      </c>
      <c r="AQ139" s="79" t="str">
        <f t="shared" si="14"/>
        <v/>
      </c>
      <c r="AR139" s="79" t="str">
        <f t="shared" si="14"/>
        <v/>
      </c>
      <c r="AS139" s="79" t="str">
        <f t="shared" si="14"/>
        <v/>
      </c>
      <c r="AT139" s="79" t="str">
        <f t="shared" si="14"/>
        <v/>
      </c>
      <c r="AU139" s="79" t="str">
        <f t="shared" si="15"/>
        <v/>
      </c>
      <c r="AV139" s="79" t="str">
        <f t="shared" si="15"/>
        <v/>
      </c>
      <c r="AW139" s="79" t="str">
        <f t="shared" si="15"/>
        <v/>
      </c>
      <c r="AX139" s="79" t="str">
        <f t="shared" si="15"/>
        <v/>
      </c>
      <c r="AY139" s="79" t="str">
        <f t="shared" si="16"/>
        <v/>
      </c>
      <c r="AZ139" s="79" t="str">
        <f t="shared" si="16"/>
        <v/>
      </c>
      <c r="IW139" s="7"/>
    </row>
    <row r="140" spans="1:257" ht="11.85" customHeight="1" x14ac:dyDescent="0.3">
      <c r="A140" s="7" t="str">
        <f t="shared" si="17"/>
        <v/>
      </c>
      <c r="B140" s="7" t="str">
        <f t="shared" si="12"/>
        <v/>
      </c>
      <c r="C140" s="27" t="str">
        <v/>
      </c>
      <c r="D140" s="13" t="str">
        <v/>
      </c>
      <c r="E140" s="13" t="str">
        <v/>
      </c>
      <c r="F140" s="15" t="str">
        <v/>
      </c>
      <c r="G140" s="15" t="str">
        <v/>
      </c>
      <c r="H140" s="15" t="str">
        <v/>
      </c>
      <c r="I140" s="10" t="str">
        <v/>
      </c>
      <c r="J140" s="10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/>
      <c r="S140" s="10"/>
      <c r="T140" s="7"/>
      <c r="U140" s="7"/>
      <c r="W140" s="78"/>
      <c r="AH140" s="1"/>
      <c r="AP140" s="7" t="str">
        <f t="shared" si="13"/>
        <v/>
      </c>
      <c r="AQ140" s="79" t="str">
        <f t="shared" si="14"/>
        <v/>
      </c>
      <c r="AR140" s="79" t="str">
        <f t="shared" si="14"/>
        <v/>
      </c>
      <c r="AS140" s="79" t="str">
        <f t="shared" si="14"/>
        <v/>
      </c>
      <c r="AT140" s="79" t="str">
        <f t="shared" si="14"/>
        <v/>
      </c>
      <c r="AU140" s="79" t="str">
        <f t="shared" si="15"/>
        <v/>
      </c>
      <c r="AV140" s="79" t="str">
        <f t="shared" si="15"/>
        <v/>
      </c>
      <c r="AW140" s="79" t="str">
        <f t="shared" si="15"/>
        <v/>
      </c>
      <c r="AX140" s="79" t="str">
        <f t="shared" si="15"/>
        <v/>
      </c>
      <c r="AY140" s="79" t="str">
        <f t="shared" si="16"/>
        <v/>
      </c>
      <c r="AZ140" s="79" t="str">
        <f t="shared" si="16"/>
        <v/>
      </c>
      <c r="IW140" s="7"/>
    </row>
    <row r="141" spans="1:257" ht="11.85" customHeight="1" x14ac:dyDescent="0.3">
      <c r="A141" s="7" t="str">
        <f t="shared" si="17"/>
        <v/>
      </c>
      <c r="B141" s="7" t="str">
        <f t="shared" ref="B141:B172" si="18">IF(IF(OR($D$36,$D$35,$D$34),(ROW(A141)-ROW($A$45))*$E$29,"")&lt;=$E$30,IF(OR($D$36,$D$35,$D$34),(ROW(A141)-ROW($A$45))*$E$29,""),"")</f>
        <v/>
      </c>
      <c r="C141" s="27" t="str">
        <v/>
      </c>
      <c r="D141" s="13" t="str">
        <v/>
      </c>
      <c r="E141" s="13" t="str">
        <v/>
      </c>
      <c r="F141" s="15" t="str">
        <v/>
      </c>
      <c r="G141" s="15" t="str">
        <v/>
      </c>
      <c r="H141" s="15" t="str">
        <v/>
      </c>
      <c r="I141" s="10" t="str">
        <v/>
      </c>
      <c r="J141" s="10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/>
      <c r="S141" s="10"/>
      <c r="T141" s="7"/>
      <c r="U141" s="7"/>
      <c r="W141" s="78"/>
      <c r="AH141" s="1"/>
      <c r="AP141" s="7" t="str">
        <f t="shared" si="13"/>
        <v/>
      </c>
      <c r="AQ141" s="79" t="str">
        <f t="shared" si="14"/>
        <v/>
      </c>
      <c r="AR141" s="79" t="str">
        <f t="shared" si="14"/>
        <v/>
      </c>
      <c r="AS141" s="79" t="str">
        <f t="shared" si="14"/>
        <v/>
      </c>
      <c r="AT141" s="79" t="str">
        <f t="shared" si="14"/>
        <v/>
      </c>
      <c r="AU141" s="79" t="str">
        <f t="shared" si="15"/>
        <v/>
      </c>
      <c r="AV141" s="79" t="str">
        <f t="shared" si="15"/>
        <v/>
      </c>
      <c r="AW141" s="79" t="str">
        <f t="shared" si="15"/>
        <v/>
      </c>
      <c r="AX141" s="79" t="str">
        <f t="shared" si="15"/>
        <v/>
      </c>
      <c r="AY141" s="79" t="str">
        <f t="shared" si="16"/>
        <v/>
      </c>
      <c r="AZ141" s="79" t="str">
        <f t="shared" si="16"/>
        <v/>
      </c>
      <c r="IW141" s="7"/>
    </row>
    <row r="142" spans="1:257" ht="11.85" customHeight="1" x14ac:dyDescent="0.3">
      <c r="A142" s="7" t="str">
        <f t="shared" si="17"/>
        <v/>
      </c>
      <c r="B142" s="7" t="str">
        <f t="shared" si="18"/>
        <v/>
      </c>
      <c r="C142" s="27" t="str">
        <v/>
      </c>
      <c r="D142" s="13" t="str">
        <v/>
      </c>
      <c r="E142" s="13" t="str">
        <v/>
      </c>
      <c r="F142" s="15" t="str">
        <v/>
      </c>
      <c r="G142" s="15" t="str">
        <v/>
      </c>
      <c r="H142" s="15" t="str">
        <v/>
      </c>
      <c r="I142" s="10" t="str">
        <v/>
      </c>
      <c r="J142" s="10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/>
      <c r="S142" s="10"/>
      <c r="T142" s="7"/>
      <c r="U142" s="7"/>
      <c r="W142" s="78"/>
      <c r="AH142" s="1"/>
      <c r="AP142" s="7" t="str">
        <f t="shared" si="13"/>
        <v/>
      </c>
      <c r="AQ142" s="79" t="str">
        <f t="shared" si="14"/>
        <v/>
      </c>
      <c r="AR142" s="79" t="str">
        <f t="shared" si="14"/>
        <v/>
      </c>
      <c r="AS142" s="79" t="str">
        <f t="shared" si="14"/>
        <v/>
      </c>
      <c r="AT142" s="79" t="str">
        <f t="shared" si="14"/>
        <v/>
      </c>
      <c r="AU142" s="79" t="str">
        <f t="shared" si="15"/>
        <v/>
      </c>
      <c r="AV142" s="79" t="str">
        <f t="shared" si="15"/>
        <v/>
      </c>
      <c r="AW142" s="79" t="str">
        <f t="shared" si="15"/>
        <v/>
      </c>
      <c r="AX142" s="79" t="str">
        <f t="shared" si="15"/>
        <v/>
      </c>
      <c r="AY142" s="79" t="str">
        <f t="shared" si="16"/>
        <v/>
      </c>
      <c r="AZ142" s="79" t="str">
        <f t="shared" si="16"/>
        <v/>
      </c>
      <c r="IW142" s="7"/>
    </row>
    <row r="143" spans="1:257" ht="11.85" customHeight="1" x14ac:dyDescent="0.3">
      <c r="A143" s="7" t="str">
        <f t="shared" si="17"/>
        <v/>
      </c>
      <c r="B143" s="7" t="str">
        <f t="shared" si="18"/>
        <v/>
      </c>
      <c r="C143" s="27" t="str">
        <v/>
      </c>
      <c r="D143" s="13" t="str">
        <v/>
      </c>
      <c r="E143" s="13" t="str">
        <v/>
      </c>
      <c r="F143" s="15" t="str">
        <v/>
      </c>
      <c r="G143" s="15" t="str">
        <v/>
      </c>
      <c r="H143" s="15" t="str">
        <v/>
      </c>
      <c r="I143" s="10" t="str">
        <v/>
      </c>
      <c r="J143" s="10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/>
      <c r="S143" s="10"/>
      <c r="T143" s="7"/>
      <c r="U143" s="7"/>
      <c r="W143" s="78"/>
      <c r="AH143" s="1"/>
      <c r="AP143" s="7" t="str">
        <f t="shared" si="13"/>
        <v/>
      </c>
      <c r="AQ143" s="79" t="str">
        <f t="shared" si="14"/>
        <v/>
      </c>
      <c r="AR143" s="79" t="str">
        <f t="shared" si="14"/>
        <v/>
      </c>
      <c r="AS143" s="79" t="str">
        <f t="shared" si="14"/>
        <v/>
      </c>
      <c r="AT143" s="79" t="str">
        <f t="shared" si="14"/>
        <v/>
      </c>
      <c r="AU143" s="79" t="str">
        <f t="shared" si="15"/>
        <v/>
      </c>
      <c r="AV143" s="79" t="str">
        <f t="shared" si="15"/>
        <v/>
      </c>
      <c r="AW143" s="79" t="str">
        <f t="shared" si="15"/>
        <v/>
      </c>
      <c r="AX143" s="79" t="str">
        <f t="shared" si="15"/>
        <v/>
      </c>
      <c r="AY143" s="79" t="str">
        <f t="shared" si="16"/>
        <v/>
      </c>
      <c r="AZ143" s="79" t="str">
        <f t="shared" si="16"/>
        <v/>
      </c>
      <c r="IW143" s="7"/>
    </row>
    <row r="144" spans="1:257" ht="11.85" customHeight="1" x14ac:dyDescent="0.3">
      <c r="A144" s="7" t="str">
        <f t="shared" si="17"/>
        <v/>
      </c>
      <c r="B144" s="7" t="str">
        <f t="shared" si="18"/>
        <v/>
      </c>
      <c r="C144" s="27" t="str">
        <v/>
      </c>
      <c r="D144" s="13" t="str">
        <v/>
      </c>
      <c r="E144" s="13" t="str">
        <v/>
      </c>
      <c r="F144" s="15" t="str">
        <v/>
      </c>
      <c r="G144" s="15" t="str">
        <v/>
      </c>
      <c r="H144" s="15" t="str">
        <v/>
      </c>
      <c r="I144" s="10" t="str">
        <v/>
      </c>
      <c r="J144" s="10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/>
      <c r="S144" s="10"/>
      <c r="T144" s="7"/>
      <c r="U144" s="7"/>
      <c r="W144" s="78"/>
      <c r="AH144" s="1"/>
      <c r="AP144" s="7" t="str">
        <f t="shared" si="13"/>
        <v/>
      </c>
      <c r="AQ144" s="79" t="str">
        <f t="shared" si="14"/>
        <v/>
      </c>
      <c r="AR144" s="79" t="str">
        <f t="shared" si="14"/>
        <v/>
      </c>
      <c r="AS144" s="79" t="str">
        <f t="shared" si="14"/>
        <v/>
      </c>
      <c r="AT144" s="79" t="str">
        <f t="shared" si="14"/>
        <v/>
      </c>
      <c r="AU144" s="79" t="str">
        <f t="shared" si="15"/>
        <v/>
      </c>
      <c r="AV144" s="79" t="str">
        <f t="shared" si="15"/>
        <v/>
      </c>
      <c r="AW144" s="79" t="str">
        <f t="shared" si="15"/>
        <v/>
      </c>
      <c r="AX144" s="79" t="str">
        <f t="shared" si="15"/>
        <v/>
      </c>
      <c r="AY144" s="79" t="str">
        <f t="shared" si="16"/>
        <v/>
      </c>
      <c r="AZ144" s="79" t="str">
        <f t="shared" si="16"/>
        <v/>
      </c>
      <c r="IW144" s="7"/>
    </row>
    <row r="145" spans="1:257" ht="11.85" customHeight="1" x14ac:dyDescent="0.3">
      <c r="A145" s="7" t="str">
        <f t="shared" si="17"/>
        <v/>
      </c>
      <c r="B145" s="7" t="str">
        <f t="shared" si="18"/>
        <v/>
      </c>
      <c r="C145" s="27" t="str">
        <v/>
      </c>
      <c r="D145" s="13" t="str">
        <v/>
      </c>
      <c r="E145" s="13" t="str">
        <v/>
      </c>
      <c r="F145" s="15" t="str">
        <v/>
      </c>
      <c r="G145" s="15" t="str">
        <v/>
      </c>
      <c r="H145" s="15" t="str">
        <v/>
      </c>
      <c r="I145" s="10" t="str">
        <v/>
      </c>
      <c r="J145" s="10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/>
      <c r="S145" s="10"/>
      <c r="T145" s="7"/>
      <c r="U145" s="7"/>
      <c r="W145" s="78"/>
      <c r="AH145" s="1"/>
      <c r="AP145" s="7" t="str">
        <f t="shared" si="13"/>
        <v/>
      </c>
      <c r="AQ145" s="79" t="str">
        <f t="shared" si="14"/>
        <v/>
      </c>
      <c r="AR145" s="79" t="str">
        <f t="shared" si="14"/>
        <v/>
      </c>
      <c r="AS145" s="79" t="str">
        <f t="shared" si="14"/>
        <v/>
      </c>
      <c r="AT145" s="79" t="str">
        <f t="shared" si="14"/>
        <v/>
      </c>
      <c r="AU145" s="79" t="str">
        <f t="shared" si="15"/>
        <v/>
      </c>
      <c r="AV145" s="79" t="str">
        <f t="shared" si="15"/>
        <v/>
      </c>
      <c r="AW145" s="79" t="str">
        <f t="shared" si="15"/>
        <v/>
      </c>
      <c r="AX145" s="79" t="str">
        <f t="shared" si="15"/>
        <v/>
      </c>
      <c r="AY145" s="79" t="str">
        <f t="shared" si="16"/>
        <v/>
      </c>
      <c r="AZ145" s="79" t="str">
        <f t="shared" si="16"/>
        <v/>
      </c>
      <c r="IW145" s="7"/>
    </row>
    <row r="146" spans="1:257" ht="11.85" customHeight="1" x14ac:dyDescent="0.3">
      <c r="A146" s="7" t="str">
        <f t="shared" si="17"/>
        <v/>
      </c>
      <c r="B146" s="7" t="str">
        <f t="shared" si="18"/>
        <v/>
      </c>
      <c r="C146" s="27" t="str">
        <v/>
      </c>
      <c r="D146" s="13" t="str">
        <v/>
      </c>
      <c r="E146" s="13" t="str">
        <v/>
      </c>
      <c r="F146" s="15" t="str">
        <v/>
      </c>
      <c r="G146" s="15" t="str">
        <v/>
      </c>
      <c r="H146" s="15" t="str">
        <v/>
      </c>
      <c r="I146" s="10" t="str">
        <v/>
      </c>
      <c r="J146" s="10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/>
      <c r="S146" s="10"/>
      <c r="T146" s="7"/>
      <c r="U146" s="7"/>
      <c r="W146" s="78"/>
      <c r="AH146" s="1"/>
      <c r="AP146" s="7" t="str">
        <f t="shared" si="13"/>
        <v/>
      </c>
      <c r="AQ146" s="79" t="str">
        <f t="shared" si="14"/>
        <v/>
      </c>
      <c r="AR146" s="79" t="str">
        <f t="shared" si="14"/>
        <v/>
      </c>
      <c r="AS146" s="79" t="str">
        <f t="shared" si="14"/>
        <v/>
      </c>
      <c r="AT146" s="79" t="str">
        <f t="shared" si="14"/>
        <v/>
      </c>
      <c r="AU146" s="79" t="str">
        <f t="shared" si="15"/>
        <v/>
      </c>
      <c r="AV146" s="79" t="str">
        <f t="shared" si="15"/>
        <v/>
      </c>
      <c r="AW146" s="79" t="str">
        <f t="shared" si="15"/>
        <v/>
      </c>
      <c r="AX146" s="79" t="str">
        <f t="shared" si="15"/>
        <v/>
      </c>
      <c r="AY146" s="79" t="str">
        <f t="shared" si="16"/>
        <v/>
      </c>
      <c r="AZ146" s="79" t="str">
        <f t="shared" si="16"/>
        <v/>
      </c>
      <c r="IW146" s="7"/>
    </row>
    <row r="147" spans="1:257" ht="11.85" customHeight="1" x14ac:dyDescent="0.3">
      <c r="A147" s="7" t="str">
        <f t="shared" si="17"/>
        <v/>
      </c>
      <c r="B147" s="7" t="str">
        <f t="shared" si="18"/>
        <v/>
      </c>
      <c r="C147" s="27" t="str">
        <v/>
      </c>
      <c r="D147" s="13" t="str">
        <v/>
      </c>
      <c r="E147" s="13" t="str">
        <v/>
      </c>
      <c r="F147" s="15" t="str">
        <v/>
      </c>
      <c r="G147" s="15" t="str">
        <v/>
      </c>
      <c r="H147" s="15" t="str">
        <v/>
      </c>
      <c r="I147" s="10" t="str">
        <v/>
      </c>
      <c r="J147" s="10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/>
      <c r="S147" s="10"/>
      <c r="T147" s="7"/>
      <c r="U147" s="7"/>
      <c r="W147" s="78"/>
      <c r="AH147" s="1"/>
      <c r="AP147" s="7" t="str">
        <f t="shared" si="13"/>
        <v/>
      </c>
      <c r="AQ147" s="79" t="str">
        <f t="shared" si="14"/>
        <v/>
      </c>
      <c r="AR147" s="79" t="str">
        <f t="shared" si="14"/>
        <v/>
      </c>
      <c r="AS147" s="79" t="str">
        <f t="shared" si="14"/>
        <v/>
      </c>
      <c r="AT147" s="79" t="str">
        <f t="shared" si="14"/>
        <v/>
      </c>
      <c r="AU147" s="79" t="str">
        <f t="shared" si="15"/>
        <v/>
      </c>
      <c r="AV147" s="79" t="str">
        <f t="shared" si="15"/>
        <v/>
      </c>
      <c r="AW147" s="79" t="str">
        <f t="shared" si="15"/>
        <v/>
      </c>
      <c r="AX147" s="79" t="str">
        <f t="shared" si="15"/>
        <v/>
      </c>
      <c r="AY147" s="79" t="str">
        <f t="shared" si="16"/>
        <v/>
      </c>
      <c r="AZ147" s="79" t="str">
        <f t="shared" si="16"/>
        <v/>
      </c>
      <c r="IW147" s="7"/>
    </row>
    <row r="148" spans="1:257" ht="11.85" customHeight="1" x14ac:dyDescent="0.3">
      <c r="A148" s="7" t="str">
        <f t="shared" si="17"/>
        <v/>
      </c>
      <c r="B148" s="7" t="str">
        <f t="shared" si="18"/>
        <v/>
      </c>
      <c r="C148" s="27" t="str">
        <v/>
      </c>
      <c r="D148" s="13" t="str">
        <v/>
      </c>
      <c r="E148" s="13" t="str">
        <v/>
      </c>
      <c r="F148" s="15" t="str">
        <v/>
      </c>
      <c r="G148" s="15" t="str">
        <v/>
      </c>
      <c r="H148" s="15" t="str">
        <v/>
      </c>
      <c r="I148" s="10" t="str">
        <v/>
      </c>
      <c r="J148" s="10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/>
      <c r="S148" s="10"/>
      <c r="T148" s="7"/>
      <c r="U148" s="7"/>
      <c r="W148" s="78"/>
      <c r="AH148" s="1"/>
      <c r="AP148" s="7" t="str">
        <f t="shared" si="13"/>
        <v/>
      </c>
      <c r="AQ148" s="79" t="str">
        <f t="shared" si="14"/>
        <v/>
      </c>
      <c r="AR148" s="79" t="str">
        <f t="shared" si="14"/>
        <v/>
      </c>
      <c r="AS148" s="79" t="str">
        <f t="shared" si="14"/>
        <v/>
      </c>
      <c r="AT148" s="79" t="str">
        <f t="shared" si="14"/>
        <v/>
      </c>
      <c r="AU148" s="79" t="str">
        <f t="shared" si="15"/>
        <v/>
      </c>
      <c r="AV148" s="79" t="str">
        <f t="shared" si="15"/>
        <v/>
      </c>
      <c r="AW148" s="79" t="str">
        <f t="shared" si="15"/>
        <v/>
      </c>
      <c r="AX148" s="79" t="str">
        <f t="shared" si="15"/>
        <v/>
      </c>
      <c r="AY148" s="79" t="str">
        <f t="shared" si="16"/>
        <v/>
      </c>
      <c r="AZ148" s="79" t="str">
        <f t="shared" si="16"/>
        <v/>
      </c>
      <c r="IW148" s="7"/>
    </row>
    <row r="149" spans="1:257" ht="11.85" customHeight="1" x14ac:dyDescent="0.3">
      <c r="A149" s="7" t="str">
        <f t="shared" si="17"/>
        <v/>
      </c>
      <c r="B149" s="7" t="str">
        <f t="shared" si="18"/>
        <v/>
      </c>
      <c r="C149" s="27" t="str">
        <v/>
      </c>
      <c r="D149" s="13" t="str">
        <v/>
      </c>
      <c r="E149" s="13" t="str">
        <v/>
      </c>
      <c r="F149" s="15" t="str">
        <v/>
      </c>
      <c r="G149" s="15" t="str">
        <v/>
      </c>
      <c r="H149" s="15" t="str">
        <v/>
      </c>
      <c r="I149" s="10" t="str">
        <v/>
      </c>
      <c r="J149" s="10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/>
      <c r="S149" s="10"/>
      <c r="T149" s="7"/>
      <c r="U149" s="7"/>
      <c r="W149" s="78"/>
      <c r="AH149" s="1"/>
      <c r="AP149" s="7" t="str">
        <f t="shared" si="13"/>
        <v/>
      </c>
      <c r="AQ149" s="79" t="str">
        <f t="shared" si="14"/>
        <v/>
      </c>
      <c r="AR149" s="79" t="str">
        <f t="shared" si="14"/>
        <v/>
      </c>
      <c r="AS149" s="79" t="str">
        <f t="shared" si="14"/>
        <v/>
      </c>
      <c r="AT149" s="79" t="str">
        <f t="shared" si="14"/>
        <v/>
      </c>
      <c r="AU149" s="79" t="str">
        <f t="shared" si="15"/>
        <v/>
      </c>
      <c r="AV149" s="79" t="str">
        <f t="shared" si="15"/>
        <v/>
      </c>
      <c r="AW149" s="79" t="str">
        <f t="shared" si="15"/>
        <v/>
      </c>
      <c r="AX149" s="79" t="str">
        <f t="shared" si="15"/>
        <v/>
      </c>
      <c r="AY149" s="79" t="str">
        <f t="shared" si="16"/>
        <v/>
      </c>
      <c r="AZ149" s="79" t="str">
        <f t="shared" si="16"/>
        <v/>
      </c>
      <c r="IW149" s="7"/>
    </row>
    <row r="150" spans="1:257" ht="11.85" customHeight="1" x14ac:dyDescent="0.3">
      <c r="A150" s="7" t="str">
        <f t="shared" si="17"/>
        <v/>
      </c>
      <c r="B150" s="7" t="str">
        <f t="shared" si="18"/>
        <v/>
      </c>
      <c r="C150" s="27" t="str">
        <v/>
      </c>
      <c r="D150" s="13" t="str">
        <v/>
      </c>
      <c r="E150" s="13" t="str">
        <v/>
      </c>
      <c r="F150" s="15" t="str">
        <v/>
      </c>
      <c r="G150" s="15" t="str">
        <v/>
      </c>
      <c r="H150" s="15" t="str">
        <v/>
      </c>
      <c r="I150" s="10" t="str">
        <v/>
      </c>
      <c r="J150" s="10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/>
      <c r="S150" s="10"/>
      <c r="T150" s="7"/>
      <c r="U150" s="7"/>
      <c r="W150" s="78"/>
      <c r="AH150" s="1"/>
      <c r="AP150" s="7" t="str">
        <f t="shared" si="13"/>
        <v/>
      </c>
      <c r="AQ150" s="79" t="str">
        <f t="shared" si="14"/>
        <v/>
      </c>
      <c r="AR150" s="79" t="str">
        <f t="shared" si="14"/>
        <v/>
      </c>
      <c r="AS150" s="79" t="str">
        <f t="shared" si="14"/>
        <v/>
      </c>
      <c r="AT150" s="79" t="str">
        <f t="shared" si="14"/>
        <v/>
      </c>
      <c r="AU150" s="79" t="str">
        <f t="shared" si="15"/>
        <v/>
      </c>
      <c r="AV150" s="79" t="str">
        <f t="shared" si="15"/>
        <v/>
      </c>
      <c r="AW150" s="79" t="str">
        <f t="shared" si="15"/>
        <v/>
      </c>
      <c r="AX150" s="79" t="str">
        <f t="shared" si="15"/>
        <v/>
      </c>
      <c r="AY150" s="79" t="str">
        <f t="shared" si="16"/>
        <v/>
      </c>
      <c r="AZ150" s="79" t="str">
        <f t="shared" si="16"/>
        <v/>
      </c>
      <c r="IW150" s="7"/>
    </row>
    <row r="151" spans="1:257" ht="11.85" customHeight="1" x14ac:dyDescent="0.3">
      <c r="A151" s="7" t="str">
        <f t="shared" si="17"/>
        <v/>
      </c>
      <c r="B151" s="7" t="str">
        <f t="shared" si="18"/>
        <v/>
      </c>
      <c r="C151" s="27" t="str">
        <v/>
      </c>
      <c r="D151" s="13" t="str">
        <v/>
      </c>
      <c r="E151" s="13" t="str">
        <v/>
      </c>
      <c r="F151" s="15" t="str">
        <v/>
      </c>
      <c r="G151" s="15" t="str">
        <v/>
      </c>
      <c r="H151" s="15" t="str">
        <v/>
      </c>
      <c r="I151" s="10" t="str">
        <v/>
      </c>
      <c r="J151" s="10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/>
      <c r="S151" s="10"/>
      <c r="T151" s="7"/>
      <c r="U151" s="7"/>
      <c r="W151" s="78"/>
      <c r="AH151" s="1"/>
      <c r="AP151" s="7" t="str">
        <f t="shared" si="13"/>
        <v/>
      </c>
      <c r="AQ151" s="79" t="str">
        <f t="shared" si="14"/>
        <v/>
      </c>
      <c r="AR151" s="79" t="str">
        <f t="shared" si="14"/>
        <v/>
      </c>
      <c r="AS151" s="79" t="str">
        <f t="shared" si="14"/>
        <v/>
      </c>
      <c r="AT151" s="79" t="str">
        <f t="shared" si="14"/>
        <v/>
      </c>
      <c r="AU151" s="79" t="str">
        <f t="shared" si="15"/>
        <v/>
      </c>
      <c r="AV151" s="79" t="str">
        <f t="shared" si="15"/>
        <v/>
      </c>
      <c r="AW151" s="79" t="str">
        <f t="shared" si="15"/>
        <v/>
      </c>
      <c r="AX151" s="79" t="str">
        <f t="shared" si="15"/>
        <v/>
      </c>
      <c r="AY151" s="79" t="str">
        <f t="shared" si="16"/>
        <v/>
      </c>
      <c r="AZ151" s="79" t="str">
        <f t="shared" si="16"/>
        <v/>
      </c>
      <c r="IW151" s="7"/>
    </row>
    <row r="152" spans="1:257" ht="11.85" customHeight="1" x14ac:dyDescent="0.3">
      <c r="A152" s="7" t="str">
        <f t="shared" si="17"/>
        <v/>
      </c>
      <c r="B152" s="7" t="str">
        <f t="shared" si="18"/>
        <v/>
      </c>
      <c r="C152" s="27" t="str">
        <v/>
      </c>
      <c r="D152" s="13" t="str">
        <v/>
      </c>
      <c r="E152" s="13" t="str">
        <v/>
      </c>
      <c r="F152" s="15" t="str">
        <v/>
      </c>
      <c r="G152" s="15" t="str">
        <v/>
      </c>
      <c r="H152" s="15" t="str">
        <v/>
      </c>
      <c r="I152" s="10" t="str">
        <v/>
      </c>
      <c r="J152" s="10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/>
      <c r="S152" s="10"/>
      <c r="T152" s="7"/>
      <c r="U152" s="7"/>
      <c r="W152" s="78"/>
      <c r="AH152" s="1"/>
      <c r="AP152" s="7" t="str">
        <f t="shared" si="13"/>
        <v/>
      </c>
      <c r="AQ152" s="79" t="str">
        <f t="shared" si="14"/>
        <v/>
      </c>
      <c r="AR152" s="79" t="str">
        <f t="shared" si="14"/>
        <v/>
      </c>
      <c r="AS152" s="79" t="str">
        <f t="shared" si="14"/>
        <v/>
      </c>
      <c r="AT152" s="79" t="str">
        <f t="shared" si="14"/>
        <v/>
      </c>
      <c r="AU152" s="79" t="str">
        <f t="shared" si="15"/>
        <v/>
      </c>
      <c r="AV152" s="79" t="str">
        <f t="shared" si="15"/>
        <v/>
      </c>
      <c r="AW152" s="79" t="str">
        <f t="shared" si="15"/>
        <v/>
      </c>
      <c r="AX152" s="79" t="str">
        <f t="shared" si="15"/>
        <v/>
      </c>
      <c r="AY152" s="79" t="str">
        <f t="shared" si="16"/>
        <v/>
      </c>
      <c r="AZ152" s="79" t="str">
        <f t="shared" si="16"/>
        <v/>
      </c>
      <c r="IW152" s="7"/>
    </row>
    <row r="153" spans="1:257" ht="11.85" customHeight="1" x14ac:dyDescent="0.3">
      <c r="A153" s="7" t="str">
        <f t="shared" si="17"/>
        <v/>
      </c>
      <c r="B153" s="7" t="str">
        <f t="shared" si="18"/>
        <v/>
      </c>
      <c r="C153" s="27" t="str">
        <v/>
      </c>
      <c r="D153" s="13" t="str">
        <v/>
      </c>
      <c r="E153" s="13" t="str">
        <v/>
      </c>
      <c r="F153" s="15" t="str">
        <v/>
      </c>
      <c r="G153" s="15" t="str">
        <v/>
      </c>
      <c r="H153" s="15" t="str">
        <v/>
      </c>
      <c r="I153" s="10" t="str">
        <v/>
      </c>
      <c r="J153" s="10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/>
      <c r="S153" s="10"/>
      <c r="T153" s="7"/>
      <c r="U153" s="7"/>
      <c r="W153" s="78"/>
      <c r="AH153" s="1"/>
      <c r="AP153" s="7" t="str">
        <f t="shared" si="13"/>
        <v/>
      </c>
      <c r="AQ153" s="79" t="str">
        <f t="shared" si="14"/>
        <v/>
      </c>
      <c r="AR153" s="79" t="str">
        <f t="shared" si="14"/>
        <v/>
      </c>
      <c r="AS153" s="79" t="str">
        <f t="shared" si="14"/>
        <v/>
      </c>
      <c r="AT153" s="79" t="str">
        <f t="shared" si="14"/>
        <v/>
      </c>
      <c r="AU153" s="79" t="str">
        <f t="shared" si="15"/>
        <v/>
      </c>
      <c r="AV153" s="79" t="str">
        <f t="shared" si="15"/>
        <v/>
      </c>
      <c r="AW153" s="79" t="str">
        <f t="shared" si="15"/>
        <v/>
      </c>
      <c r="AX153" s="79" t="str">
        <f t="shared" si="15"/>
        <v/>
      </c>
      <c r="AY153" s="79" t="str">
        <f t="shared" si="16"/>
        <v/>
      </c>
      <c r="AZ153" s="79" t="str">
        <f t="shared" si="16"/>
        <v/>
      </c>
      <c r="IW153" s="7"/>
    </row>
    <row r="154" spans="1:257" ht="11.85" customHeight="1" x14ac:dyDescent="0.3">
      <c r="A154" s="7" t="str">
        <f t="shared" si="17"/>
        <v/>
      </c>
      <c r="B154" s="7" t="str">
        <f t="shared" si="18"/>
        <v/>
      </c>
      <c r="C154" s="27" t="str">
        <v/>
      </c>
      <c r="D154" s="13" t="str">
        <v/>
      </c>
      <c r="E154" s="13" t="str">
        <v/>
      </c>
      <c r="F154" s="15" t="str">
        <v/>
      </c>
      <c r="G154" s="15" t="str">
        <v/>
      </c>
      <c r="H154" s="15" t="str">
        <v/>
      </c>
      <c r="I154" s="10" t="str">
        <v/>
      </c>
      <c r="J154" s="10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/>
      <c r="S154" s="10"/>
      <c r="T154" s="7"/>
      <c r="U154" s="7"/>
      <c r="W154" s="78"/>
      <c r="AH154" s="1"/>
      <c r="AP154" s="7" t="str">
        <f t="shared" si="13"/>
        <v/>
      </c>
      <c r="AQ154" s="79" t="str">
        <f t="shared" si="14"/>
        <v/>
      </c>
      <c r="AR154" s="79" t="str">
        <f t="shared" si="14"/>
        <v/>
      </c>
      <c r="AS154" s="79" t="str">
        <f t="shared" si="14"/>
        <v/>
      </c>
      <c r="AT154" s="79" t="str">
        <f t="shared" si="14"/>
        <v/>
      </c>
      <c r="AU154" s="79" t="str">
        <f t="shared" si="15"/>
        <v/>
      </c>
      <c r="AV154" s="79" t="str">
        <f t="shared" si="15"/>
        <v/>
      </c>
      <c r="AW154" s="79" t="str">
        <f t="shared" si="15"/>
        <v/>
      </c>
      <c r="AX154" s="79" t="str">
        <f t="shared" si="15"/>
        <v/>
      </c>
      <c r="AY154" s="79" t="str">
        <f t="shared" si="16"/>
        <v/>
      </c>
      <c r="AZ154" s="79" t="str">
        <f t="shared" si="16"/>
        <v/>
      </c>
      <c r="IW154" s="7"/>
    </row>
    <row r="155" spans="1:257" ht="11.85" customHeight="1" x14ac:dyDescent="0.3">
      <c r="A155" s="7" t="str">
        <f t="shared" si="17"/>
        <v/>
      </c>
      <c r="B155" s="7" t="str">
        <f t="shared" si="18"/>
        <v/>
      </c>
      <c r="C155" s="27" t="str">
        <v/>
      </c>
      <c r="D155" s="13" t="str">
        <v/>
      </c>
      <c r="E155" s="13" t="str">
        <v/>
      </c>
      <c r="F155" s="15" t="str">
        <v/>
      </c>
      <c r="G155" s="15" t="str">
        <v/>
      </c>
      <c r="H155" s="15" t="str">
        <v/>
      </c>
      <c r="I155" s="10" t="str">
        <v/>
      </c>
      <c r="J155" s="10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/>
      <c r="S155" s="10"/>
      <c r="T155" s="7"/>
      <c r="U155" s="7"/>
      <c r="W155" s="78"/>
      <c r="AH155" s="1"/>
      <c r="AP155" s="7" t="str">
        <f t="shared" si="13"/>
        <v/>
      </c>
      <c r="AQ155" s="79" t="str">
        <f t="shared" si="14"/>
        <v/>
      </c>
      <c r="AR155" s="79" t="str">
        <f t="shared" si="14"/>
        <v/>
      </c>
      <c r="AS155" s="79" t="str">
        <f t="shared" si="14"/>
        <v/>
      </c>
      <c r="AT155" s="79" t="str">
        <f t="shared" si="14"/>
        <v/>
      </c>
      <c r="AU155" s="79" t="str">
        <f t="shared" si="15"/>
        <v/>
      </c>
      <c r="AV155" s="79" t="str">
        <f t="shared" si="15"/>
        <v/>
      </c>
      <c r="AW155" s="79" t="str">
        <f t="shared" si="15"/>
        <v/>
      </c>
      <c r="AX155" s="79" t="str">
        <f t="shared" si="15"/>
        <v/>
      </c>
      <c r="AY155" s="79" t="str">
        <f t="shared" si="16"/>
        <v/>
      </c>
      <c r="AZ155" s="79" t="str">
        <f t="shared" si="16"/>
        <v/>
      </c>
      <c r="IW155" s="7"/>
    </row>
    <row r="156" spans="1:257" ht="11.85" customHeight="1" x14ac:dyDescent="0.3">
      <c r="A156" s="7" t="str">
        <f t="shared" si="17"/>
        <v/>
      </c>
      <c r="B156" s="7" t="str">
        <f t="shared" si="18"/>
        <v/>
      </c>
      <c r="C156" s="27" t="str">
        <v/>
      </c>
      <c r="D156" s="13" t="str">
        <v/>
      </c>
      <c r="E156" s="13" t="str">
        <v/>
      </c>
      <c r="F156" s="15" t="str">
        <v/>
      </c>
      <c r="G156" s="15" t="str">
        <v/>
      </c>
      <c r="H156" s="15" t="str">
        <v/>
      </c>
      <c r="I156" s="10" t="str">
        <v/>
      </c>
      <c r="J156" s="10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/>
      <c r="S156" s="10"/>
      <c r="T156" s="7"/>
      <c r="U156" s="7"/>
      <c r="W156" s="78"/>
      <c r="AH156" s="1"/>
      <c r="AP156" s="7" t="str">
        <f t="shared" si="13"/>
        <v/>
      </c>
      <c r="AQ156" s="79" t="str">
        <f t="shared" si="14"/>
        <v/>
      </c>
      <c r="AR156" s="79" t="str">
        <f t="shared" si="14"/>
        <v/>
      </c>
      <c r="AS156" s="79" t="str">
        <f t="shared" si="14"/>
        <v/>
      </c>
      <c r="AT156" s="79" t="str">
        <f t="shared" si="14"/>
        <v/>
      </c>
      <c r="AU156" s="79" t="str">
        <f t="shared" si="15"/>
        <v/>
      </c>
      <c r="AV156" s="79" t="str">
        <f t="shared" si="15"/>
        <v/>
      </c>
      <c r="AW156" s="79" t="str">
        <f t="shared" si="15"/>
        <v/>
      </c>
      <c r="AX156" s="79" t="str">
        <f t="shared" si="15"/>
        <v/>
      </c>
      <c r="AY156" s="79" t="str">
        <f t="shared" si="16"/>
        <v/>
      </c>
      <c r="AZ156" s="79" t="str">
        <f t="shared" si="16"/>
        <v/>
      </c>
      <c r="IW156" s="7"/>
    </row>
    <row r="157" spans="1:257" ht="11.85" customHeight="1" x14ac:dyDescent="0.3">
      <c r="A157" s="7" t="str">
        <f t="shared" si="17"/>
        <v/>
      </c>
      <c r="B157" s="7" t="str">
        <f t="shared" si="18"/>
        <v/>
      </c>
      <c r="C157" s="27" t="str">
        <v/>
      </c>
      <c r="D157" s="13" t="str">
        <v/>
      </c>
      <c r="E157" s="13" t="str">
        <v/>
      </c>
      <c r="F157" s="15" t="str">
        <v/>
      </c>
      <c r="G157" s="15" t="str">
        <v/>
      </c>
      <c r="H157" s="15" t="str">
        <v/>
      </c>
      <c r="I157" s="10" t="str">
        <v/>
      </c>
      <c r="J157" s="10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/>
      <c r="S157" s="10"/>
      <c r="T157" s="7"/>
      <c r="U157" s="7"/>
      <c r="W157" s="78"/>
      <c r="AH157" s="1"/>
      <c r="AP157" s="7" t="str">
        <f t="shared" si="13"/>
        <v/>
      </c>
      <c r="AQ157" s="79" t="str">
        <f t="shared" si="14"/>
        <v/>
      </c>
      <c r="AR157" s="79" t="str">
        <f t="shared" si="14"/>
        <v/>
      </c>
      <c r="AS157" s="79" t="str">
        <f t="shared" si="14"/>
        <v/>
      </c>
      <c r="AT157" s="79" t="str">
        <f t="shared" si="14"/>
        <v/>
      </c>
      <c r="AU157" s="79" t="str">
        <f t="shared" si="15"/>
        <v/>
      </c>
      <c r="AV157" s="79" t="str">
        <f t="shared" si="15"/>
        <v/>
      </c>
      <c r="AW157" s="79" t="str">
        <f t="shared" si="15"/>
        <v/>
      </c>
      <c r="AX157" s="79" t="str">
        <f t="shared" si="15"/>
        <v/>
      </c>
      <c r="AY157" s="79" t="str">
        <f t="shared" si="16"/>
        <v/>
      </c>
      <c r="AZ157" s="79" t="str">
        <f t="shared" si="16"/>
        <v/>
      </c>
      <c r="IW157" s="7"/>
    </row>
    <row r="158" spans="1:257" ht="11.85" customHeight="1" x14ac:dyDescent="0.3">
      <c r="A158" s="7" t="str">
        <f t="shared" si="17"/>
        <v/>
      </c>
      <c r="B158" s="7" t="str">
        <f t="shared" si="18"/>
        <v/>
      </c>
      <c r="C158" s="27" t="str">
        <v/>
      </c>
      <c r="D158" s="13" t="str">
        <v/>
      </c>
      <c r="E158" s="13" t="str">
        <v/>
      </c>
      <c r="F158" s="15" t="str">
        <v/>
      </c>
      <c r="G158" s="15" t="str">
        <v/>
      </c>
      <c r="H158" s="15" t="str">
        <v/>
      </c>
      <c r="I158" s="10" t="str">
        <v/>
      </c>
      <c r="J158" s="10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/>
      <c r="S158" s="10"/>
      <c r="T158" s="7"/>
      <c r="U158" s="7"/>
      <c r="W158" s="78"/>
      <c r="AH158" s="1"/>
      <c r="AP158" s="7" t="str">
        <f t="shared" si="13"/>
        <v/>
      </c>
      <c r="AQ158" s="79" t="str">
        <f t="shared" si="14"/>
        <v/>
      </c>
      <c r="AR158" s="79" t="str">
        <f t="shared" si="14"/>
        <v/>
      </c>
      <c r="AS158" s="79" t="str">
        <f t="shared" si="14"/>
        <v/>
      </c>
      <c r="AT158" s="79" t="str">
        <f t="shared" si="14"/>
        <v/>
      </c>
      <c r="AU158" s="79" t="str">
        <f t="shared" si="15"/>
        <v/>
      </c>
      <c r="AV158" s="79" t="str">
        <f t="shared" si="15"/>
        <v/>
      </c>
      <c r="AW158" s="79" t="str">
        <f t="shared" si="15"/>
        <v/>
      </c>
      <c r="AX158" s="79" t="str">
        <f t="shared" si="15"/>
        <v/>
      </c>
      <c r="AY158" s="79" t="str">
        <f t="shared" si="16"/>
        <v/>
      </c>
      <c r="AZ158" s="79" t="str">
        <f t="shared" si="16"/>
        <v/>
      </c>
      <c r="IW158" s="7"/>
    </row>
    <row r="159" spans="1:257" ht="11.85" customHeight="1" x14ac:dyDescent="0.3">
      <c r="A159" s="7" t="str">
        <f t="shared" si="17"/>
        <v/>
      </c>
      <c r="B159" s="7" t="str">
        <f t="shared" si="18"/>
        <v/>
      </c>
      <c r="C159" s="27" t="str">
        <v/>
      </c>
      <c r="D159" s="13" t="str">
        <v/>
      </c>
      <c r="E159" s="13" t="str">
        <v/>
      </c>
      <c r="F159" s="15" t="str">
        <v/>
      </c>
      <c r="G159" s="15" t="str">
        <v/>
      </c>
      <c r="H159" s="15" t="str">
        <v/>
      </c>
      <c r="I159" s="10" t="str">
        <v/>
      </c>
      <c r="J159" s="10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/>
      <c r="S159" s="10"/>
      <c r="T159" s="7"/>
      <c r="U159" s="7"/>
      <c r="W159" s="78"/>
      <c r="AH159" s="1"/>
      <c r="AP159" s="7" t="str">
        <f t="shared" si="13"/>
        <v/>
      </c>
      <c r="AQ159" s="79" t="str">
        <f t="shared" si="14"/>
        <v/>
      </c>
      <c r="AR159" s="79" t="str">
        <f t="shared" si="14"/>
        <v/>
      </c>
      <c r="AS159" s="79" t="str">
        <f t="shared" si="14"/>
        <v/>
      </c>
      <c r="AT159" s="79" t="str">
        <f t="shared" si="14"/>
        <v/>
      </c>
      <c r="AU159" s="79" t="str">
        <f t="shared" si="15"/>
        <v/>
      </c>
      <c r="AV159" s="79" t="str">
        <f t="shared" si="15"/>
        <v/>
      </c>
      <c r="AW159" s="79" t="str">
        <f t="shared" si="15"/>
        <v/>
      </c>
      <c r="AX159" s="79" t="str">
        <f t="shared" si="15"/>
        <v/>
      </c>
      <c r="AY159" s="79" t="str">
        <f t="shared" si="16"/>
        <v/>
      </c>
      <c r="AZ159" s="79" t="str">
        <f t="shared" si="16"/>
        <v/>
      </c>
      <c r="IW159" s="7"/>
    </row>
    <row r="160" spans="1:257" ht="11.85" customHeight="1" x14ac:dyDescent="0.3">
      <c r="A160" s="7" t="str">
        <f t="shared" si="17"/>
        <v/>
      </c>
      <c r="B160" s="7" t="str">
        <f t="shared" si="18"/>
        <v/>
      </c>
      <c r="C160" s="27" t="str">
        <v/>
      </c>
      <c r="D160" s="13" t="str">
        <v/>
      </c>
      <c r="E160" s="13" t="str">
        <v/>
      </c>
      <c r="F160" s="15" t="str">
        <v/>
      </c>
      <c r="G160" s="15" t="str">
        <v/>
      </c>
      <c r="H160" s="15" t="str">
        <v/>
      </c>
      <c r="I160" s="10" t="str">
        <v/>
      </c>
      <c r="J160" s="10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/>
      <c r="S160" s="10"/>
      <c r="T160" s="7"/>
      <c r="U160" s="7"/>
      <c r="W160" s="78"/>
      <c r="AH160" s="1"/>
      <c r="AP160" s="7" t="str">
        <f t="shared" si="13"/>
        <v/>
      </c>
      <c r="AQ160" s="79" t="str">
        <f t="shared" si="14"/>
        <v/>
      </c>
      <c r="AR160" s="79" t="str">
        <f t="shared" si="14"/>
        <v/>
      </c>
      <c r="AS160" s="79" t="str">
        <f t="shared" si="14"/>
        <v/>
      </c>
      <c r="AT160" s="79" t="str">
        <f t="shared" si="14"/>
        <v/>
      </c>
      <c r="AU160" s="79" t="str">
        <f t="shared" si="15"/>
        <v/>
      </c>
      <c r="AV160" s="79" t="str">
        <f t="shared" si="15"/>
        <v/>
      </c>
      <c r="AW160" s="79" t="str">
        <f t="shared" si="15"/>
        <v/>
      </c>
      <c r="AX160" s="79" t="str">
        <f t="shared" si="15"/>
        <v/>
      </c>
      <c r="AY160" s="79" t="str">
        <f t="shared" si="16"/>
        <v/>
      </c>
      <c r="AZ160" s="79" t="str">
        <f t="shared" si="16"/>
        <v/>
      </c>
      <c r="IW160" s="7"/>
    </row>
    <row r="161" spans="1:257" ht="11.85" customHeight="1" x14ac:dyDescent="0.3">
      <c r="A161" s="7" t="str">
        <f t="shared" si="17"/>
        <v/>
      </c>
      <c r="B161" s="7" t="str">
        <f t="shared" si="18"/>
        <v/>
      </c>
      <c r="C161" s="27" t="str">
        <v/>
      </c>
      <c r="D161" s="13" t="str">
        <v/>
      </c>
      <c r="E161" s="13" t="str">
        <v/>
      </c>
      <c r="F161" s="15" t="str">
        <v/>
      </c>
      <c r="G161" s="15" t="str">
        <v/>
      </c>
      <c r="H161" s="15" t="str">
        <v/>
      </c>
      <c r="I161" s="10" t="str">
        <v/>
      </c>
      <c r="J161" s="10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/>
      <c r="S161" s="10"/>
      <c r="T161" s="7"/>
      <c r="U161" s="7"/>
      <c r="W161" s="78"/>
      <c r="AH161" s="1"/>
      <c r="AP161" s="7" t="str">
        <f t="shared" si="13"/>
        <v/>
      </c>
      <c r="AQ161" s="79" t="str">
        <f t="shared" si="14"/>
        <v/>
      </c>
      <c r="AR161" s="79" t="str">
        <f t="shared" si="14"/>
        <v/>
      </c>
      <c r="AS161" s="79" t="str">
        <f t="shared" si="14"/>
        <v/>
      </c>
      <c r="AT161" s="79" t="str">
        <f t="shared" si="14"/>
        <v/>
      </c>
      <c r="AU161" s="79" t="str">
        <f t="shared" si="15"/>
        <v/>
      </c>
      <c r="AV161" s="79" t="str">
        <f t="shared" si="15"/>
        <v/>
      </c>
      <c r="AW161" s="79" t="str">
        <f t="shared" si="15"/>
        <v/>
      </c>
      <c r="AX161" s="79" t="str">
        <f t="shared" si="15"/>
        <v/>
      </c>
      <c r="AY161" s="79" t="str">
        <f t="shared" si="16"/>
        <v/>
      </c>
      <c r="AZ161" s="79" t="str">
        <f t="shared" si="16"/>
        <v/>
      </c>
      <c r="IW161" s="7"/>
    </row>
    <row r="162" spans="1:257" ht="11.85" customHeight="1" x14ac:dyDescent="0.3">
      <c r="A162" s="7" t="str">
        <f t="shared" si="17"/>
        <v/>
      </c>
      <c r="B162" s="7" t="str">
        <f t="shared" si="18"/>
        <v/>
      </c>
      <c r="C162" s="27" t="str">
        <v/>
      </c>
      <c r="D162" s="13" t="str">
        <v/>
      </c>
      <c r="E162" s="13" t="str">
        <v/>
      </c>
      <c r="F162" s="15" t="str">
        <v/>
      </c>
      <c r="G162" s="15" t="str">
        <v/>
      </c>
      <c r="H162" s="15" t="str">
        <v/>
      </c>
      <c r="I162" s="10" t="str">
        <v/>
      </c>
      <c r="J162" s="10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/>
      <c r="S162" s="10"/>
      <c r="T162" s="7"/>
      <c r="U162" s="7"/>
      <c r="W162" s="78"/>
      <c r="AH162" s="1"/>
      <c r="AP162" s="7" t="str">
        <f t="shared" si="13"/>
        <v/>
      </c>
      <c r="AQ162" s="79" t="str">
        <f t="shared" si="14"/>
        <v/>
      </c>
      <c r="AR162" s="79" t="str">
        <f t="shared" si="14"/>
        <v/>
      </c>
      <c r="AS162" s="79" t="str">
        <f t="shared" si="14"/>
        <v/>
      </c>
      <c r="AT162" s="79" t="str">
        <f t="shared" si="14"/>
        <v/>
      </c>
      <c r="AU162" s="79" t="str">
        <f t="shared" si="15"/>
        <v/>
      </c>
      <c r="AV162" s="79" t="str">
        <f t="shared" si="15"/>
        <v/>
      </c>
      <c r="AW162" s="79" t="str">
        <f t="shared" si="15"/>
        <v/>
      </c>
      <c r="AX162" s="79" t="str">
        <f t="shared" si="15"/>
        <v/>
      </c>
      <c r="AY162" s="79" t="str">
        <f t="shared" si="16"/>
        <v/>
      </c>
      <c r="AZ162" s="79" t="str">
        <f t="shared" si="16"/>
        <v/>
      </c>
      <c r="IW162" s="7"/>
    </row>
    <row r="163" spans="1:257" ht="11.85" customHeight="1" x14ac:dyDescent="0.3">
      <c r="A163" s="7" t="str">
        <f t="shared" si="17"/>
        <v/>
      </c>
      <c r="B163" s="7" t="str">
        <f t="shared" si="18"/>
        <v/>
      </c>
      <c r="C163" s="27" t="str">
        <v/>
      </c>
      <c r="D163" s="13" t="str">
        <v/>
      </c>
      <c r="E163" s="13" t="str">
        <v/>
      </c>
      <c r="F163" s="15" t="str">
        <v/>
      </c>
      <c r="G163" s="15" t="str">
        <v/>
      </c>
      <c r="H163" s="15" t="str">
        <v/>
      </c>
      <c r="I163" s="10" t="str">
        <v/>
      </c>
      <c r="J163" s="10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/>
      <c r="S163" s="10"/>
      <c r="T163" s="7"/>
      <c r="U163" s="7"/>
      <c r="W163" s="78"/>
      <c r="AH163" s="1"/>
      <c r="AP163" s="7" t="str">
        <f t="shared" si="13"/>
        <v/>
      </c>
      <c r="AQ163" s="79" t="str">
        <f t="shared" si="14"/>
        <v/>
      </c>
      <c r="AR163" s="79" t="str">
        <f t="shared" si="14"/>
        <v/>
      </c>
      <c r="AS163" s="79" t="str">
        <f t="shared" si="14"/>
        <v/>
      </c>
      <c r="AT163" s="79" t="str">
        <f t="shared" si="14"/>
        <v/>
      </c>
      <c r="AU163" s="79" t="str">
        <f t="shared" si="15"/>
        <v/>
      </c>
      <c r="AV163" s="79" t="str">
        <f t="shared" si="15"/>
        <v/>
      </c>
      <c r="AW163" s="79" t="str">
        <f t="shared" si="15"/>
        <v/>
      </c>
      <c r="AX163" s="79" t="str">
        <f t="shared" si="15"/>
        <v/>
      </c>
      <c r="AY163" s="79" t="str">
        <f t="shared" si="16"/>
        <v/>
      </c>
      <c r="AZ163" s="79" t="str">
        <f t="shared" si="16"/>
        <v/>
      </c>
      <c r="IW163" s="7"/>
    </row>
    <row r="164" spans="1:257" ht="11.85" customHeight="1" x14ac:dyDescent="0.3">
      <c r="A164" s="7" t="str">
        <f t="shared" si="17"/>
        <v/>
      </c>
      <c r="B164" s="7" t="str">
        <f t="shared" si="18"/>
        <v/>
      </c>
      <c r="C164" s="27" t="str">
        <v/>
      </c>
      <c r="D164" s="13" t="str">
        <v/>
      </c>
      <c r="E164" s="13" t="str">
        <v/>
      </c>
      <c r="F164" s="15" t="str">
        <v/>
      </c>
      <c r="G164" s="15" t="str">
        <v/>
      </c>
      <c r="H164" s="15" t="str">
        <v/>
      </c>
      <c r="I164" s="10" t="str">
        <v/>
      </c>
      <c r="J164" s="10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/>
      <c r="S164" s="10"/>
      <c r="T164" s="7"/>
      <c r="U164" s="7"/>
      <c r="W164" s="78"/>
      <c r="AH164" s="1"/>
      <c r="AP164" s="7" t="str">
        <f t="shared" si="13"/>
        <v/>
      </c>
      <c r="AQ164" s="79" t="str">
        <f t="shared" si="14"/>
        <v/>
      </c>
      <c r="AR164" s="79" t="str">
        <f t="shared" si="14"/>
        <v/>
      </c>
      <c r="AS164" s="79" t="str">
        <f t="shared" si="14"/>
        <v/>
      </c>
      <c r="AT164" s="79" t="str">
        <f t="shared" si="14"/>
        <v/>
      </c>
      <c r="AU164" s="79" t="str">
        <f t="shared" si="15"/>
        <v/>
      </c>
      <c r="AV164" s="79" t="str">
        <f t="shared" si="15"/>
        <v/>
      </c>
      <c r="AW164" s="79" t="str">
        <f t="shared" si="15"/>
        <v/>
      </c>
      <c r="AX164" s="79" t="str">
        <f t="shared" si="15"/>
        <v/>
      </c>
      <c r="AY164" s="79" t="str">
        <f t="shared" si="16"/>
        <v/>
      </c>
      <c r="AZ164" s="79" t="str">
        <f t="shared" si="16"/>
        <v/>
      </c>
      <c r="IW164" s="7"/>
    </row>
    <row r="165" spans="1:257" ht="11.85" customHeight="1" x14ac:dyDescent="0.3">
      <c r="A165" s="7" t="str">
        <f t="shared" si="17"/>
        <v/>
      </c>
      <c r="B165" s="7" t="str">
        <f t="shared" si="18"/>
        <v/>
      </c>
      <c r="C165" s="27" t="str">
        <v/>
      </c>
      <c r="D165" s="13" t="str">
        <v/>
      </c>
      <c r="E165" s="13" t="str">
        <v/>
      </c>
      <c r="F165" s="15" t="str">
        <v/>
      </c>
      <c r="G165" s="15" t="str">
        <v/>
      </c>
      <c r="H165" s="15" t="str">
        <v/>
      </c>
      <c r="I165" s="10" t="str">
        <v/>
      </c>
      <c r="J165" s="10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/>
      <c r="S165" s="10"/>
      <c r="T165" s="7"/>
      <c r="U165" s="7"/>
      <c r="W165" s="78"/>
      <c r="AH165" s="1"/>
      <c r="AP165" s="7" t="str">
        <f t="shared" si="13"/>
        <v/>
      </c>
      <c r="AQ165" s="79" t="str">
        <f t="shared" si="14"/>
        <v/>
      </c>
      <c r="AR165" s="79" t="str">
        <f t="shared" si="14"/>
        <v/>
      </c>
      <c r="AS165" s="79" t="str">
        <f t="shared" si="14"/>
        <v/>
      </c>
      <c r="AT165" s="79" t="str">
        <f t="shared" si="14"/>
        <v/>
      </c>
      <c r="AU165" s="79" t="str">
        <f t="shared" si="15"/>
        <v/>
      </c>
      <c r="AV165" s="79" t="str">
        <f t="shared" si="15"/>
        <v/>
      </c>
      <c r="AW165" s="79" t="str">
        <f t="shared" si="15"/>
        <v/>
      </c>
      <c r="AX165" s="79" t="str">
        <f t="shared" si="15"/>
        <v/>
      </c>
      <c r="AY165" s="79" t="str">
        <f t="shared" si="16"/>
        <v/>
      </c>
      <c r="AZ165" s="79" t="str">
        <f t="shared" si="16"/>
        <v/>
      </c>
      <c r="IW165" s="7"/>
    </row>
    <row r="166" spans="1:257" ht="11.85" customHeight="1" x14ac:dyDescent="0.3">
      <c r="A166" s="7" t="str">
        <f t="shared" si="17"/>
        <v/>
      </c>
      <c r="B166" s="7" t="str">
        <f t="shared" si="18"/>
        <v/>
      </c>
      <c r="C166" s="27" t="str">
        <v/>
      </c>
      <c r="D166" s="13" t="str">
        <v/>
      </c>
      <c r="E166" s="13" t="str">
        <v/>
      </c>
      <c r="F166" s="15" t="str">
        <v/>
      </c>
      <c r="G166" s="15" t="str">
        <v/>
      </c>
      <c r="H166" s="15" t="str">
        <v/>
      </c>
      <c r="I166" s="10" t="str">
        <v/>
      </c>
      <c r="J166" s="10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/>
      <c r="S166" s="10"/>
      <c r="T166" s="7"/>
      <c r="U166" s="7"/>
      <c r="W166" s="78"/>
      <c r="AH166" s="1"/>
      <c r="AP166" s="7" t="str">
        <f t="shared" si="13"/>
        <v/>
      </c>
      <c r="AQ166" s="79" t="str">
        <f t="shared" si="14"/>
        <v/>
      </c>
      <c r="AR166" s="79" t="str">
        <f t="shared" si="14"/>
        <v/>
      </c>
      <c r="AS166" s="79" t="str">
        <f t="shared" si="14"/>
        <v/>
      </c>
      <c r="AT166" s="79" t="str">
        <f t="shared" si="14"/>
        <v/>
      </c>
      <c r="AU166" s="79" t="str">
        <f t="shared" si="15"/>
        <v/>
      </c>
      <c r="AV166" s="79" t="str">
        <f t="shared" si="15"/>
        <v/>
      </c>
      <c r="AW166" s="79" t="str">
        <f t="shared" si="15"/>
        <v/>
      </c>
      <c r="AX166" s="79" t="str">
        <f t="shared" si="15"/>
        <v/>
      </c>
      <c r="AY166" s="79" t="str">
        <f t="shared" si="16"/>
        <v/>
      </c>
      <c r="AZ166" s="79" t="str">
        <f t="shared" si="16"/>
        <v/>
      </c>
      <c r="IW166" s="7"/>
    </row>
    <row r="167" spans="1:257" ht="11.85" customHeight="1" x14ac:dyDescent="0.3">
      <c r="A167" s="7" t="str">
        <f t="shared" si="17"/>
        <v/>
      </c>
      <c r="B167" s="7" t="str">
        <f t="shared" si="18"/>
        <v/>
      </c>
      <c r="C167" s="27" t="str">
        <v/>
      </c>
      <c r="D167" s="13" t="str">
        <v/>
      </c>
      <c r="E167" s="13" t="str">
        <v/>
      </c>
      <c r="F167" s="15" t="str">
        <v/>
      </c>
      <c r="G167" s="15" t="str">
        <v/>
      </c>
      <c r="H167" s="15" t="str">
        <v/>
      </c>
      <c r="I167" s="10" t="str">
        <v/>
      </c>
      <c r="J167" s="10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/>
      <c r="S167" s="10"/>
      <c r="T167" s="7"/>
      <c r="U167" s="7"/>
      <c r="V167" s="7"/>
      <c r="W167" s="7"/>
      <c r="AH167" s="1"/>
      <c r="AP167" s="7" t="str">
        <f t="shared" si="13"/>
        <v/>
      </c>
      <c r="AQ167" s="79" t="str">
        <f t="shared" si="14"/>
        <v/>
      </c>
      <c r="AR167" s="79" t="str">
        <f t="shared" si="14"/>
        <v/>
      </c>
      <c r="AS167" s="79" t="str">
        <f t="shared" si="14"/>
        <v/>
      </c>
      <c r="AT167" s="79" t="str">
        <f t="shared" si="14"/>
        <v/>
      </c>
      <c r="AU167" s="79" t="str">
        <f t="shared" si="15"/>
        <v/>
      </c>
      <c r="AV167" s="79" t="str">
        <f t="shared" si="15"/>
        <v/>
      </c>
      <c r="AW167" s="79" t="str">
        <f t="shared" si="15"/>
        <v/>
      </c>
      <c r="AX167" s="79" t="str">
        <f t="shared" si="15"/>
        <v/>
      </c>
      <c r="AY167" s="79" t="str">
        <f t="shared" si="16"/>
        <v/>
      </c>
      <c r="AZ167" s="79" t="str">
        <f t="shared" si="16"/>
        <v/>
      </c>
      <c r="IW167" s="7"/>
    </row>
    <row r="168" spans="1:257" ht="11.85" customHeight="1" x14ac:dyDescent="0.3">
      <c r="A168" s="7" t="str">
        <f t="shared" si="17"/>
        <v/>
      </c>
      <c r="B168" s="7" t="str">
        <f t="shared" si="18"/>
        <v/>
      </c>
      <c r="C168" s="27" t="str">
        <v/>
      </c>
      <c r="D168" s="13" t="str">
        <v/>
      </c>
      <c r="E168" s="13" t="str">
        <v/>
      </c>
      <c r="F168" s="15" t="str">
        <v/>
      </c>
      <c r="G168" s="15" t="str">
        <v/>
      </c>
      <c r="H168" s="15" t="str">
        <v/>
      </c>
      <c r="I168" s="10" t="str">
        <v/>
      </c>
      <c r="J168" s="10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/>
      <c r="S168" s="10"/>
      <c r="T168" s="7"/>
      <c r="U168" s="7"/>
      <c r="V168" s="7"/>
      <c r="W168" s="7"/>
      <c r="AH168" s="1"/>
      <c r="AP168" s="7" t="str">
        <f t="shared" si="13"/>
        <v/>
      </c>
      <c r="AQ168" s="79" t="str">
        <f t="shared" si="14"/>
        <v/>
      </c>
      <c r="AR168" s="79" t="str">
        <f t="shared" si="14"/>
        <v/>
      </c>
      <c r="AS168" s="79" t="str">
        <f t="shared" si="14"/>
        <v/>
      </c>
      <c r="AT168" s="79" t="str">
        <f t="shared" si="14"/>
        <v/>
      </c>
      <c r="AU168" s="79" t="str">
        <f t="shared" si="15"/>
        <v/>
      </c>
      <c r="AV168" s="79" t="str">
        <f t="shared" si="15"/>
        <v/>
      </c>
      <c r="AW168" s="79" t="str">
        <f t="shared" si="15"/>
        <v/>
      </c>
      <c r="AX168" s="79" t="str">
        <f t="shared" si="15"/>
        <v/>
      </c>
      <c r="AY168" s="79" t="str">
        <f t="shared" si="16"/>
        <v/>
      </c>
      <c r="AZ168" s="79" t="str">
        <f t="shared" si="16"/>
        <v/>
      </c>
      <c r="IW168" s="7"/>
    </row>
    <row r="169" spans="1:257" ht="11.85" customHeight="1" x14ac:dyDescent="0.3">
      <c r="A169" s="7" t="str">
        <f t="shared" si="17"/>
        <v/>
      </c>
      <c r="B169" s="7" t="str">
        <f t="shared" si="18"/>
        <v/>
      </c>
      <c r="C169" s="27" t="str">
        <v/>
      </c>
      <c r="D169" s="13" t="str">
        <v/>
      </c>
      <c r="E169" s="13" t="str">
        <v/>
      </c>
      <c r="F169" s="15" t="str">
        <v/>
      </c>
      <c r="G169" s="15" t="str">
        <v/>
      </c>
      <c r="H169" s="15" t="str">
        <v/>
      </c>
      <c r="I169" s="10" t="str">
        <v/>
      </c>
      <c r="J169" s="10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/>
      <c r="S169" s="10"/>
      <c r="T169" s="7"/>
      <c r="U169" s="7"/>
      <c r="V169" s="7"/>
      <c r="W169" s="7"/>
      <c r="AH169" s="1"/>
      <c r="AP169" s="7" t="str">
        <f t="shared" si="13"/>
        <v/>
      </c>
      <c r="AQ169" s="79" t="str">
        <f t="shared" si="14"/>
        <v/>
      </c>
      <c r="AR169" s="79" t="str">
        <f t="shared" si="14"/>
        <v/>
      </c>
      <c r="AS169" s="79" t="str">
        <f t="shared" si="14"/>
        <v/>
      </c>
      <c r="AT169" s="79" t="str">
        <f t="shared" si="14"/>
        <v/>
      </c>
      <c r="AU169" s="79" t="str">
        <f t="shared" si="15"/>
        <v/>
      </c>
      <c r="AV169" s="79" t="str">
        <f t="shared" si="15"/>
        <v/>
      </c>
      <c r="AW169" s="79" t="str">
        <f t="shared" si="15"/>
        <v/>
      </c>
      <c r="AX169" s="79" t="str">
        <f t="shared" si="15"/>
        <v/>
      </c>
      <c r="AY169" s="79" t="str">
        <f t="shared" si="16"/>
        <v/>
      </c>
      <c r="AZ169" s="79" t="str">
        <f t="shared" si="16"/>
        <v/>
      </c>
      <c r="IW169" s="7"/>
    </row>
    <row r="170" spans="1:257" ht="11.85" customHeight="1" x14ac:dyDescent="0.3">
      <c r="A170" s="7" t="str">
        <f t="shared" si="17"/>
        <v/>
      </c>
      <c r="B170" s="7" t="str">
        <f t="shared" si="18"/>
        <v/>
      </c>
      <c r="C170" s="27" t="str">
        <v/>
      </c>
      <c r="D170" s="13" t="str">
        <v/>
      </c>
      <c r="E170" s="13" t="str">
        <v/>
      </c>
      <c r="F170" s="15" t="str">
        <v/>
      </c>
      <c r="G170" s="15" t="str">
        <v/>
      </c>
      <c r="H170" s="15" t="str">
        <v/>
      </c>
      <c r="I170" s="10" t="str">
        <v/>
      </c>
      <c r="J170" s="10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/>
      <c r="S170" s="10"/>
      <c r="T170" s="7"/>
      <c r="U170" s="7"/>
      <c r="V170" s="7"/>
      <c r="W170" s="7"/>
      <c r="AH170" s="1"/>
      <c r="AP170" s="7" t="str">
        <f t="shared" si="13"/>
        <v/>
      </c>
      <c r="AQ170" s="79" t="str">
        <f t="shared" si="14"/>
        <v/>
      </c>
      <c r="AR170" s="79" t="str">
        <f t="shared" si="14"/>
        <v/>
      </c>
      <c r="AS170" s="79" t="str">
        <f t="shared" si="14"/>
        <v/>
      </c>
      <c r="AT170" s="79" t="str">
        <f t="shared" si="14"/>
        <v/>
      </c>
      <c r="AU170" s="79" t="str">
        <f t="shared" si="15"/>
        <v/>
      </c>
      <c r="AV170" s="79" t="str">
        <f t="shared" si="15"/>
        <v/>
      </c>
      <c r="AW170" s="79" t="str">
        <f t="shared" si="15"/>
        <v/>
      </c>
      <c r="AX170" s="79" t="str">
        <f t="shared" si="15"/>
        <v/>
      </c>
      <c r="AY170" s="79" t="str">
        <f t="shared" si="16"/>
        <v/>
      </c>
      <c r="AZ170" s="79" t="str">
        <f t="shared" si="16"/>
        <v/>
      </c>
      <c r="IW170" s="7"/>
    </row>
    <row r="171" spans="1:257" ht="11.85" customHeight="1" x14ac:dyDescent="0.3">
      <c r="A171" s="7" t="str">
        <f t="shared" si="17"/>
        <v/>
      </c>
      <c r="B171" s="7" t="str">
        <f t="shared" si="18"/>
        <v/>
      </c>
      <c r="C171" s="27" t="str">
        <v/>
      </c>
      <c r="D171" s="13" t="str">
        <v/>
      </c>
      <c r="E171" s="13" t="str">
        <v/>
      </c>
      <c r="F171" s="15" t="str">
        <v/>
      </c>
      <c r="G171" s="15" t="str">
        <v/>
      </c>
      <c r="H171" s="15" t="str">
        <v/>
      </c>
      <c r="I171" s="10" t="str">
        <v/>
      </c>
      <c r="J171" s="10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/>
      <c r="S171" s="10"/>
      <c r="T171" s="7"/>
      <c r="U171" s="7"/>
      <c r="V171" s="7"/>
      <c r="W171" s="7"/>
      <c r="AH171" s="1"/>
      <c r="AP171" s="7" t="str">
        <f t="shared" si="13"/>
        <v/>
      </c>
      <c r="AQ171" s="79" t="str">
        <f t="shared" si="14"/>
        <v/>
      </c>
      <c r="AR171" s="79" t="str">
        <f t="shared" si="14"/>
        <v/>
      </c>
      <c r="AS171" s="79" t="str">
        <f t="shared" si="14"/>
        <v/>
      </c>
      <c r="AT171" s="79" t="str">
        <f t="shared" si="14"/>
        <v/>
      </c>
      <c r="AU171" s="79" t="str">
        <f t="shared" si="15"/>
        <v/>
      </c>
      <c r="AV171" s="79" t="str">
        <f t="shared" si="15"/>
        <v/>
      </c>
      <c r="AW171" s="79" t="str">
        <f t="shared" si="15"/>
        <v/>
      </c>
      <c r="AX171" s="79" t="str">
        <f t="shared" si="15"/>
        <v/>
      </c>
      <c r="AY171" s="79" t="str">
        <f t="shared" si="16"/>
        <v/>
      </c>
      <c r="AZ171" s="79" t="str">
        <f t="shared" si="16"/>
        <v/>
      </c>
      <c r="IW171" s="7"/>
    </row>
    <row r="172" spans="1:257" ht="11.85" customHeight="1" x14ac:dyDescent="0.3">
      <c r="A172" s="7" t="str">
        <f t="shared" si="17"/>
        <v/>
      </c>
      <c r="B172" s="7" t="str">
        <f t="shared" si="18"/>
        <v/>
      </c>
      <c r="C172" s="27" t="str">
        <v/>
      </c>
      <c r="D172" s="13" t="str">
        <v/>
      </c>
      <c r="E172" s="13" t="str">
        <v/>
      </c>
      <c r="F172" s="15" t="str">
        <v/>
      </c>
      <c r="G172" s="15" t="str">
        <v/>
      </c>
      <c r="H172" s="15" t="str">
        <v/>
      </c>
      <c r="I172" s="10" t="str">
        <v/>
      </c>
      <c r="J172" s="10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/>
      <c r="S172" s="10"/>
      <c r="T172" s="7"/>
      <c r="U172" s="7"/>
      <c r="V172" s="7"/>
      <c r="W172" s="7"/>
      <c r="AH172" s="1"/>
      <c r="AP172" s="7" t="str">
        <f t="shared" si="13"/>
        <v/>
      </c>
      <c r="AQ172" s="79" t="str">
        <f t="shared" si="14"/>
        <v/>
      </c>
      <c r="AR172" s="79" t="str">
        <f t="shared" si="14"/>
        <v/>
      </c>
      <c r="AS172" s="79" t="str">
        <f t="shared" si="14"/>
        <v/>
      </c>
      <c r="AT172" s="79" t="str">
        <f t="shared" si="14"/>
        <v/>
      </c>
      <c r="AU172" s="79" t="str">
        <f t="shared" si="15"/>
        <v/>
      </c>
      <c r="AV172" s="79" t="str">
        <f t="shared" si="15"/>
        <v/>
      </c>
      <c r="AW172" s="79" t="str">
        <f t="shared" si="15"/>
        <v/>
      </c>
      <c r="AX172" s="79" t="str">
        <f t="shared" si="15"/>
        <v/>
      </c>
      <c r="AY172" s="79" t="str">
        <f t="shared" si="16"/>
        <v/>
      </c>
      <c r="AZ172" s="79" t="str">
        <f t="shared" si="16"/>
        <v/>
      </c>
      <c r="IW172" s="7"/>
    </row>
    <row r="173" spans="1:257" ht="11.85" customHeight="1" x14ac:dyDescent="0.3">
      <c r="A173" s="7" t="str">
        <f t="shared" si="17"/>
        <v/>
      </c>
      <c r="B173" s="7" t="str">
        <f t="shared" ref="B173:B204" si="19">IF(IF(OR($D$36,$D$35,$D$34),(ROW(A173)-ROW($A$45))*$E$29,"")&lt;=$E$30,IF(OR($D$36,$D$35,$D$34),(ROW(A173)-ROW($A$45))*$E$29,""),"")</f>
        <v/>
      </c>
      <c r="C173" s="27" t="str">
        <v/>
      </c>
      <c r="D173" s="13" t="str">
        <v/>
      </c>
      <c r="E173" s="13" t="str">
        <v/>
      </c>
      <c r="F173" s="15" t="str">
        <v/>
      </c>
      <c r="G173" s="15" t="str">
        <v/>
      </c>
      <c r="H173" s="15" t="str">
        <v/>
      </c>
      <c r="I173" s="10" t="str">
        <v/>
      </c>
      <c r="J173" s="10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/>
      <c r="S173" s="10"/>
      <c r="T173" s="7"/>
      <c r="U173" s="7"/>
      <c r="V173" s="7"/>
      <c r="W173" s="7"/>
      <c r="AH173" s="1"/>
      <c r="AP173" s="7" t="str">
        <f t="shared" si="13"/>
        <v/>
      </c>
      <c r="AQ173" s="79" t="str">
        <f t="shared" si="14"/>
        <v/>
      </c>
      <c r="AR173" s="79" t="str">
        <f t="shared" si="14"/>
        <v/>
      </c>
      <c r="AS173" s="79" t="str">
        <f t="shared" si="14"/>
        <v/>
      </c>
      <c r="AT173" s="79" t="str">
        <f t="shared" ref="AT173:AW236" si="20">IF(ISNUMBER(F173),F173,"")</f>
        <v/>
      </c>
      <c r="AU173" s="79" t="str">
        <f t="shared" si="15"/>
        <v/>
      </c>
      <c r="AV173" s="79" t="str">
        <f t="shared" si="15"/>
        <v/>
      </c>
      <c r="AW173" s="79" t="str">
        <f t="shared" si="15"/>
        <v/>
      </c>
      <c r="AX173" s="79" t="str">
        <f t="shared" ref="AX173:AZ236" si="21">IF(ISNUMBER(J173),J173,"")</f>
        <v/>
      </c>
      <c r="AY173" s="79" t="str">
        <f t="shared" si="16"/>
        <v/>
      </c>
      <c r="AZ173" s="79" t="str">
        <f t="shared" si="16"/>
        <v/>
      </c>
      <c r="IW173" s="7"/>
    </row>
    <row r="174" spans="1:257" ht="11.85" customHeight="1" x14ac:dyDescent="0.3">
      <c r="A174" s="7" t="str">
        <f t="shared" si="17"/>
        <v/>
      </c>
      <c r="B174" s="7" t="str">
        <f t="shared" si="19"/>
        <v/>
      </c>
      <c r="C174" s="27" t="str">
        <v/>
      </c>
      <c r="D174" s="13" t="str">
        <v/>
      </c>
      <c r="E174" s="13" t="str">
        <v/>
      </c>
      <c r="F174" s="15" t="str">
        <v/>
      </c>
      <c r="G174" s="15" t="str">
        <v/>
      </c>
      <c r="H174" s="15" t="str">
        <v/>
      </c>
      <c r="I174" s="10" t="str">
        <v/>
      </c>
      <c r="J174" s="10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/>
      <c r="S174" s="10"/>
      <c r="T174" s="7"/>
      <c r="U174" s="7"/>
      <c r="V174" s="7"/>
      <c r="W174" s="7"/>
      <c r="AH174" s="1"/>
      <c r="AP174" s="7" t="str">
        <f t="shared" ref="AP174:AP237" si="22">IF((ROW(A174)-ROW($A$45))*$E$29&lt;=$E$30,A174,"")</f>
        <v/>
      </c>
      <c r="AQ174" s="79" t="str">
        <f t="shared" ref="AQ174:AZ237" si="23">IF(ISNUMBER(C174),C174,"")</f>
        <v/>
      </c>
      <c r="AR174" s="79" t="str">
        <f t="shared" si="23"/>
        <v/>
      </c>
      <c r="AS174" s="79" t="str">
        <f t="shared" si="23"/>
        <v/>
      </c>
      <c r="AT174" s="79" t="str">
        <f t="shared" si="20"/>
        <v/>
      </c>
      <c r="AU174" s="79" t="str">
        <f t="shared" si="20"/>
        <v/>
      </c>
      <c r="AV174" s="79" t="str">
        <f t="shared" si="20"/>
        <v/>
      </c>
      <c r="AW174" s="79" t="str">
        <f t="shared" si="20"/>
        <v/>
      </c>
      <c r="AX174" s="79" t="str">
        <f t="shared" si="21"/>
        <v/>
      </c>
      <c r="AY174" s="79" t="str">
        <f t="shared" si="21"/>
        <v/>
      </c>
      <c r="AZ174" s="79" t="str">
        <f t="shared" si="21"/>
        <v/>
      </c>
      <c r="IW174" s="7"/>
    </row>
    <row r="175" spans="1:257" ht="11.85" customHeight="1" x14ac:dyDescent="0.3">
      <c r="A175" s="7" t="str">
        <f t="shared" ref="A175:A238" si="24">IF(OR($D$36,$D$35,$D$34),IF(MOD((ROW(A175)-ROW($A$45))*$E$29,$E$31)&lt;0.0001,(ROW(A175)-ROW($A$45))*$E$29,""),"")</f>
        <v/>
      </c>
      <c r="B175" s="7" t="str">
        <f t="shared" si="19"/>
        <v/>
      </c>
      <c r="C175" s="27" t="str">
        <v/>
      </c>
      <c r="D175" s="13" t="str">
        <v/>
      </c>
      <c r="E175" s="13" t="str">
        <v/>
      </c>
      <c r="F175" s="15" t="str">
        <v/>
      </c>
      <c r="G175" s="15" t="str">
        <v/>
      </c>
      <c r="H175" s="15" t="str">
        <v/>
      </c>
      <c r="I175" s="10" t="str">
        <v/>
      </c>
      <c r="J175" s="10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/>
      <c r="S175" s="10"/>
      <c r="T175" s="7"/>
      <c r="U175" s="7"/>
      <c r="V175" s="7"/>
      <c r="W175" s="7"/>
      <c r="AH175" s="1"/>
      <c r="AP175" s="7" t="str">
        <f t="shared" si="22"/>
        <v/>
      </c>
      <c r="AQ175" s="79" t="str">
        <f t="shared" si="23"/>
        <v/>
      </c>
      <c r="AR175" s="79" t="str">
        <f t="shared" si="23"/>
        <v/>
      </c>
      <c r="AS175" s="79" t="str">
        <f t="shared" si="23"/>
        <v/>
      </c>
      <c r="AT175" s="79" t="str">
        <f t="shared" si="20"/>
        <v/>
      </c>
      <c r="AU175" s="79" t="str">
        <f t="shared" si="20"/>
        <v/>
      </c>
      <c r="AV175" s="79" t="str">
        <f t="shared" si="20"/>
        <v/>
      </c>
      <c r="AW175" s="79" t="str">
        <f t="shared" si="20"/>
        <v/>
      </c>
      <c r="AX175" s="79" t="str">
        <f t="shared" si="21"/>
        <v/>
      </c>
      <c r="AY175" s="79" t="str">
        <f t="shared" si="21"/>
        <v/>
      </c>
      <c r="AZ175" s="79" t="str">
        <f t="shared" si="21"/>
        <v/>
      </c>
      <c r="IW175" s="7"/>
    </row>
    <row r="176" spans="1:257" ht="11.85" customHeight="1" x14ac:dyDescent="0.3">
      <c r="A176" s="7" t="str">
        <f t="shared" si="24"/>
        <v/>
      </c>
      <c r="B176" s="7" t="str">
        <f t="shared" si="19"/>
        <v/>
      </c>
      <c r="C176" s="27" t="str">
        <v/>
      </c>
      <c r="D176" s="13" t="str">
        <v/>
      </c>
      <c r="E176" s="13" t="str">
        <v/>
      </c>
      <c r="F176" s="15" t="str">
        <v/>
      </c>
      <c r="G176" s="15" t="str">
        <v/>
      </c>
      <c r="H176" s="15" t="str">
        <v/>
      </c>
      <c r="I176" s="10" t="str">
        <v/>
      </c>
      <c r="J176" s="10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/>
      <c r="S176" s="10"/>
      <c r="T176" s="7"/>
      <c r="U176" s="7"/>
      <c r="V176" s="7"/>
      <c r="W176" s="7"/>
      <c r="AH176" s="1"/>
      <c r="AP176" s="7" t="str">
        <f t="shared" si="22"/>
        <v/>
      </c>
      <c r="AQ176" s="79" t="str">
        <f t="shared" si="23"/>
        <v/>
      </c>
      <c r="AR176" s="79" t="str">
        <f t="shared" si="23"/>
        <v/>
      </c>
      <c r="AS176" s="79" t="str">
        <f t="shared" si="23"/>
        <v/>
      </c>
      <c r="AT176" s="79" t="str">
        <f t="shared" si="20"/>
        <v/>
      </c>
      <c r="AU176" s="79" t="str">
        <f t="shared" si="20"/>
        <v/>
      </c>
      <c r="AV176" s="79" t="str">
        <f t="shared" si="20"/>
        <v/>
      </c>
      <c r="AW176" s="79" t="str">
        <f t="shared" si="20"/>
        <v/>
      </c>
      <c r="AX176" s="79" t="str">
        <f t="shared" si="21"/>
        <v/>
      </c>
      <c r="AY176" s="79" t="str">
        <f t="shared" si="21"/>
        <v/>
      </c>
      <c r="AZ176" s="79" t="str">
        <f t="shared" si="21"/>
        <v/>
      </c>
      <c r="IW176" s="7"/>
    </row>
    <row r="177" spans="1:257" ht="11.85" customHeight="1" x14ac:dyDescent="0.3">
      <c r="A177" s="7" t="str">
        <f t="shared" si="24"/>
        <v/>
      </c>
      <c r="B177" s="7" t="str">
        <f t="shared" si="19"/>
        <v/>
      </c>
      <c r="C177" s="27" t="str">
        <v/>
      </c>
      <c r="D177" s="13" t="str">
        <v/>
      </c>
      <c r="E177" s="13" t="str">
        <v/>
      </c>
      <c r="F177" s="15" t="str">
        <v/>
      </c>
      <c r="G177" s="15" t="str">
        <v/>
      </c>
      <c r="H177" s="15" t="str">
        <v/>
      </c>
      <c r="I177" s="10" t="str">
        <v/>
      </c>
      <c r="J177" s="10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/>
      <c r="S177" s="10"/>
      <c r="T177" s="7"/>
      <c r="U177" s="7"/>
      <c r="V177" s="7"/>
      <c r="W177" s="7"/>
      <c r="AH177" s="1"/>
      <c r="AP177" s="7" t="str">
        <f t="shared" si="22"/>
        <v/>
      </c>
      <c r="AQ177" s="79" t="str">
        <f t="shared" si="23"/>
        <v/>
      </c>
      <c r="AR177" s="79" t="str">
        <f t="shared" si="23"/>
        <v/>
      </c>
      <c r="AS177" s="79" t="str">
        <f t="shared" si="23"/>
        <v/>
      </c>
      <c r="AT177" s="79" t="str">
        <f t="shared" si="20"/>
        <v/>
      </c>
      <c r="AU177" s="79" t="str">
        <f t="shared" si="20"/>
        <v/>
      </c>
      <c r="AV177" s="79" t="str">
        <f t="shared" si="20"/>
        <v/>
      </c>
      <c r="AW177" s="79" t="str">
        <f t="shared" si="20"/>
        <v/>
      </c>
      <c r="AX177" s="79" t="str">
        <f t="shared" si="21"/>
        <v/>
      </c>
      <c r="AY177" s="79" t="str">
        <f t="shared" si="21"/>
        <v/>
      </c>
      <c r="AZ177" s="79" t="str">
        <f t="shared" si="21"/>
        <v/>
      </c>
      <c r="IW177" s="7"/>
    </row>
    <row r="178" spans="1:257" ht="11.85" customHeight="1" x14ac:dyDescent="0.3">
      <c r="A178" s="7" t="str">
        <f t="shared" si="24"/>
        <v/>
      </c>
      <c r="B178" s="7" t="str">
        <f t="shared" si="19"/>
        <v/>
      </c>
      <c r="C178" s="27" t="str">
        <v/>
      </c>
      <c r="D178" s="13" t="str">
        <v/>
      </c>
      <c r="E178" s="13" t="str">
        <v/>
      </c>
      <c r="F178" s="15" t="str">
        <v/>
      </c>
      <c r="G178" s="15" t="str">
        <v/>
      </c>
      <c r="H178" s="15" t="str">
        <v/>
      </c>
      <c r="I178" s="10" t="str">
        <v/>
      </c>
      <c r="J178" s="10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/>
      <c r="S178" s="10"/>
      <c r="T178" s="7"/>
      <c r="U178" s="7"/>
      <c r="V178" s="7"/>
      <c r="W178" s="7"/>
      <c r="AH178" s="1"/>
      <c r="AP178" s="7" t="str">
        <f t="shared" si="22"/>
        <v/>
      </c>
      <c r="AQ178" s="79" t="str">
        <f t="shared" si="23"/>
        <v/>
      </c>
      <c r="AR178" s="79" t="str">
        <f t="shared" si="23"/>
        <v/>
      </c>
      <c r="AS178" s="79" t="str">
        <f t="shared" si="23"/>
        <v/>
      </c>
      <c r="AT178" s="79" t="str">
        <f t="shared" si="20"/>
        <v/>
      </c>
      <c r="AU178" s="79" t="str">
        <f t="shared" si="20"/>
        <v/>
      </c>
      <c r="AV178" s="79" t="str">
        <f t="shared" si="20"/>
        <v/>
      </c>
      <c r="AW178" s="79" t="str">
        <f t="shared" si="20"/>
        <v/>
      </c>
      <c r="AX178" s="79" t="str">
        <f t="shared" si="21"/>
        <v/>
      </c>
      <c r="AY178" s="79" t="str">
        <f t="shared" si="21"/>
        <v/>
      </c>
      <c r="AZ178" s="79" t="str">
        <f t="shared" si="21"/>
        <v/>
      </c>
      <c r="IW178" s="7"/>
    </row>
    <row r="179" spans="1:257" ht="11.85" customHeight="1" x14ac:dyDescent="0.3">
      <c r="A179" s="7" t="str">
        <f t="shared" si="24"/>
        <v/>
      </c>
      <c r="B179" s="7" t="str">
        <f t="shared" si="19"/>
        <v/>
      </c>
      <c r="C179" s="27" t="str">
        <v/>
      </c>
      <c r="D179" s="13" t="str">
        <v/>
      </c>
      <c r="E179" s="13" t="str">
        <v/>
      </c>
      <c r="F179" s="15" t="str">
        <v/>
      </c>
      <c r="G179" s="15" t="str">
        <v/>
      </c>
      <c r="H179" s="15" t="str">
        <v/>
      </c>
      <c r="I179" s="10" t="str">
        <v/>
      </c>
      <c r="J179" s="10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/>
      <c r="S179" s="10"/>
      <c r="T179" s="7"/>
      <c r="U179" s="7"/>
      <c r="V179" s="7"/>
      <c r="W179" s="7"/>
      <c r="AH179" s="1"/>
      <c r="AP179" s="7" t="str">
        <f t="shared" si="22"/>
        <v/>
      </c>
      <c r="AQ179" s="79" t="str">
        <f t="shared" si="23"/>
        <v/>
      </c>
      <c r="AR179" s="79" t="str">
        <f t="shared" si="23"/>
        <v/>
      </c>
      <c r="AS179" s="79" t="str">
        <f t="shared" si="23"/>
        <v/>
      </c>
      <c r="AT179" s="79" t="str">
        <f t="shared" si="20"/>
        <v/>
      </c>
      <c r="AU179" s="79" t="str">
        <f t="shared" si="20"/>
        <v/>
      </c>
      <c r="AV179" s="79" t="str">
        <f t="shared" si="20"/>
        <v/>
      </c>
      <c r="AW179" s="79" t="str">
        <f t="shared" si="20"/>
        <v/>
      </c>
      <c r="AX179" s="79" t="str">
        <f t="shared" si="21"/>
        <v/>
      </c>
      <c r="AY179" s="79" t="str">
        <f t="shared" si="21"/>
        <v/>
      </c>
      <c r="AZ179" s="79" t="str">
        <f t="shared" si="21"/>
        <v/>
      </c>
      <c r="IW179" s="7"/>
    </row>
    <row r="180" spans="1:257" ht="11.85" customHeight="1" x14ac:dyDescent="0.3">
      <c r="A180" s="7" t="str">
        <f t="shared" si="24"/>
        <v/>
      </c>
      <c r="B180" s="7" t="str">
        <f t="shared" si="19"/>
        <v/>
      </c>
      <c r="C180" s="27" t="str">
        <v/>
      </c>
      <c r="D180" s="13" t="str">
        <v/>
      </c>
      <c r="E180" s="13" t="str">
        <v/>
      </c>
      <c r="F180" s="15" t="str">
        <v/>
      </c>
      <c r="G180" s="15" t="str">
        <v/>
      </c>
      <c r="H180" s="15" t="str">
        <v/>
      </c>
      <c r="I180" s="10" t="str">
        <v/>
      </c>
      <c r="J180" s="10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/>
      <c r="S180" s="10"/>
      <c r="T180" s="7"/>
      <c r="U180" s="7"/>
      <c r="V180" s="7"/>
      <c r="W180" s="7"/>
      <c r="AH180" s="1"/>
      <c r="AP180" s="7" t="str">
        <f t="shared" si="22"/>
        <v/>
      </c>
      <c r="AQ180" s="79" t="str">
        <f t="shared" si="23"/>
        <v/>
      </c>
      <c r="AR180" s="79" t="str">
        <f t="shared" si="23"/>
        <v/>
      </c>
      <c r="AS180" s="79" t="str">
        <f t="shared" si="23"/>
        <v/>
      </c>
      <c r="AT180" s="79" t="str">
        <f t="shared" si="20"/>
        <v/>
      </c>
      <c r="AU180" s="79" t="str">
        <f t="shared" si="20"/>
        <v/>
      </c>
      <c r="AV180" s="79" t="str">
        <f t="shared" si="20"/>
        <v/>
      </c>
      <c r="AW180" s="79" t="str">
        <f t="shared" si="20"/>
        <v/>
      </c>
      <c r="AX180" s="79" t="str">
        <f t="shared" si="21"/>
        <v/>
      </c>
      <c r="AY180" s="79" t="str">
        <f t="shared" si="21"/>
        <v/>
      </c>
      <c r="AZ180" s="79" t="str">
        <f t="shared" si="21"/>
        <v/>
      </c>
      <c r="IW180" s="7"/>
    </row>
    <row r="181" spans="1:257" ht="11.85" customHeight="1" x14ac:dyDescent="0.3">
      <c r="A181" s="7" t="str">
        <f t="shared" si="24"/>
        <v/>
      </c>
      <c r="B181" s="7" t="str">
        <f t="shared" si="19"/>
        <v/>
      </c>
      <c r="C181" s="27" t="str">
        <v/>
      </c>
      <c r="D181" s="13" t="str">
        <v/>
      </c>
      <c r="E181" s="13" t="str">
        <v/>
      </c>
      <c r="F181" s="15" t="str">
        <v/>
      </c>
      <c r="G181" s="15" t="str">
        <v/>
      </c>
      <c r="H181" s="15" t="str">
        <v/>
      </c>
      <c r="I181" s="10" t="str">
        <v/>
      </c>
      <c r="J181" s="10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/>
      <c r="S181" s="10"/>
      <c r="T181" s="7"/>
      <c r="U181" s="7"/>
      <c r="V181" s="7"/>
      <c r="W181" s="7"/>
      <c r="AH181" s="1"/>
      <c r="AP181" s="7" t="str">
        <f t="shared" si="22"/>
        <v/>
      </c>
      <c r="AQ181" s="79" t="str">
        <f t="shared" si="23"/>
        <v/>
      </c>
      <c r="AR181" s="79" t="str">
        <f t="shared" si="23"/>
        <v/>
      </c>
      <c r="AS181" s="79" t="str">
        <f t="shared" si="23"/>
        <v/>
      </c>
      <c r="AT181" s="79" t="str">
        <f t="shared" si="20"/>
        <v/>
      </c>
      <c r="AU181" s="79" t="str">
        <f t="shared" si="20"/>
        <v/>
      </c>
      <c r="AV181" s="79" t="str">
        <f t="shared" si="20"/>
        <v/>
      </c>
      <c r="AW181" s="79" t="str">
        <f t="shared" si="20"/>
        <v/>
      </c>
      <c r="AX181" s="79" t="str">
        <f t="shared" si="21"/>
        <v/>
      </c>
      <c r="AY181" s="79" t="str">
        <f t="shared" si="21"/>
        <v/>
      </c>
      <c r="AZ181" s="79" t="str">
        <f t="shared" si="21"/>
        <v/>
      </c>
      <c r="IW181" s="7"/>
    </row>
    <row r="182" spans="1:257" ht="11.85" customHeight="1" x14ac:dyDescent="0.3">
      <c r="A182" s="7" t="str">
        <f t="shared" si="24"/>
        <v/>
      </c>
      <c r="B182" s="7" t="str">
        <f t="shared" si="19"/>
        <v/>
      </c>
      <c r="C182" s="27" t="str">
        <v/>
      </c>
      <c r="D182" s="13" t="str">
        <v/>
      </c>
      <c r="E182" s="13" t="str">
        <v/>
      </c>
      <c r="F182" s="15" t="str">
        <v/>
      </c>
      <c r="G182" s="15" t="str">
        <v/>
      </c>
      <c r="H182" s="15" t="str">
        <v/>
      </c>
      <c r="I182" s="10" t="str">
        <v/>
      </c>
      <c r="J182" s="10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/>
      <c r="S182" s="10"/>
      <c r="T182" s="7"/>
      <c r="U182" s="7"/>
      <c r="V182" s="7"/>
      <c r="W182" s="7"/>
      <c r="AH182" s="1"/>
      <c r="AP182" s="7" t="str">
        <f t="shared" si="22"/>
        <v/>
      </c>
      <c r="AQ182" s="79" t="str">
        <f t="shared" si="23"/>
        <v/>
      </c>
      <c r="AR182" s="79" t="str">
        <f t="shared" si="23"/>
        <v/>
      </c>
      <c r="AS182" s="79" t="str">
        <f t="shared" si="23"/>
        <v/>
      </c>
      <c r="AT182" s="79" t="str">
        <f t="shared" si="20"/>
        <v/>
      </c>
      <c r="AU182" s="79" t="str">
        <f t="shared" si="20"/>
        <v/>
      </c>
      <c r="AV182" s="79" t="str">
        <f t="shared" si="20"/>
        <v/>
      </c>
      <c r="AW182" s="79" t="str">
        <f t="shared" si="20"/>
        <v/>
      </c>
      <c r="AX182" s="79" t="str">
        <f t="shared" si="21"/>
        <v/>
      </c>
      <c r="AY182" s="79" t="str">
        <f t="shared" si="21"/>
        <v/>
      </c>
      <c r="AZ182" s="79" t="str">
        <f t="shared" si="21"/>
        <v/>
      </c>
      <c r="IW182" s="7"/>
    </row>
    <row r="183" spans="1:257" ht="11.85" customHeight="1" x14ac:dyDescent="0.3">
      <c r="A183" s="7" t="str">
        <f t="shared" si="24"/>
        <v/>
      </c>
      <c r="B183" s="7" t="str">
        <f t="shared" si="19"/>
        <v/>
      </c>
      <c r="C183" s="27" t="str">
        <v/>
      </c>
      <c r="D183" s="13" t="str">
        <v/>
      </c>
      <c r="E183" s="13" t="str">
        <v/>
      </c>
      <c r="F183" s="15" t="str">
        <v/>
      </c>
      <c r="G183" s="15" t="str">
        <v/>
      </c>
      <c r="H183" s="15" t="str">
        <v/>
      </c>
      <c r="I183" s="10" t="str">
        <v/>
      </c>
      <c r="J183" s="10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/>
      <c r="S183" s="10"/>
      <c r="T183" s="7"/>
      <c r="U183" s="7"/>
      <c r="V183" s="7"/>
      <c r="W183" s="7"/>
      <c r="AH183" s="1"/>
      <c r="AP183" s="7" t="str">
        <f t="shared" si="22"/>
        <v/>
      </c>
      <c r="AQ183" s="79" t="str">
        <f t="shared" si="23"/>
        <v/>
      </c>
      <c r="AR183" s="79" t="str">
        <f t="shared" si="23"/>
        <v/>
      </c>
      <c r="AS183" s="79" t="str">
        <f t="shared" si="23"/>
        <v/>
      </c>
      <c r="AT183" s="79" t="str">
        <f t="shared" si="20"/>
        <v/>
      </c>
      <c r="AU183" s="79" t="str">
        <f t="shared" si="20"/>
        <v/>
      </c>
      <c r="AV183" s="79" t="str">
        <f t="shared" si="20"/>
        <v/>
      </c>
      <c r="AW183" s="79" t="str">
        <f t="shared" si="20"/>
        <v/>
      </c>
      <c r="AX183" s="79" t="str">
        <f t="shared" si="21"/>
        <v/>
      </c>
      <c r="AY183" s="79" t="str">
        <f t="shared" si="21"/>
        <v/>
      </c>
      <c r="AZ183" s="79" t="str">
        <f t="shared" si="21"/>
        <v/>
      </c>
      <c r="IW183" s="7"/>
    </row>
    <row r="184" spans="1:257" ht="11.85" customHeight="1" x14ac:dyDescent="0.3">
      <c r="A184" s="7" t="str">
        <f t="shared" si="24"/>
        <v/>
      </c>
      <c r="B184" s="7" t="str">
        <f t="shared" si="19"/>
        <v/>
      </c>
      <c r="C184" s="27" t="str">
        <v/>
      </c>
      <c r="D184" s="13" t="str">
        <v/>
      </c>
      <c r="E184" s="13" t="str">
        <v/>
      </c>
      <c r="F184" s="15" t="str">
        <v/>
      </c>
      <c r="G184" s="15" t="str">
        <v/>
      </c>
      <c r="H184" s="15" t="str">
        <v/>
      </c>
      <c r="I184" s="10" t="str">
        <v/>
      </c>
      <c r="J184" s="10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/>
      <c r="S184" s="10"/>
      <c r="T184" s="7"/>
      <c r="U184" s="7"/>
      <c r="V184" s="7"/>
      <c r="W184" s="7"/>
      <c r="AH184" s="1"/>
      <c r="AP184" s="7" t="str">
        <f t="shared" si="22"/>
        <v/>
      </c>
      <c r="AQ184" s="79" t="str">
        <f t="shared" si="23"/>
        <v/>
      </c>
      <c r="AR184" s="79" t="str">
        <f t="shared" si="23"/>
        <v/>
      </c>
      <c r="AS184" s="79" t="str">
        <f t="shared" si="23"/>
        <v/>
      </c>
      <c r="AT184" s="79" t="str">
        <f t="shared" si="20"/>
        <v/>
      </c>
      <c r="AU184" s="79" t="str">
        <f t="shared" si="20"/>
        <v/>
      </c>
      <c r="AV184" s="79" t="str">
        <f t="shared" si="20"/>
        <v/>
      </c>
      <c r="AW184" s="79" t="str">
        <f t="shared" si="20"/>
        <v/>
      </c>
      <c r="AX184" s="79" t="str">
        <f t="shared" si="21"/>
        <v/>
      </c>
      <c r="AY184" s="79" t="str">
        <f t="shared" si="21"/>
        <v/>
      </c>
      <c r="AZ184" s="79" t="str">
        <f t="shared" si="21"/>
        <v/>
      </c>
      <c r="IW184" s="7"/>
    </row>
    <row r="185" spans="1:257" ht="11.85" customHeight="1" x14ac:dyDescent="0.3">
      <c r="A185" s="7" t="str">
        <f t="shared" si="24"/>
        <v/>
      </c>
      <c r="B185" s="7" t="str">
        <f t="shared" si="19"/>
        <v/>
      </c>
      <c r="C185" s="27" t="str">
        <v/>
      </c>
      <c r="D185" s="13" t="str">
        <v/>
      </c>
      <c r="E185" s="13" t="str">
        <v/>
      </c>
      <c r="F185" s="15" t="str">
        <v/>
      </c>
      <c r="G185" s="15" t="str">
        <v/>
      </c>
      <c r="H185" s="15" t="str">
        <v/>
      </c>
      <c r="I185" s="10" t="str">
        <v/>
      </c>
      <c r="J185" s="10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/>
      <c r="S185" s="10"/>
      <c r="T185" s="7"/>
      <c r="U185" s="7"/>
      <c r="V185" s="7"/>
      <c r="W185" s="7"/>
      <c r="AH185" s="1"/>
      <c r="AP185" s="7" t="str">
        <f t="shared" si="22"/>
        <v/>
      </c>
      <c r="AQ185" s="79" t="str">
        <f t="shared" si="23"/>
        <v/>
      </c>
      <c r="AR185" s="79" t="str">
        <f t="shared" si="23"/>
        <v/>
      </c>
      <c r="AS185" s="79" t="str">
        <f t="shared" si="23"/>
        <v/>
      </c>
      <c r="AT185" s="79" t="str">
        <f t="shared" si="20"/>
        <v/>
      </c>
      <c r="AU185" s="79" t="str">
        <f t="shared" si="20"/>
        <v/>
      </c>
      <c r="AV185" s="79" t="str">
        <f t="shared" si="20"/>
        <v/>
      </c>
      <c r="AW185" s="79" t="str">
        <f t="shared" si="20"/>
        <v/>
      </c>
      <c r="AX185" s="79" t="str">
        <f t="shared" si="21"/>
        <v/>
      </c>
      <c r="AY185" s="79" t="str">
        <f t="shared" si="21"/>
        <v/>
      </c>
      <c r="AZ185" s="79" t="str">
        <f t="shared" si="21"/>
        <v/>
      </c>
      <c r="IW185" s="7"/>
    </row>
    <row r="186" spans="1:257" ht="11.85" customHeight="1" x14ac:dyDescent="0.3">
      <c r="A186" s="7" t="str">
        <f t="shared" si="24"/>
        <v/>
      </c>
      <c r="B186" s="7" t="str">
        <f t="shared" si="19"/>
        <v/>
      </c>
      <c r="C186" s="27" t="str">
        <v/>
      </c>
      <c r="D186" s="13" t="str">
        <v/>
      </c>
      <c r="E186" s="13" t="str">
        <v/>
      </c>
      <c r="F186" s="15" t="str">
        <v/>
      </c>
      <c r="G186" s="15" t="str">
        <v/>
      </c>
      <c r="H186" s="15" t="str">
        <v/>
      </c>
      <c r="I186" s="10" t="str">
        <v/>
      </c>
      <c r="J186" s="10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/>
      <c r="S186" s="10"/>
      <c r="T186" s="7"/>
      <c r="U186" s="7"/>
      <c r="V186" s="7"/>
      <c r="W186" s="7"/>
      <c r="AH186" s="1"/>
      <c r="AP186" s="7" t="str">
        <f t="shared" si="22"/>
        <v/>
      </c>
      <c r="AQ186" s="79" t="str">
        <f t="shared" si="23"/>
        <v/>
      </c>
      <c r="AR186" s="79" t="str">
        <f t="shared" si="23"/>
        <v/>
      </c>
      <c r="AS186" s="79" t="str">
        <f t="shared" si="23"/>
        <v/>
      </c>
      <c r="AT186" s="79" t="str">
        <f t="shared" si="20"/>
        <v/>
      </c>
      <c r="AU186" s="79" t="str">
        <f t="shared" si="20"/>
        <v/>
      </c>
      <c r="AV186" s="79" t="str">
        <f t="shared" si="20"/>
        <v/>
      </c>
      <c r="AW186" s="79" t="str">
        <f t="shared" si="20"/>
        <v/>
      </c>
      <c r="AX186" s="79" t="str">
        <f t="shared" si="21"/>
        <v/>
      </c>
      <c r="AY186" s="79" t="str">
        <f t="shared" si="21"/>
        <v/>
      </c>
      <c r="AZ186" s="79" t="str">
        <f t="shared" si="21"/>
        <v/>
      </c>
      <c r="IW186" s="7"/>
    </row>
    <row r="187" spans="1:257" ht="11.85" customHeight="1" x14ac:dyDescent="0.3">
      <c r="A187" s="7" t="str">
        <f t="shared" si="24"/>
        <v/>
      </c>
      <c r="B187" s="7" t="str">
        <f t="shared" si="19"/>
        <v/>
      </c>
      <c r="C187" s="27" t="str">
        <v/>
      </c>
      <c r="D187" s="13" t="str">
        <v/>
      </c>
      <c r="E187" s="13" t="str">
        <v/>
      </c>
      <c r="F187" s="15" t="str">
        <v/>
      </c>
      <c r="G187" s="15" t="str">
        <v/>
      </c>
      <c r="H187" s="15" t="str">
        <v/>
      </c>
      <c r="I187" s="10" t="str">
        <v/>
      </c>
      <c r="J187" s="10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/>
      <c r="S187" s="10"/>
      <c r="T187" s="7"/>
      <c r="U187" s="7"/>
      <c r="V187" s="7"/>
      <c r="W187" s="7"/>
      <c r="AH187" s="1"/>
      <c r="AP187" s="7" t="str">
        <f t="shared" si="22"/>
        <v/>
      </c>
      <c r="AQ187" s="79" t="str">
        <f t="shared" si="23"/>
        <v/>
      </c>
      <c r="AR187" s="79" t="str">
        <f t="shared" si="23"/>
        <v/>
      </c>
      <c r="AS187" s="79" t="str">
        <f t="shared" si="23"/>
        <v/>
      </c>
      <c r="AT187" s="79" t="str">
        <f t="shared" si="20"/>
        <v/>
      </c>
      <c r="AU187" s="79" t="str">
        <f t="shared" si="20"/>
        <v/>
      </c>
      <c r="AV187" s="79" t="str">
        <f t="shared" si="20"/>
        <v/>
      </c>
      <c r="AW187" s="79" t="str">
        <f t="shared" si="20"/>
        <v/>
      </c>
      <c r="AX187" s="79" t="str">
        <f t="shared" si="21"/>
        <v/>
      </c>
      <c r="AY187" s="79" t="str">
        <f t="shared" si="21"/>
        <v/>
      </c>
      <c r="AZ187" s="79" t="str">
        <f t="shared" si="21"/>
        <v/>
      </c>
      <c r="IW187" s="7"/>
    </row>
    <row r="188" spans="1:257" ht="11.85" customHeight="1" x14ac:dyDescent="0.3">
      <c r="A188" s="7" t="str">
        <f t="shared" si="24"/>
        <v/>
      </c>
      <c r="B188" s="7" t="str">
        <f t="shared" si="19"/>
        <v/>
      </c>
      <c r="C188" s="27" t="str">
        <v/>
      </c>
      <c r="D188" s="13" t="str">
        <v/>
      </c>
      <c r="E188" s="13" t="str">
        <v/>
      </c>
      <c r="F188" s="15" t="str">
        <v/>
      </c>
      <c r="G188" s="15" t="str">
        <v/>
      </c>
      <c r="H188" s="15" t="str">
        <v/>
      </c>
      <c r="I188" s="10" t="str">
        <v/>
      </c>
      <c r="J188" s="10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/>
      <c r="S188" s="10"/>
      <c r="T188" s="7"/>
      <c r="U188" s="7"/>
      <c r="V188" s="7"/>
      <c r="W188" s="7"/>
      <c r="AH188" s="1"/>
      <c r="AP188" s="7" t="str">
        <f t="shared" si="22"/>
        <v/>
      </c>
      <c r="AQ188" s="79" t="str">
        <f t="shared" si="23"/>
        <v/>
      </c>
      <c r="AR188" s="79" t="str">
        <f t="shared" si="23"/>
        <v/>
      </c>
      <c r="AS188" s="79" t="str">
        <f t="shared" si="23"/>
        <v/>
      </c>
      <c r="AT188" s="79" t="str">
        <f t="shared" si="20"/>
        <v/>
      </c>
      <c r="AU188" s="79" t="str">
        <f t="shared" si="20"/>
        <v/>
      </c>
      <c r="AV188" s="79" t="str">
        <f t="shared" si="20"/>
        <v/>
      </c>
      <c r="AW188" s="79" t="str">
        <f t="shared" si="20"/>
        <v/>
      </c>
      <c r="AX188" s="79" t="str">
        <f t="shared" si="21"/>
        <v/>
      </c>
      <c r="AY188" s="79" t="str">
        <f t="shared" si="21"/>
        <v/>
      </c>
      <c r="AZ188" s="79" t="str">
        <f t="shared" si="21"/>
        <v/>
      </c>
      <c r="IW188" s="7"/>
    </row>
    <row r="189" spans="1:257" ht="11.85" customHeight="1" x14ac:dyDescent="0.3">
      <c r="A189" s="7" t="str">
        <f t="shared" si="24"/>
        <v/>
      </c>
      <c r="B189" s="7" t="str">
        <f t="shared" si="19"/>
        <v/>
      </c>
      <c r="C189" s="27" t="str">
        <v/>
      </c>
      <c r="D189" s="13" t="str">
        <v/>
      </c>
      <c r="E189" s="13" t="str">
        <v/>
      </c>
      <c r="F189" s="15" t="str">
        <v/>
      </c>
      <c r="G189" s="15" t="str">
        <v/>
      </c>
      <c r="H189" s="15" t="str">
        <v/>
      </c>
      <c r="I189" s="10" t="str">
        <v/>
      </c>
      <c r="J189" s="10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/>
      <c r="S189" s="10"/>
      <c r="T189" s="7"/>
      <c r="U189" s="7"/>
      <c r="V189" s="7"/>
      <c r="W189" s="7"/>
      <c r="AH189" s="1"/>
      <c r="AP189" s="7" t="str">
        <f t="shared" si="22"/>
        <v/>
      </c>
      <c r="AQ189" s="79" t="str">
        <f t="shared" si="23"/>
        <v/>
      </c>
      <c r="AR189" s="79" t="str">
        <f t="shared" si="23"/>
        <v/>
      </c>
      <c r="AS189" s="79" t="str">
        <f t="shared" si="23"/>
        <v/>
      </c>
      <c r="AT189" s="79" t="str">
        <f t="shared" si="20"/>
        <v/>
      </c>
      <c r="AU189" s="79" t="str">
        <f t="shared" si="20"/>
        <v/>
      </c>
      <c r="AV189" s="79" t="str">
        <f t="shared" si="20"/>
        <v/>
      </c>
      <c r="AW189" s="79" t="str">
        <f t="shared" si="20"/>
        <v/>
      </c>
      <c r="AX189" s="79" t="str">
        <f t="shared" si="21"/>
        <v/>
      </c>
      <c r="AY189" s="79" t="str">
        <f t="shared" si="21"/>
        <v/>
      </c>
      <c r="AZ189" s="79" t="str">
        <f t="shared" si="21"/>
        <v/>
      </c>
      <c r="IW189" s="7"/>
    </row>
    <row r="190" spans="1:257" ht="11.85" customHeight="1" x14ac:dyDescent="0.3">
      <c r="A190" s="7" t="str">
        <f t="shared" si="24"/>
        <v/>
      </c>
      <c r="B190" s="7" t="str">
        <f t="shared" si="19"/>
        <v/>
      </c>
      <c r="C190" s="27" t="str">
        <v/>
      </c>
      <c r="D190" s="13" t="str">
        <v/>
      </c>
      <c r="E190" s="13" t="str">
        <v/>
      </c>
      <c r="F190" s="15" t="str">
        <v/>
      </c>
      <c r="G190" s="15" t="str">
        <v/>
      </c>
      <c r="H190" s="15" t="str">
        <v/>
      </c>
      <c r="I190" s="10" t="str">
        <v/>
      </c>
      <c r="J190" s="10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/>
      <c r="S190" s="10"/>
      <c r="T190" s="7"/>
      <c r="U190" s="7"/>
      <c r="V190" s="7"/>
      <c r="W190" s="7"/>
      <c r="AH190" s="1"/>
      <c r="AP190" s="7" t="str">
        <f t="shared" si="22"/>
        <v/>
      </c>
      <c r="AQ190" s="79" t="str">
        <f t="shared" si="23"/>
        <v/>
      </c>
      <c r="AR190" s="79" t="str">
        <f t="shared" si="23"/>
        <v/>
      </c>
      <c r="AS190" s="79" t="str">
        <f t="shared" si="23"/>
        <v/>
      </c>
      <c r="AT190" s="79" t="str">
        <f t="shared" si="20"/>
        <v/>
      </c>
      <c r="AU190" s="79" t="str">
        <f t="shared" si="20"/>
        <v/>
      </c>
      <c r="AV190" s="79" t="str">
        <f t="shared" si="20"/>
        <v/>
      </c>
      <c r="AW190" s="79" t="str">
        <f t="shared" si="20"/>
        <v/>
      </c>
      <c r="AX190" s="79" t="str">
        <f t="shared" si="21"/>
        <v/>
      </c>
      <c r="AY190" s="79" t="str">
        <f t="shared" si="21"/>
        <v/>
      </c>
      <c r="AZ190" s="79" t="str">
        <f t="shared" si="21"/>
        <v/>
      </c>
      <c r="IW190" s="7"/>
    </row>
    <row r="191" spans="1:257" ht="11.85" customHeight="1" x14ac:dyDescent="0.3">
      <c r="A191" s="7" t="str">
        <f t="shared" si="24"/>
        <v/>
      </c>
      <c r="B191" s="7" t="str">
        <f t="shared" si="19"/>
        <v/>
      </c>
      <c r="C191" s="27" t="str">
        <v/>
      </c>
      <c r="D191" s="13" t="str">
        <v/>
      </c>
      <c r="E191" s="13" t="str">
        <v/>
      </c>
      <c r="F191" s="15" t="str">
        <v/>
      </c>
      <c r="G191" s="15" t="str">
        <v/>
      </c>
      <c r="H191" s="15" t="str">
        <v/>
      </c>
      <c r="I191" s="10" t="str">
        <v/>
      </c>
      <c r="J191" s="10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/>
      <c r="S191" s="10"/>
      <c r="T191" s="7"/>
      <c r="U191" s="7"/>
      <c r="V191" s="7"/>
      <c r="W191" s="7"/>
      <c r="AH191" s="1"/>
      <c r="AP191" s="7" t="str">
        <f t="shared" si="22"/>
        <v/>
      </c>
      <c r="AQ191" s="79" t="str">
        <f t="shared" si="23"/>
        <v/>
      </c>
      <c r="AR191" s="79" t="str">
        <f t="shared" si="23"/>
        <v/>
      </c>
      <c r="AS191" s="79" t="str">
        <f t="shared" si="23"/>
        <v/>
      </c>
      <c r="AT191" s="79" t="str">
        <f t="shared" si="20"/>
        <v/>
      </c>
      <c r="AU191" s="79" t="str">
        <f t="shared" si="20"/>
        <v/>
      </c>
      <c r="AV191" s="79" t="str">
        <f t="shared" si="20"/>
        <v/>
      </c>
      <c r="AW191" s="79" t="str">
        <f t="shared" si="20"/>
        <v/>
      </c>
      <c r="AX191" s="79" t="str">
        <f t="shared" si="21"/>
        <v/>
      </c>
      <c r="AY191" s="79" t="str">
        <f t="shared" si="21"/>
        <v/>
      </c>
      <c r="AZ191" s="79" t="str">
        <f t="shared" si="21"/>
        <v/>
      </c>
      <c r="IW191" s="7"/>
    </row>
    <row r="192" spans="1:257" ht="11.85" customHeight="1" x14ac:dyDescent="0.3">
      <c r="A192" s="7" t="str">
        <f t="shared" si="24"/>
        <v/>
      </c>
      <c r="B192" s="7" t="str">
        <f t="shared" si="19"/>
        <v/>
      </c>
      <c r="C192" s="27" t="str">
        <v/>
      </c>
      <c r="D192" s="13" t="str">
        <v/>
      </c>
      <c r="E192" s="13" t="str">
        <v/>
      </c>
      <c r="F192" s="15" t="str">
        <v/>
      </c>
      <c r="G192" s="15" t="str">
        <v/>
      </c>
      <c r="H192" s="15" t="str">
        <v/>
      </c>
      <c r="I192" s="10" t="str">
        <v/>
      </c>
      <c r="J192" s="10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/>
      <c r="S192" s="10"/>
      <c r="T192" s="7"/>
      <c r="U192" s="7"/>
      <c r="V192" s="7"/>
      <c r="W192" s="7"/>
      <c r="AH192" s="1"/>
      <c r="AP192" s="7" t="str">
        <f t="shared" si="22"/>
        <v/>
      </c>
      <c r="AQ192" s="79" t="str">
        <f t="shared" si="23"/>
        <v/>
      </c>
      <c r="AR192" s="79" t="str">
        <f t="shared" si="23"/>
        <v/>
      </c>
      <c r="AS192" s="79" t="str">
        <f t="shared" si="23"/>
        <v/>
      </c>
      <c r="AT192" s="79" t="str">
        <f t="shared" si="20"/>
        <v/>
      </c>
      <c r="AU192" s="79" t="str">
        <f t="shared" si="20"/>
        <v/>
      </c>
      <c r="AV192" s="79" t="str">
        <f t="shared" si="20"/>
        <v/>
      </c>
      <c r="AW192" s="79" t="str">
        <f t="shared" si="20"/>
        <v/>
      </c>
      <c r="AX192" s="79" t="str">
        <f t="shared" si="21"/>
        <v/>
      </c>
      <c r="AY192" s="79" t="str">
        <f t="shared" si="21"/>
        <v/>
      </c>
      <c r="AZ192" s="79" t="str">
        <f t="shared" si="21"/>
        <v/>
      </c>
      <c r="IW192" s="7"/>
    </row>
    <row r="193" spans="1:257" ht="11.85" customHeight="1" x14ac:dyDescent="0.3">
      <c r="A193" s="7" t="str">
        <f t="shared" si="24"/>
        <v/>
      </c>
      <c r="B193" s="7" t="str">
        <f t="shared" si="19"/>
        <v/>
      </c>
      <c r="C193" s="27" t="str">
        <v/>
      </c>
      <c r="D193" s="13" t="str">
        <v/>
      </c>
      <c r="E193" s="13" t="str">
        <v/>
      </c>
      <c r="F193" s="15" t="str">
        <v/>
      </c>
      <c r="G193" s="15" t="str">
        <v/>
      </c>
      <c r="H193" s="15" t="str">
        <v/>
      </c>
      <c r="I193" s="10" t="str">
        <v/>
      </c>
      <c r="J193" s="10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/>
      <c r="S193" s="10"/>
      <c r="T193" s="7"/>
      <c r="U193" s="7"/>
      <c r="V193" s="7"/>
      <c r="W193" s="7"/>
      <c r="AH193" s="1"/>
      <c r="AP193" s="7" t="str">
        <f t="shared" si="22"/>
        <v/>
      </c>
      <c r="AQ193" s="79" t="str">
        <f t="shared" si="23"/>
        <v/>
      </c>
      <c r="AR193" s="79" t="str">
        <f t="shared" si="23"/>
        <v/>
      </c>
      <c r="AS193" s="79" t="str">
        <f t="shared" si="23"/>
        <v/>
      </c>
      <c r="AT193" s="79" t="str">
        <f t="shared" si="20"/>
        <v/>
      </c>
      <c r="AU193" s="79" t="str">
        <f t="shared" si="20"/>
        <v/>
      </c>
      <c r="AV193" s="79" t="str">
        <f t="shared" si="20"/>
        <v/>
      </c>
      <c r="AW193" s="79" t="str">
        <f t="shared" si="20"/>
        <v/>
      </c>
      <c r="AX193" s="79" t="str">
        <f t="shared" si="21"/>
        <v/>
      </c>
      <c r="AY193" s="79" t="str">
        <f t="shared" si="21"/>
        <v/>
      </c>
      <c r="AZ193" s="79" t="str">
        <f t="shared" si="21"/>
        <v/>
      </c>
      <c r="IW193" s="7"/>
    </row>
    <row r="194" spans="1:257" ht="11.85" customHeight="1" x14ac:dyDescent="0.3">
      <c r="A194" s="7" t="str">
        <f t="shared" si="24"/>
        <v/>
      </c>
      <c r="B194" s="7" t="str">
        <f t="shared" si="19"/>
        <v/>
      </c>
      <c r="C194" s="27" t="str">
        <v/>
      </c>
      <c r="D194" s="13" t="str">
        <v/>
      </c>
      <c r="E194" s="13" t="str">
        <v/>
      </c>
      <c r="F194" s="15" t="str">
        <v/>
      </c>
      <c r="G194" s="15" t="str">
        <v/>
      </c>
      <c r="H194" s="15" t="str">
        <v/>
      </c>
      <c r="I194" s="10" t="str">
        <v/>
      </c>
      <c r="J194" s="10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/>
      <c r="S194" s="10"/>
      <c r="T194" s="7"/>
      <c r="U194" s="7"/>
      <c r="V194" s="7"/>
      <c r="W194" s="7"/>
      <c r="AH194" s="1"/>
      <c r="AP194" s="7" t="str">
        <f t="shared" si="22"/>
        <v/>
      </c>
      <c r="AQ194" s="79" t="str">
        <f t="shared" si="23"/>
        <v/>
      </c>
      <c r="AR194" s="79" t="str">
        <f t="shared" si="23"/>
        <v/>
      </c>
      <c r="AS194" s="79" t="str">
        <f t="shared" si="23"/>
        <v/>
      </c>
      <c r="AT194" s="79" t="str">
        <f t="shared" si="20"/>
        <v/>
      </c>
      <c r="AU194" s="79" t="str">
        <f t="shared" si="20"/>
        <v/>
      </c>
      <c r="AV194" s="79" t="str">
        <f t="shared" si="20"/>
        <v/>
      </c>
      <c r="AW194" s="79" t="str">
        <f t="shared" si="20"/>
        <v/>
      </c>
      <c r="AX194" s="79" t="str">
        <f t="shared" si="21"/>
        <v/>
      </c>
      <c r="AY194" s="79" t="str">
        <f t="shared" si="21"/>
        <v/>
      </c>
      <c r="AZ194" s="79" t="str">
        <f t="shared" si="21"/>
        <v/>
      </c>
      <c r="IW194" s="7"/>
    </row>
    <row r="195" spans="1:257" ht="11.85" customHeight="1" x14ac:dyDescent="0.3">
      <c r="A195" s="7" t="str">
        <f t="shared" si="24"/>
        <v/>
      </c>
      <c r="B195" s="7" t="str">
        <f t="shared" si="19"/>
        <v/>
      </c>
      <c r="C195" s="27" t="str">
        <v/>
      </c>
      <c r="D195" s="13" t="str">
        <v/>
      </c>
      <c r="E195" s="13" t="str">
        <v/>
      </c>
      <c r="F195" s="15" t="str">
        <v/>
      </c>
      <c r="G195" s="15" t="str">
        <v/>
      </c>
      <c r="H195" s="15" t="str">
        <v/>
      </c>
      <c r="I195" s="10" t="str">
        <v/>
      </c>
      <c r="J195" s="10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/>
      <c r="S195" s="10"/>
      <c r="T195" s="7"/>
      <c r="U195" s="7"/>
      <c r="V195" s="7"/>
      <c r="W195" s="7"/>
      <c r="AH195" s="1"/>
      <c r="AP195" s="7" t="str">
        <f t="shared" si="22"/>
        <v/>
      </c>
      <c r="AQ195" s="79" t="str">
        <f t="shared" si="23"/>
        <v/>
      </c>
      <c r="AR195" s="79" t="str">
        <f t="shared" si="23"/>
        <v/>
      </c>
      <c r="AS195" s="79" t="str">
        <f t="shared" si="23"/>
        <v/>
      </c>
      <c r="AT195" s="79" t="str">
        <f t="shared" si="20"/>
        <v/>
      </c>
      <c r="AU195" s="79" t="str">
        <f t="shared" si="20"/>
        <v/>
      </c>
      <c r="AV195" s="79" t="str">
        <f t="shared" si="20"/>
        <v/>
      </c>
      <c r="AW195" s="79" t="str">
        <f t="shared" si="20"/>
        <v/>
      </c>
      <c r="AX195" s="79" t="str">
        <f t="shared" si="21"/>
        <v/>
      </c>
      <c r="AY195" s="79" t="str">
        <f t="shared" si="21"/>
        <v/>
      </c>
      <c r="AZ195" s="79" t="str">
        <f t="shared" si="21"/>
        <v/>
      </c>
      <c r="IW195" s="7"/>
    </row>
    <row r="196" spans="1:257" ht="11.85" customHeight="1" x14ac:dyDescent="0.3">
      <c r="A196" s="7" t="str">
        <f t="shared" si="24"/>
        <v/>
      </c>
      <c r="B196" s="7" t="str">
        <f t="shared" si="19"/>
        <v/>
      </c>
      <c r="C196" s="27" t="str">
        <v/>
      </c>
      <c r="D196" s="13" t="str">
        <v/>
      </c>
      <c r="E196" s="13" t="str">
        <v/>
      </c>
      <c r="F196" s="15" t="str">
        <v/>
      </c>
      <c r="G196" s="15" t="str">
        <v/>
      </c>
      <c r="H196" s="15" t="str">
        <v/>
      </c>
      <c r="I196" s="10" t="str">
        <v/>
      </c>
      <c r="J196" s="10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/>
      <c r="S196" s="10"/>
      <c r="T196" s="7"/>
      <c r="U196" s="7"/>
      <c r="V196" s="7"/>
      <c r="W196" s="7"/>
      <c r="AH196" s="1"/>
      <c r="AP196" s="7" t="str">
        <f t="shared" si="22"/>
        <v/>
      </c>
      <c r="AQ196" s="79" t="str">
        <f t="shared" si="23"/>
        <v/>
      </c>
      <c r="AR196" s="79" t="str">
        <f t="shared" si="23"/>
        <v/>
      </c>
      <c r="AS196" s="79" t="str">
        <f t="shared" si="23"/>
        <v/>
      </c>
      <c r="AT196" s="79" t="str">
        <f t="shared" si="20"/>
        <v/>
      </c>
      <c r="AU196" s="79" t="str">
        <f t="shared" si="20"/>
        <v/>
      </c>
      <c r="AV196" s="79" t="str">
        <f t="shared" si="20"/>
        <v/>
      </c>
      <c r="AW196" s="79" t="str">
        <f t="shared" si="20"/>
        <v/>
      </c>
      <c r="AX196" s="79" t="str">
        <f t="shared" si="21"/>
        <v/>
      </c>
      <c r="AY196" s="79" t="str">
        <f t="shared" si="21"/>
        <v/>
      </c>
      <c r="AZ196" s="79" t="str">
        <f t="shared" si="21"/>
        <v/>
      </c>
      <c r="IW196" s="7"/>
    </row>
    <row r="197" spans="1:257" ht="11.85" customHeight="1" x14ac:dyDescent="0.3">
      <c r="A197" s="7" t="str">
        <f t="shared" si="24"/>
        <v/>
      </c>
      <c r="B197" s="7" t="str">
        <f t="shared" si="19"/>
        <v/>
      </c>
      <c r="C197" s="27" t="str">
        <v/>
      </c>
      <c r="D197" s="13" t="str">
        <v/>
      </c>
      <c r="E197" s="13" t="str">
        <v/>
      </c>
      <c r="F197" s="15" t="str">
        <v/>
      </c>
      <c r="G197" s="15" t="str">
        <v/>
      </c>
      <c r="H197" s="15" t="str">
        <v/>
      </c>
      <c r="I197" s="10" t="str">
        <v/>
      </c>
      <c r="J197" s="10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/>
      <c r="S197" s="10"/>
      <c r="T197" s="7"/>
      <c r="U197" s="7"/>
      <c r="V197" s="7"/>
      <c r="W197" s="7"/>
      <c r="AH197" s="1"/>
      <c r="AP197" s="7" t="str">
        <f t="shared" si="22"/>
        <v/>
      </c>
      <c r="AQ197" s="79" t="str">
        <f t="shared" si="23"/>
        <v/>
      </c>
      <c r="AR197" s="79" t="str">
        <f t="shared" si="23"/>
        <v/>
      </c>
      <c r="AS197" s="79" t="str">
        <f t="shared" si="23"/>
        <v/>
      </c>
      <c r="AT197" s="79" t="str">
        <f t="shared" si="20"/>
        <v/>
      </c>
      <c r="AU197" s="79" t="str">
        <f t="shared" si="20"/>
        <v/>
      </c>
      <c r="AV197" s="79" t="str">
        <f t="shared" si="20"/>
        <v/>
      </c>
      <c r="AW197" s="79" t="str">
        <f t="shared" si="20"/>
        <v/>
      </c>
      <c r="AX197" s="79" t="str">
        <f t="shared" si="21"/>
        <v/>
      </c>
      <c r="AY197" s="79" t="str">
        <f t="shared" si="21"/>
        <v/>
      </c>
      <c r="AZ197" s="79" t="str">
        <f t="shared" si="21"/>
        <v/>
      </c>
      <c r="IW197" s="7"/>
    </row>
    <row r="198" spans="1:257" ht="11.85" customHeight="1" x14ac:dyDescent="0.3">
      <c r="A198" s="7" t="str">
        <f t="shared" si="24"/>
        <v/>
      </c>
      <c r="B198" s="7" t="str">
        <f t="shared" si="19"/>
        <v/>
      </c>
      <c r="C198" s="27" t="str">
        <v/>
      </c>
      <c r="D198" s="13" t="str">
        <v/>
      </c>
      <c r="E198" s="13" t="str">
        <v/>
      </c>
      <c r="F198" s="15" t="str">
        <v/>
      </c>
      <c r="G198" s="15" t="str">
        <v/>
      </c>
      <c r="H198" s="15" t="str">
        <v/>
      </c>
      <c r="I198" s="10" t="str">
        <v/>
      </c>
      <c r="J198" s="10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/>
      <c r="S198" s="10"/>
      <c r="T198" s="7"/>
      <c r="U198" s="7"/>
      <c r="V198" s="7"/>
      <c r="W198" s="7"/>
      <c r="AH198" s="1"/>
      <c r="AP198" s="7" t="str">
        <f t="shared" si="22"/>
        <v/>
      </c>
      <c r="AQ198" s="79" t="str">
        <f t="shared" si="23"/>
        <v/>
      </c>
      <c r="AR198" s="79" t="str">
        <f t="shared" si="23"/>
        <v/>
      </c>
      <c r="AS198" s="79" t="str">
        <f t="shared" si="23"/>
        <v/>
      </c>
      <c r="AT198" s="79" t="str">
        <f t="shared" si="20"/>
        <v/>
      </c>
      <c r="AU198" s="79" t="str">
        <f t="shared" si="20"/>
        <v/>
      </c>
      <c r="AV198" s="79" t="str">
        <f t="shared" si="20"/>
        <v/>
      </c>
      <c r="AW198" s="79" t="str">
        <f t="shared" si="20"/>
        <v/>
      </c>
      <c r="AX198" s="79" t="str">
        <f t="shared" si="21"/>
        <v/>
      </c>
      <c r="AY198" s="79" t="str">
        <f t="shared" si="21"/>
        <v/>
      </c>
      <c r="AZ198" s="79" t="str">
        <f t="shared" si="21"/>
        <v/>
      </c>
      <c r="IW198" s="7"/>
    </row>
    <row r="199" spans="1:257" ht="11.85" customHeight="1" x14ac:dyDescent="0.3">
      <c r="A199" s="7" t="str">
        <f t="shared" si="24"/>
        <v/>
      </c>
      <c r="B199" s="7" t="str">
        <f t="shared" si="19"/>
        <v/>
      </c>
      <c r="C199" s="27" t="str">
        <v/>
      </c>
      <c r="D199" s="13" t="str">
        <v/>
      </c>
      <c r="E199" s="13" t="str">
        <v/>
      </c>
      <c r="F199" s="15" t="str">
        <v/>
      </c>
      <c r="G199" s="15" t="str">
        <v/>
      </c>
      <c r="H199" s="15" t="str">
        <v/>
      </c>
      <c r="I199" s="10" t="str">
        <v/>
      </c>
      <c r="J199" s="10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/>
      <c r="S199" s="10"/>
      <c r="T199" s="7"/>
      <c r="U199" s="7"/>
      <c r="V199" s="7"/>
      <c r="W199" s="7"/>
      <c r="AH199" s="1"/>
      <c r="AP199" s="7" t="str">
        <f t="shared" si="22"/>
        <v/>
      </c>
      <c r="AQ199" s="79" t="str">
        <f t="shared" si="23"/>
        <v/>
      </c>
      <c r="AR199" s="79" t="str">
        <f t="shared" si="23"/>
        <v/>
      </c>
      <c r="AS199" s="79" t="str">
        <f t="shared" si="23"/>
        <v/>
      </c>
      <c r="AT199" s="79" t="str">
        <f t="shared" si="20"/>
        <v/>
      </c>
      <c r="AU199" s="79" t="str">
        <f t="shared" si="20"/>
        <v/>
      </c>
      <c r="AV199" s="79" t="str">
        <f t="shared" si="20"/>
        <v/>
      </c>
      <c r="AW199" s="79" t="str">
        <f t="shared" si="20"/>
        <v/>
      </c>
      <c r="AX199" s="79" t="str">
        <f t="shared" si="21"/>
        <v/>
      </c>
      <c r="AY199" s="79" t="str">
        <f t="shared" si="21"/>
        <v/>
      </c>
      <c r="AZ199" s="79" t="str">
        <f t="shared" si="21"/>
        <v/>
      </c>
      <c r="IW199" s="7"/>
    </row>
    <row r="200" spans="1:257" ht="11.85" customHeight="1" x14ac:dyDescent="0.3">
      <c r="A200" s="7" t="str">
        <f t="shared" si="24"/>
        <v/>
      </c>
      <c r="B200" s="7" t="str">
        <f t="shared" si="19"/>
        <v/>
      </c>
      <c r="C200" s="27" t="str">
        <v/>
      </c>
      <c r="D200" s="13" t="str">
        <v/>
      </c>
      <c r="E200" s="13" t="str">
        <v/>
      </c>
      <c r="F200" s="15" t="str">
        <v/>
      </c>
      <c r="G200" s="15" t="str">
        <v/>
      </c>
      <c r="H200" s="15" t="str">
        <v/>
      </c>
      <c r="I200" s="10" t="str">
        <v/>
      </c>
      <c r="J200" s="10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/>
      <c r="S200" s="10"/>
      <c r="T200" s="7"/>
      <c r="U200" s="7"/>
      <c r="V200" s="7"/>
      <c r="W200" s="7"/>
      <c r="AH200" s="1"/>
      <c r="AP200" s="7" t="str">
        <f t="shared" si="22"/>
        <v/>
      </c>
      <c r="AQ200" s="79" t="str">
        <f t="shared" si="23"/>
        <v/>
      </c>
      <c r="AR200" s="79" t="str">
        <f t="shared" si="23"/>
        <v/>
      </c>
      <c r="AS200" s="79" t="str">
        <f t="shared" si="23"/>
        <v/>
      </c>
      <c r="AT200" s="79" t="str">
        <f t="shared" si="20"/>
        <v/>
      </c>
      <c r="AU200" s="79" t="str">
        <f t="shared" si="20"/>
        <v/>
      </c>
      <c r="AV200" s="79" t="str">
        <f t="shared" si="20"/>
        <v/>
      </c>
      <c r="AW200" s="79" t="str">
        <f t="shared" si="20"/>
        <v/>
      </c>
      <c r="AX200" s="79" t="str">
        <f t="shared" si="21"/>
        <v/>
      </c>
      <c r="AY200" s="79" t="str">
        <f t="shared" si="21"/>
        <v/>
      </c>
      <c r="AZ200" s="79" t="str">
        <f t="shared" si="21"/>
        <v/>
      </c>
      <c r="IW200" s="7"/>
    </row>
    <row r="201" spans="1:257" ht="11.85" customHeight="1" x14ac:dyDescent="0.3">
      <c r="A201" s="7" t="str">
        <f t="shared" si="24"/>
        <v/>
      </c>
      <c r="B201" s="7" t="str">
        <f t="shared" si="19"/>
        <v/>
      </c>
      <c r="C201" s="27" t="str">
        <v/>
      </c>
      <c r="D201" s="13" t="str">
        <v/>
      </c>
      <c r="E201" s="13" t="str">
        <v/>
      </c>
      <c r="F201" s="15" t="str">
        <v/>
      </c>
      <c r="G201" s="15" t="str">
        <v/>
      </c>
      <c r="H201" s="15" t="str">
        <v/>
      </c>
      <c r="I201" s="10" t="str">
        <v/>
      </c>
      <c r="J201" s="10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/>
      <c r="S201" s="10"/>
      <c r="T201" s="7"/>
      <c r="U201" s="7"/>
      <c r="V201" s="7"/>
      <c r="W201" s="7"/>
      <c r="AH201" s="1"/>
      <c r="AP201" s="7" t="str">
        <f t="shared" si="22"/>
        <v/>
      </c>
      <c r="AQ201" s="79" t="str">
        <f t="shared" si="23"/>
        <v/>
      </c>
      <c r="AR201" s="79" t="str">
        <f t="shared" si="23"/>
        <v/>
      </c>
      <c r="AS201" s="79" t="str">
        <f t="shared" si="23"/>
        <v/>
      </c>
      <c r="AT201" s="79" t="str">
        <f t="shared" si="20"/>
        <v/>
      </c>
      <c r="AU201" s="79" t="str">
        <f t="shared" si="20"/>
        <v/>
      </c>
      <c r="AV201" s="79" t="str">
        <f t="shared" si="20"/>
        <v/>
      </c>
      <c r="AW201" s="79" t="str">
        <f t="shared" si="20"/>
        <v/>
      </c>
      <c r="AX201" s="79" t="str">
        <f t="shared" si="21"/>
        <v/>
      </c>
      <c r="AY201" s="79" t="str">
        <f t="shared" si="21"/>
        <v/>
      </c>
      <c r="AZ201" s="79" t="str">
        <f t="shared" si="21"/>
        <v/>
      </c>
      <c r="IW201" s="7"/>
    </row>
    <row r="202" spans="1:257" ht="11.85" customHeight="1" x14ac:dyDescent="0.3">
      <c r="A202" s="7" t="str">
        <f t="shared" si="24"/>
        <v/>
      </c>
      <c r="B202" s="7" t="str">
        <f t="shared" si="19"/>
        <v/>
      </c>
      <c r="C202" s="27" t="str">
        <v/>
      </c>
      <c r="D202" s="13" t="str">
        <v/>
      </c>
      <c r="E202" s="13" t="str">
        <v/>
      </c>
      <c r="F202" s="15" t="str">
        <v/>
      </c>
      <c r="G202" s="15" t="str">
        <v/>
      </c>
      <c r="H202" s="15" t="str">
        <v/>
      </c>
      <c r="I202" s="10" t="str">
        <v/>
      </c>
      <c r="J202" s="10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/>
      <c r="S202" s="10"/>
      <c r="T202" s="7"/>
      <c r="U202" s="7"/>
      <c r="V202" s="7"/>
      <c r="W202" s="7"/>
      <c r="AH202" s="1"/>
      <c r="AP202" s="7" t="str">
        <f t="shared" si="22"/>
        <v/>
      </c>
      <c r="AQ202" s="79" t="str">
        <f t="shared" si="23"/>
        <v/>
      </c>
      <c r="AR202" s="79" t="str">
        <f t="shared" si="23"/>
        <v/>
      </c>
      <c r="AS202" s="79" t="str">
        <f t="shared" si="23"/>
        <v/>
      </c>
      <c r="AT202" s="79" t="str">
        <f t="shared" si="20"/>
        <v/>
      </c>
      <c r="AU202" s="79" t="str">
        <f t="shared" si="20"/>
        <v/>
      </c>
      <c r="AV202" s="79" t="str">
        <f t="shared" si="20"/>
        <v/>
      </c>
      <c r="AW202" s="79" t="str">
        <f t="shared" si="20"/>
        <v/>
      </c>
      <c r="AX202" s="79" t="str">
        <f t="shared" si="21"/>
        <v/>
      </c>
      <c r="AY202" s="79" t="str">
        <f t="shared" si="21"/>
        <v/>
      </c>
      <c r="AZ202" s="79" t="str">
        <f t="shared" si="21"/>
        <v/>
      </c>
      <c r="IW202" s="7"/>
    </row>
    <row r="203" spans="1:257" ht="11.85" customHeight="1" x14ac:dyDescent="0.3">
      <c r="A203" s="7" t="str">
        <f t="shared" si="24"/>
        <v/>
      </c>
      <c r="B203" s="7" t="str">
        <f t="shared" si="19"/>
        <v/>
      </c>
      <c r="C203" s="27" t="str">
        <v/>
      </c>
      <c r="D203" s="13" t="str">
        <v/>
      </c>
      <c r="E203" s="13" t="str">
        <v/>
      </c>
      <c r="F203" s="15" t="str">
        <v/>
      </c>
      <c r="G203" s="15" t="str">
        <v/>
      </c>
      <c r="H203" s="15" t="str">
        <v/>
      </c>
      <c r="I203" s="10" t="str">
        <v/>
      </c>
      <c r="J203" s="10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/>
      <c r="S203" s="10"/>
      <c r="T203" s="7"/>
      <c r="U203" s="7"/>
      <c r="V203" s="7"/>
      <c r="W203" s="7"/>
      <c r="AH203" s="1"/>
      <c r="AP203" s="7" t="str">
        <f t="shared" si="22"/>
        <v/>
      </c>
      <c r="AQ203" s="79" t="str">
        <f t="shared" si="23"/>
        <v/>
      </c>
      <c r="AR203" s="79" t="str">
        <f t="shared" si="23"/>
        <v/>
      </c>
      <c r="AS203" s="79" t="str">
        <f t="shared" si="23"/>
        <v/>
      </c>
      <c r="AT203" s="79" t="str">
        <f t="shared" si="20"/>
        <v/>
      </c>
      <c r="AU203" s="79" t="str">
        <f t="shared" si="20"/>
        <v/>
      </c>
      <c r="AV203" s="79" t="str">
        <f t="shared" si="20"/>
        <v/>
      </c>
      <c r="AW203" s="79" t="str">
        <f t="shared" si="20"/>
        <v/>
      </c>
      <c r="AX203" s="79" t="str">
        <f t="shared" si="21"/>
        <v/>
      </c>
      <c r="AY203" s="79" t="str">
        <f t="shared" si="21"/>
        <v/>
      </c>
      <c r="AZ203" s="79" t="str">
        <f t="shared" si="21"/>
        <v/>
      </c>
      <c r="IW203" s="7"/>
    </row>
    <row r="204" spans="1:257" ht="11.85" customHeight="1" x14ac:dyDescent="0.3">
      <c r="A204" s="7" t="str">
        <f t="shared" si="24"/>
        <v/>
      </c>
      <c r="B204" s="7" t="str">
        <f t="shared" si="19"/>
        <v/>
      </c>
      <c r="C204" s="27" t="str">
        <v/>
      </c>
      <c r="D204" s="13" t="str">
        <v/>
      </c>
      <c r="E204" s="13" t="str">
        <v/>
      </c>
      <c r="F204" s="15" t="str">
        <v/>
      </c>
      <c r="G204" s="15" t="str">
        <v/>
      </c>
      <c r="H204" s="15" t="str">
        <v/>
      </c>
      <c r="I204" s="10" t="str">
        <v/>
      </c>
      <c r="J204" s="10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/>
      <c r="S204" s="10"/>
      <c r="T204" s="7"/>
      <c r="U204" s="7"/>
      <c r="V204" s="7"/>
      <c r="W204" s="7"/>
      <c r="AH204" s="1"/>
      <c r="AP204" s="7" t="str">
        <f t="shared" si="22"/>
        <v/>
      </c>
      <c r="AQ204" s="79" t="str">
        <f t="shared" si="23"/>
        <v/>
      </c>
      <c r="AR204" s="79" t="str">
        <f t="shared" si="23"/>
        <v/>
      </c>
      <c r="AS204" s="79" t="str">
        <f t="shared" si="23"/>
        <v/>
      </c>
      <c r="AT204" s="79" t="str">
        <f t="shared" si="20"/>
        <v/>
      </c>
      <c r="AU204" s="79" t="str">
        <f t="shared" si="20"/>
        <v/>
      </c>
      <c r="AV204" s="79" t="str">
        <f t="shared" si="20"/>
        <v/>
      </c>
      <c r="AW204" s="79" t="str">
        <f t="shared" si="20"/>
        <v/>
      </c>
      <c r="AX204" s="79" t="str">
        <f t="shared" si="21"/>
        <v/>
      </c>
      <c r="AY204" s="79" t="str">
        <f t="shared" si="21"/>
        <v/>
      </c>
      <c r="AZ204" s="79" t="str">
        <f t="shared" si="21"/>
        <v/>
      </c>
      <c r="IW204" s="7"/>
    </row>
    <row r="205" spans="1:257" ht="11.85" customHeight="1" x14ac:dyDescent="0.3">
      <c r="A205" s="7" t="str">
        <f t="shared" si="24"/>
        <v/>
      </c>
      <c r="B205" s="7" t="str">
        <f t="shared" ref="B205:B236" si="25">IF(IF(OR($D$36,$D$35,$D$34),(ROW(A205)-ROW($A$45))*$E$29,"")&lt;=$E$30,IF(OR($D$36,$D$35,$D$34),(ROW(A205)-ROW($A$45))*$E$29,""),"")</f>
        <v/>
      </c>
      <c r="C205" s="27" t="str">
        <v/>
      </c>
      <c r="D205" s="13" t="str">
        <v/>
      </c>
      <c r="E205" s="13" t="str">
        <v/>
      </c>
      <c r="F205" s="15" t="str">
        <v/>
      </c>
      <c r="G205" s="15" t="str">
        <v/>
      </c>
      <c r="H205" s="15" t="str">
        <v/>
      </c>
      <c r="I205" s="10" t="str">
        <v/>
      </c>
      <c r="J205" s="10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/>
      <c r="S205" s="10"/>
      <c r="T205" s="7"/>
      <c r="U205" s="7"/>
      <c r="V205" s="7"/>
      <c r="W205" s="7"/>
      <c r="AH205" s="1"/>
      <c r="AP205" s="7" t="str">
        <f t="shared" si="22"/>
        <v/>
      </c>
      <c r="AQ205" s="79" t="str">
        <f t="shared" si="23"/>
        <v/>
      </c>
      <c r="AR205" s="79" t="str">
        <f t="shared" si="23"/>
        <v/>
      </c>
      <c r="AS205" s="79" t="str">
        <f t="shared" si="23"/>
        <v/>
      </c>
      <c r="AT205" s="79" t="str">
        <f t="shared" si="20"/>
        <v/>
      </c>
      <c r="AU205" s="79" t="str">
        <f t="shared" si="20"/>
        <v/>
      </c>
      <c r="AV205" s="79" t="str">
        <f t="shared" si="20"/>
        <v/>
      </c>
      <c r="AW205" s="79" t="str">
        <f t="shared" si="20"/>
        <v/>
      </c>
      <c r="AX205" s="79" t="str">
        <f t="shared" si="21"/>
        <v/>
      </c>
      <c r="AY205" s="79" t="str">
        <f t="shared" si="21"/>
        <v/>
      </c>
      <c r="AZ205" s="79" t="str">
        <f t="shared" si="21"/>
        <v/>
      </c>
      <c r="IW205" s="7"/>
    </row>
    <row r="206" spans="1:257" ht="11.85" customHeight="1" x14ac:dyDescent="0.3">
      <c r="A206" s="7" t="str">
        <f t="shared" si="24"/>
        <v/>
      </c>
      <c r="B206" s="7" t="str">
        <f t="shared" si="25"/>
        <v/>
      </c>
      <c r="C206" s="27" t="str">
        <v/>
      </c>
      <c r="D206" s="13" t="str">
        <v/>
      </c>
      <c r="E206" s="13" t="str">
        <v/>
      </c>
      <c r="F206" s="15" t="str">
        <v/>
      </c>
      <c r="G206" s="15" t="str">
        <v/>
      </c>
      <c r="H206" s="15" t="str">
        <v/>
      </c>
      <c r="I206" s="10" t="str">
        <v/>
      </c>
      <c r="J206" s="10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/>
      <c r="S206" s="10"/>
      <c r="T206" s="7"/>
      <c r="U206" s="7"/>
      <c r="V206" s="7"/>
      <c r="W206" s="7"/>
      <c r="AH206" s="1"/>
      <c r="AP206" s="7" t="str">
        <f t="shared" si="22"/>
        <v/>
      </c>
      <c r="AQ206" s="79" t="str">
        <f t="shared" si="23"/>
        <v/>
      </c>
      <c r="AR206" s="79" t="str">
        <f t="shared" si="23"/>
        <v/>
      </c>
      <c r="AS206" s="79" t="str">
        <f t="shared" si="23"/>
        <v/>
      </c>
      <c r="AT206" s="79" t="str">
        <f t="shared" si="20"/>
        <v/>
      </c>
      <c r="AU206" s="79" t="str">
        <f t="shared" si="20"/>
        <v/>
      </c>
      <c r="AV206" s="79" t="str">
        <f t="shared" si="20"/>
        <v/>
      </c>
      <c r="AW206" s="79" t="str">
        <f t="shared" si="20"/>
        <v/>
      </c>
      <c r="AX206" s="79" t="str">
        <f t="shared" si="21"/>
        <v/>
      </c>
      <c r="AY206" s="79" t="str">
        <f t="shared" si="21"/>
        <v/>
      </c>
      <c r="AZ206" s="79" t="str">
        <f t="shared" si="21"/>
        <v/>
      </c>
      <c r="IW206" s="7"/>
    </row>
    <row r="207" spans="1:257" ht="11.85" customHeight="1" x14ac:dyDescent="0.3">
      <c r="A207" s="7" t="str">
        <f t="shared" si="24"/>
        <v/>
      </c>
      <c r="B207" s="7" t="str">
        <f t="shared" si="25"/>
        <v/>
      </c>
      <c r="C207" s="27" t="str">
        <v/>
      </c>
      <c r="D207" s="13" t="str">
        <v/>
      </c>
      <c r="E207" s="13" t="str">
        <v/>
      </c>
      <c r="F207" s="15" t="str">
        <v/>
      </c>
      <c r="G207" s="15" t="str">
        <v/>
      </c>
      <c r="H207" s="15" t="str">
        <v/>
      </c>
      <c r="I207" s="10" t="str">
        <v/>
      </c>
      <c r="J207" s="10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/>
      <c r="S207" s="10"/>
      <c r="T207" s="7"/>
      <c r="U207" s="7"/>
      <c r="V207" s="7"/>
      <c r="W207" s="7"/>
      <c r="AH207" s="1"/>
      <c r="AP207" s="7" t="str">
        <f t="shared" si="22"/>
        <v/>
      </c>
      <c r="AQ207" s="79" t="str">
        <f t="shared" si="23"/>
        <v/>
      </c>
      <c r="AR207" s="79" t="str">
        <f t="shared" si="23"/>
        <v/>
      </c>
      <c r="AS207" s="79" t="str">
        <f t="shared" si="23"/>
        <v/>
      </c>
      <c r="AT207" s="79" t="str">
        <f t="shared" si="20"/>
        <v/>
      </c>
      <c r="AU207" s="79" t="str">
        <f t="shared" si="20"/>
        <v/>
      </c>
      <c r="AV207" s="79" t="str">
        <f t="shared" si="20"/>
        <v/>
      </c>
      <c r="AW207" s="79" t="str">
        <f t="shared" si="20"/>
        <v/>
      </c>
      <c r="AX207" s="79" t="str">
        <f t="shared" si="21"/>
        <v/>
      </c>
      <c r="AY207" s="79" t="str">
        <f t="shared" si="21"/>
        <v/>
      </c>
      <c r="AZ207" s="79" t="str">
        <f t="shared" si="21"/>
        <v/>
      </c>
      <c r="IW207" s="7"/>
    </row>
    <row r="208" spans="1:257" ht="11.85" customHeight="1" x14ac:dyDescent="0.3">
      <c r="A208" s="7" t="str">
        <f t="shared" si="24"/>
        <v/>
      </c>
      <c r="B208" s="7" t="str">
        <f t="shared" si="25"/>
        <v/>
      </c>
      <c r="C208" s="27" t="str">
        <v/>
      </c>
      <c r="D208" s="13" t="str">
        <v/>
      </c>
      <c r="E208" s="13" t="str">
        <v/>
      </c>
      <c r="F208" s="15" t="str">
        <v/>
      </c>
      <c r="G208" s="15" t="str">
        <v/>
      </c>
      <c r="H208" s="15" t="str">
        <v/>
      </c>
      <c r="I208" s="10" t="str">
        <v/>
      </c>
      <c r="J208" s="10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/>
      <c r="S208" s="10"/>
      <c r="T208" s="7"/>
      <c r="U208" s="7"/>
      <c r="V208" s="7"/>
      <c r="W208" s="7"/>
      <c r="AH208" s="1"/>
      <c r="AP208" s="7" t="str">
        <f t="shared" si="22"/>
        <v/>
      </c>
      <c r="AQ208" s="79" t="str">
        <f t="shared" si="23"/>
        <v/>
      </c>
      <c r="AR208" s="79" t="str">
        <f t="shared" si="23"/>
        <v/>
      </c>
      <c r="AS208" s="79" t="str">
        <f t="shared" si="23"/>
        <v/>
      </c>
      <c r="AT208" s="79" t="str">
        <f t="shared" si="20"/>
        <v/>
      </c>
      <c r="AU208" s="79" t="str">
        <f t="shared" si="20"/>
        <v/>
      </c>
      <c r="AV208" s="79" t="str">
        <f t="shared" si="20"/>
        <v/>
      </c>
      <c r="AW208" s="79" t="str">
        <f t="shared" si="20"/>
        <v/>
      </c>
      <c r="AX208" s="79" t="str">
        <f t="shared" si="21"/>
        <v/>
      </c>
      <c r="AY208" s="79" t="str">
        <f t="shared" si="21"/>
        <v/>
      </c>
      <c r="AZ208" s="79" t="str">
        <f t="shared" si="21"/>
        <v/>
      </c>
      <c r="IW208" s="7"/>
    </row>
    <row r="209" spans="1:257" ht="11.85" customHeight="1" x14ac:dyDescent="0.3">
      <c r="A209" s="7" t="str">
        <f t="shared" si="24"/>
        <v/>
      </c>
      <c r="B209" s="7" t="str">
        <f t="shared" si="25"/>
        <v/>
      </c>
      <c r="C209" s="27" t="str">
        <v/>
      </c>
      <c r="D209" s="13" t="str">
        <v/>
      </c>
      <c r="E209" s="13" t="str">
        <v/>
      </c>
      <c r="F209" s="15" t="str">
        <v/>
      </c>
      <c r="G209" s="15" t="str">
        <v/>
      </c>
      <c r="H209" s="15" t="str">
        <v/>
      </c>
      <c r="I209" s="10" t="str">
        <v/>
      </c>
      <c r="J209" s="10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/>
      <c r="S209" s="10"/>
      <c r="T209" s="7"/>
      <c r="U209" s="7"/>
      <c r="V209" s="7"/>
      <c r="W209" s="7"/>
      <c r="AH209" s="1"/>
      <c r="AP209" s="7" t="str">
        <f t="shared" si="22"/>
        <v/>
      </c>
      <c r="AQ209" s="79" t="str">
        <f t="shared" si="23"/>
        <v/>
      </c>
      <c r="AR209" s="79" t="str">
        <f t="shared" si="23"/>
        <v/>
      </c>
      <c r="AS209" s="79" t="str">
        <f t="shared" si="23"/>
        <v/>
      </c>
      <c r="AT209" s="79" t="str">
        <f t="shared" si="20"/>
        <v/>
      </c>
      <c r="AU209" s="79" t="str">
        <f t="shared" si="20"/>
        <v/>
      </c>
      <c r="AV209" s="79" t="str">
        <f t="shared" si="20"/>
        <v/>
      </c>
      <c r="AW209" s="79" t="str">
        <f t="shared" si="20"/>
        <v/>
      </c>
      <c r="AX209" s="79" t="str">
        <f t="shared" si="21"/>
        <v/>
      </c>
      <c r="AY209" s="79" t="str">
        <f t="shared" si="21"/>
        <v/>
      </c>
      <c r="AZ209" s="79" t="str">
        <f t="shared" si="21"/>
        <v/>
      </c>
      <c r="IW209" s="7"/>
    </row>
    <row r="210" spans="1:257" ht="11.85" customHeight="1" x14ac:dyDescent="0.3">
      <c r="A210" s="7" t="str">
        <f t="shared" si="24"/>
        <v/>
      </c>
      <c r="B210" s="7" t="str">
        <f t="shared" si="25"/>
        <v/>
      </c>
      <c r="C210" s="27" t="str">
        <v/>
      </c>
      <c r="D210" s="13" t="str">
        <v/>
      </c>
      <c r="E210" s="13" t="str">
        <v/>
      </c>
      <c r="F210" s="15" t="str">
        <v/>
      </c>
      <c r="G210" s="15" t="str">
        <v/>
      </c>
      <c r="H210" s="15" t="str">
        <v/>
      </c>
      <c r="I210" s="10" t="str">
        <v/>
      </c>
      <c r="J210" s="10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/>
      <c r="S210" s="10"/>
      <c r="T210" s="7"/>
      <c r="U210" s="7"/>
      <c r="V210" s="7"/>
      <c r="W210" s="7"/>
      <c r="AH210" s="1"/>
      <c r="AP210" s="7" t="str">
        <f t="shared" si="22"/>
        <v/>
      </c>
      <c r="AQ210" s="79" t="str">
        <f t="shared" si="23"/>
        <v/>
      </c>
      <c r="AR210" s="79" t="str">
        <f t="shared" si="23"/>
        <v/>
      </c>
      <c r="AS210" s="79" t="str">
        <f t="shared" si="23"/>
        <v/>
      </c>
      <c r="AT210" s="79" t="str">
        <f t="shared" si="20"/>
        <v/>
      </c>
      <c r="AU210" s="79" t="str">
        <f t="shared" si="20"/>
        <v/>
      </c>
      <c r="AV210" s="79" t="str">
        <f t="shared" si="20"/>
        <v/>
      </c>
      <c r="AW210" s="79" t="str">
        <f t="shared" si="20"/>
        <v/>
      </c>
      <c r="AX210" s="79" t="str">
        <f t="shared" si="21"/>
        <v/>
      </c>
      <c r="AY210" s="79" t="str">
        <f t="shared" si="21"/>
        <v/>
      </c>
      <c r="AZ210" s="79" t="str">
        <f t="shared" si="21"/>
        <v/>
      </c>
      <c r="IW210" s="7"/>
    </row>
    <row r="211" spans="1:257" ht="11.85" customHeight="1" x14ac:dyDescent="0.3">
      <c r="A211" s="7" t="str">
        <f t="shared" si="24"/>
        <v/>
      </c>
      <c r="B211" s="7" t="str">
        <f t="shared" si="25"/>
        <v/>
      </c>
      <c r="C211" s="27" t="str">
        <v/>
      </c>
      <c r="D211" s="13" t="str">
        <v/>
      </c>
      <c r="E211" s="13" t="str">
        <v/>
      </c>
      <c r="F211" s="15" t="str">
        <v/>
      </c>
      <c r="G211" s="15" t="str">
        <v/>
      </c>
      <c r="H211" s="15" t="str">
        <v/>
      </c>
      <c r="I211" s="10" t="str">
        <v/>
      </c>
      <c r="J211" s="10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/>
      <c r="S211" s="10"/>
      <c r="T211" s="7"/>
      <c r="U211" s="7"/>
      <c r="V211" s="7"/>
      <c r="W211" s="7"/>
      <c r="AH211" s="1"/>
      <c r="AP211" s="7" t="str">
        <f t="shared" si="22"/>
        <v/>
      </c>
      <c r="AQ211" s="79" t="str">
        <f t="shared" si="23"/>
        <v/>
      </c>
      <c r="AR211" s="79" t="str">
        <f t="shared" si="23"/>
        <v/>
      </c>
      <c r="AS211" s="79" t="str">
        <f t="shared" si="23"/>
        <v/>
      </c>
      <c r="AT211" s="79" t="str">
        <f t="shared" si="20"/>
        <v/>
      </c>
      <c r="AU211" s="79" t="str">
        <f t="shared" si="20"/>
        <v/>
      </c>
      <c r="AV211" s="79" t="str">
        <f t="shared" si="20"/>
        <v/>
      </c>
      <c r="AW211" s="79" t="str">
        <f t="shared" si="20"/>
        <v/>
      </c>
      <c r="AX211" s="79" t="str">
        <f t="shared" si="21"/>
        <v/>
      </c>
      <c r="AY211" s="79" t="str">
        <f t="shared" si="21"/>
        <v/>
      </c>
      <c r="AZ211" s="79" t="str">
        <f t="shared" si="21"/>
        <v/>
      </c>
      <c r="IW211" s="7"/>
    </row>
    <row r="212" spans="1:257" ht="11.85" customHeight="1" x14ac:dyDescent="0.3">
      <c r="A212" s="7" t="str">
        <f t="shared" si="24"/>
        <v/>
      </c>
      <c r="B212" s="7" t="str">
        <f t="shared" si="25"/>
        <v/>
      </c>
      <c r="C212" s="27" t="str">
        <v/>
      </c>
      <c r="D212" s="13" t="str">
        <v/>
      </c>
      <c r="E212" s="13" t="str">
        <v/>
      </c>
      <c r="F212" s="15" t="str">
        <v/>
      </c>
      <c r="G212" s="15" t="str">
        <v/>
      </c>
      <c r="H212" s="15" t="str">
        <v/>
      </c>
      <c r="I212" s="10" t="str">
        <v/>
      </c>
      <c r="J212" s="10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/>
      <c r="S212" s="10"/>
      <c r="T212" s="7"/>
      <c r="U212" s="7"/>
      <c r="V212" s="7"/>
      <c r="W212" s="7"/>
      <c r="AH212" s="1"/>
      <c r="AP212" s="7" t="str">
        <f t="shared" si="22"/>
        <v/>
      </c>
      <c r="AQ212" s="79" t="str">
        <f t="shared" si="23"/>
        <v/>
      </c>
      <c r="AR212" s="79" t="str">
        <f t="shared" si="23"/>
        <v/>
      </c>
      <c r="AS212" s="79" t="str">
        <f t="shared" si="23"/>
        <v/>
      </c>
      <c r="AT212" s="79" t="str">
        <f t="shared" si="20"/>
        <v/>
      </c>
      <c r="AU212" s="79" t="str">
        <f t="shared" si="20"/>
        <v/>
      </c>
      <c r="AV212" s="79" t="str">
        <f t="shared" si="20"/>
        <v/>
      </c>
      <c r="AW212" s="79" t="str">
        <f t="shared" si="20"/>
        <v/>
      </c>
      <c r="AX212" s="79" t="str">
        <f t="shared" si="21"/>
        <v/>
      </c>
      <c r="AY212" s="79" t="str">
        <f t="shared" si="21"/>
        <v/>
      </c>
      <c r="AZ212" s="79" t="str">
        <f t="shared" si="21"/>
        <v/>
      </c>
      <c r="IW212" s="7"/>
    </row>
    <row r="213" spans="1:257" ht="11.85" customHeight="1" x14ac:dyDescent="0.3">
      <c r="A213" s="7" t="str">
        <f t="shared" si="24"/>
        <v/>
      </c>
      <c r="B213" s="7" t="str">
        <f t="shared" si="25"/>
        <v/>
      </c>
      <c r="C213" s="27" t="str">
        <v/>
      </c>
      <c r="D213" s="13" t="str">
        <v/>
      </c>
      <c r="E213" s="13" t="str">
        <v/>
      </c>
      <c r="F213" s="15" t="str">
        <v/>
      </c>
      <c r="G213" s="15" t="str">
        <v/>
      </c>
      <c r="H213" s="15" t="str">
        <v/>
      </c>
      <c r="I213" s="10" t="str">
        <v/>
      </c>
      <c r="J213" s="10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/>
      <c r="S213" s="10"/>
      <c r="T213" s="7"/>
      <c r="U213" s="7"/>
      <c r="V213" s="7"/>
      <c r="W213" s="7"/>
      <c r="AH213" s="1"/>
      <c r="AP213" s="7" t="str">
        <f t="shared" si="22"/>
        <v/>
      </c>
      <c r="AQ213" s="79" t="str">
        <f t="shared" si="23"/>
        <v/>
      </c>
      <c r="AR213" s="79" t="str">
        <f t="shared" si="23"/>
        <v/>
      </c>
      <c r="AS213" s="79" t="str">
        <f t="shared" si="23"/>
        <v/>
      </c>
      <c r="AT213" s="79" t="str">
        <f t="shared" si="20"/>
        <v/>
      </c>
      <c r="AU213" s="79" t="str">
        <f t="shared" si="20"/>
        <v/>
      </c>
      <c r="AV213" s="79" t="str">
        <f t="shared" si="20"/>
        <v/>
      </c>
      <c r="AW213" s="79" t="str">
        <f t="shared" si="20"/>
        <v/>
      </c>
      <c r="AX213" s="79" t="str">
        <f t="shared" si="21"/>
        <v/>
      </c>
      <c r="AY213" s="79" t="str">
        <f t="shared" si="21"/>
        <v/>
      </c>
      <c r="AZ213" s="79" t="str">
        <f t="shared" si="21"/>
        <v/>
      </c>
      <c r="IW213" s="7"/>
    </row>
    <row r="214" spans="1:257" ht="11.85" customHeight="1" x14ac:dyDescent="0.3">
      <c r="A214" s="7" t="str">
        <f t="shared" si="24"/>
        <v/>
      </c>
      <c r="B214" s="7" t="str">
        <f t="shared" si="25"/>
        <v/>
      </c>
      <c r="C214" s="27" t="str">
        <v/>
      </c>
      <c r="D214" s="13" t="str">
        <v/>
      </c>
      <c r="E214" s="13" t="str">
        <v/>
      </c>
      <c r="F214" s="15" t="str">
        <v/>
      </c>
      <c r="G214" s="15" t="str">
        <v/>
      </c>
      <c r="H214" s="15" t="str">
        <v/>
      </c>
      <c r="I214" s="10" t="str">
        <v/>
      </c>
      <c r="J214" s="10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/>
      <c r="S214" s="10"/>
      <c r="T214" s="7"/>
      <c r="U214" s="7"/>
      <c r="V214" s="7"/>
      <c r="W214" s="7"/>
      <c r="AH214" s="1"/>
      <c r="AP214" s="7" t="str">
        <f t="shared" si="22"/>
        <v/>
      </c>
      <c r="AQ214" s="79" t="str">
        <f t="shared" si="23"/>
        <v/>
      </c>
      <c r="AR214" s="79" t="str">
        <f t="shared" si="23"/>
        <v/>
      </c>
      <c r="AS214" s="79" t="str">
        <f t="shared" si="23"/>
        <v/>
      </c>
      <c r="AT214" s="79" t="str">
        <f t="shared" si="20"/>
        <v/>
      </c>
      <c r="AU214" s="79" t="str">
        <f t="shared" si="20"/>
        <v/>
      </c>
      <c r="AV214" s="79" t="str">
        <f t="shared" si="20"/>
        <v/>
      </c>
      <c r="AW214" s="79" t="str">
        <f t="shared" si="20"/>
        <v/>
      </c>
      <c r="AX214" s="79" t="str">
        <f t="shared" si="21"/>
        <v/>
      </c>
      <c r="AY214" s="79" t="str">
        <f t="shared" si="21"/>
        <v/>
      </c>
      <c r="AZ214" s="79" t="str">
        <f t="shared" si="21"/>
        <v/>
      </c>
      <c r="IW214" s="7"/>
    </row>
    <row r="215" spans="1:257" ht="11.85" customHeight="1" x14ac:dyDescent="0.3">
      <c r="A215" s="7" t="str">
        <f t="shared" si="24"/>
        <v/>
      </c>
      <c r="B215" s="7" t="str">
        <f t="shared" si="25"/>
        <v/>
      </c>
      <c r="C215" s="27" t="str">
        <v/>
      </c>
      <c r="D215" s="13" t="str">
        <v/>
      </c>
      <c r="E215" s="13" t="str">
        <v/>
      </c>
      <c r="F215" s="15" t="str">
        <v/>
      </c>
      <c r="G215" s="15" t="str">
        <v/>
      </c>
      <c r="H215" s="15" t="str">
        <v/>
      </c>
      <c r="I215" s="10" t="str">
        <v/>
      </c>
      <c r="J215" s="10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/>
      <c r="S215" s="10"/>
      <c r="T215" s="7"/>
      <c r="U215" s="7"/>
      <c r="V215" s="7"/>
      <c r="W215" s="7"/>
      <c r="AH215" s="1"/>
      <c r="AP215" s="7" t="str">
        <f t="shared" si="22"/>
        <v/>
      </c>
      <c r="AQ215" s="79" t="str">
        <f t="shared" si="23"/>
        <v/>
      </c>
      <c r="AR215" s="79" t="str">
        <f t="shared" si="23"/>
        <v/>
      </c>
      <c r="AS215" s="79" t="str">
        <f t="shared" si="23"/>
        <v/>
      </c>
      <c r="AT215" s="79" t="str">
        <f t="shared" si="20"/>
        <v/>
      </c>
      <c r="AU215" s="79" t="str">
        <f t="shared" si="20"/>
        <v/>
      </c>
      <c r="AV215" s="79" t="str">
        <f t="shared" si="20"/>
        <v/>
      </c>
      <c r="AW215" s="79" t="str">
        <f t="shared" si="20"/>
        <v/>
      </c>
      <c r="AX215" s="79" t="str">
        <f t="shared" si="21"/>
        <v/>
      </c>
      <c r="AY215" s="79" t="str">
        <f t="shared" si="21"/>
        <v/>
      </c>
      <c r="AZ215" s="79" t="str">
        <f t="shared" si="21"/>
        <v/>
      </c>
      <c r="IW215" s="7"/>
    </row>
    <row r="216" spans="1:257" ht="11.85" customHeight="1" x14ac:dyDescent="0.3">
      <c r="A216" s="7" t="str">
        <f t="shared" si="24"/>
        <v/>
      </c>
      <c r="B216" s="7" t="str">
        <f t="shared" si="25"/>
        <v/>
      </c>
      <c r="C216" s="27" t="str">
        <v/>
      </c>
      <c r="D216" s="13" t="str">
        <v/>
      </c>
      <c r="E216" s="13" t="str">
        <v/>
      </c>
      <c r="F216" s="15" t="str">
        <v/>
      </c>
      <c r="G216" s="15" t="str">
        <v/>
      </c>
      <c r="H216" s="15" t="str">
        <v/>
      </c>
      <c r="I216" s="10" t="str">
        <v/>
      </c>
      <c r="J216" s="10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/>
      <c r="S216" s="10"/>
      <c r="T216" s="7"/>
      <c r="U216" s="7"/>
      <c r="V216" s="7"/>
      <c r="W216" s="7"/>
      <c r="AH216" s="1"/>
      <c r="AP216" s="7" t="str">
        <f t="shared" si="22"/>
        <v/>
      </c>
      <c r="AQ216" s="79" t="str">
        <f t="shared" si="23"/>
        <v/>
      </c>
      <c r="AR216" s="79" t="str">
        <f t="shared" si="23"/>
        <v/>
      </c>
      <c r="AS216" s="79" t="str">
        <f t="shared" si="23"/>
        <v/>
      </c>
      <c r="AT216" s="79" t="str">
        <f t="shared" si="20"/>
        <v/>
      </c>
      <c r="AU216" s="79" t="str">
        <f t="shared" si="20"/>
        <v/>
      </c>
      <c r="AV216" s="79" t="str">
        <f t="shared" si="20"/>
        <v/>
      </c>
      <c r="AW216" s="79" t="str">
        <f t="shared" si="20"/>
        <v/>
      </c>
      <c r="AX216" s="79" t="str">
        <f t="shared" si="21"/>
        <v/>
      </c>
      <c r="AY216" s="79" t="str">
        <f t="shared" si="21"/>
        <v/>
      </c>
      <c r="AZ216" s="79" t="str">
        <f t="shared" si="21"/>
        <v/>
      </c>
      <c r="IW216" s="7"/>
    </row>
    <row r="217" spans="1:257" ht="11.85" customHeight="1" x14ac:dyDescent="0.3">
      <c r="A217" s="7" t="str">
        <f t="shared" si="24"/>
        <v/>
      </c>
      <c r="B217" s="7" t="str">
        <f t="shared" si="25"/>
        <v/>
      </c>
      <c r="C217" s="27" t="str">
        <v/>
      </c>
      <c r="D217" s="13" t="str">
        <v/>
      </c>
      <c r="E217" s="13" t="str">
        <v/>
      </c>
      <c r="F217" s="15" t="str">
        <v/>
      </c>
      <c r="G217" s="15" t="str">
        <v/>
      </c>
      <c r="H217" s="15" t="str">
        <v/>
      </c>
      <c r="I217" s="10" t="str">
        <v/>
      </c>
      <c r="J217" s="10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/>
      <c r="S217" s="10"/>
      <c r="T217" s="7"/>
      <c r="U217" s="7"/>
      <c r="V217" s="7"/>
      <c r="W217" s="7"/>
      <c r="AH217" s="1"/>
      <c r="AP217" s="7" t="str">
        <f t="shared" si="22"/>
        <v/>
      </c>
      <c r="AQ217" s="79" t="str">
        <f t="shared" si="23"/>
        <v/>
      </c>
      <c r="AR217" s="79" t="str">
        <f t="shared" si="23"/>
        <v/>
      </c>
      <c r="AS217" s="79" t="str">
        <f t="shared" si="23"/>
        <v/>
      </c>
      <c r="AT217" s="79" t="str">
        <f t="shared" si="20"/>
        <v/>
      </c>
      <c r="AU217" s="79" t="str">
        <f t="shared" si="20"/>
        <v/>
      </c>
      <c r="AV217" s="79" t="str">
        <f t="shared" si="20"/>
        <v/>
      </c>
      <c r="AW217" s="79" t="str">
        <f t="shared" si="20"/>
        <v/>
      </c>
      <c r="AX217" s="79" t="str">
        <f t="shared" si="21"/>
        <v/>
      </c>
      <c r="AY217" s="79" t="str">
        <f t="shared" si="21"/>
        <v/>
      </c>
      <c r="AZ217" s="79" t="str">
        <f t="shared" si="21"/>
        <v/>
      </c>
      <c r="IW217" s="7"/>
    </row>
    <row r="218" spans="1:257" ht="11.85" customHeight="1" x14ac:dyDescent="0.3">
      <c r="A218" s="7" t="str">
        <f t="shared" si="24"/>
        <v/>
      </c>
      <c r="B218" s="7" t="str">
        <f t="shared" si="25"/>
        <v/>
      </c>
      <c r="C218" s="27" t="str">
        <v/>
      </c>
      <c r="D218" s="13" t="str">
        <v/>
      </c>
      <c r="E218" s="13" t="str">
        <v/>
      </c>
      <c r="F218" s="15" t="str">
        <v/>
      </c>
      <c r="G218" s="15" t="str">
        <v/>
      </c>
      <c r="H218" s="15" t="str">
        <v/>
      </c>
      <c r="I218" s="10" t="str">
        <v/>
      </c>
      <c r="J218" s="10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/>
      <c r="S218" s="10"/>
      <c r="T218" s="7"/>
      <c r="U218" s="7"/>
      <c r="V218" s="7"/>
      <c r="W218" s="7"/>
      <c r="AH218" s="1"/>
      <c r="AP218" s="7" t="str">
        <f t="shared" si="22"/>
        <v/>
      </c>
      <c r="AQ218" s="79" t="str">
        <f t="shared" si="23"/>
        <v/>
      </c>
      <c r="AR218" s="79" t="str">
        <f t="shared" si="23"/>
        <v/>
      </c>
      <c r="AS218" s="79" t="str">
        <f t="shared" si="23"/>
        <v/>
      </c>
      <c r="AT218" s="79" t="str">
        <f t="shared" si="20"/>
        <v/>
      </c>
      <c r="AU218" s="79" t="str">
        <f t="shared" si="20"/>
        <v/>
      </c>
      <c r="AV218" s="79" t="str">
        <f t="shared" si="20"/>
        <v/>
      </c>
      <c r="AW218" s="79" t="str">
        <f t="shared" si="20"/>
        <v/>
      </c>
      <c r="AX218" s="79" t="str">
        <f t="shared" si="21"/>
        <v/>
      </c>
      <c r="AY218" s="79" t="str">
        <f t="shared" si="21"/>
        <v/>
      </c>
      <c r="AZ218" s="79" t="str">
        <f t="shared" si="21"/>
        <v/>
      </c>
      <c r="IW218" s="7"/>
    </row>
    <row r="219" spans="1:257" ht="11.85" customHeight="1" x14ac:dyDescent="0.3">
      <c r="A219" s="7" t="str">
        <f t="shared" si="24"/>
        <v/>
      </c>
      <c r="B219" s="7" t="str">
        <f t="shared" si="25"/>
        <v/>
      </c>
      <c r="C219" s="27" t="str">
        <v/>
      </c>
      <c r="D219" s="13" t="str">
        <v/>
      </c>
      <c r="E219" s="13" t="str">
        <v/>
      </c>
      <c r="F219" s="15" t="str">
        <v/>
      </c>
      <c r="G219" s="15" t="str">
        <v/>
      </c>
      <c r="H219" s="15" t="str">
        <v/>
      </c>
      <c r="I219" s="10" t="str">
        <v/>
      </c>
      <c r="J219" s="10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/>
      <c r="S219" s="10"/>
      <c r="T219" s="7"/>
      <c r="U219" s="7"/>
      <c r="V219" s="7"/>
      <c r="W219" s="7"/>
      <c r="AH219" s="1"/>
      <c r="AP219" s="7" t="str">
        <f t="shared" si="22"/>
        <v/>
      </c>
      <c r="AQ219" s="79" t="str">
        <f t="shared" si="23"/>
        <v/>
      </c>
      <c r="AR219" s="79" t="str">
        <f t="shared" si="23"/>
        <v/>
      </c>
      <c r="AS219" s="79" t="str">
        <f t="shared" si="23"/>
        <v/>
      </c>
      <c r="AT219" s="79" t="str">
        <f t="shared" si="20"/>
        <v/>
      </c>
      <c r="AU219" s="79" t="str">
        <f t="shared" si="20"/>
        <v/>
      </c>
      <c r="AV219" s="79" t="str">
        <f t="shared" si="20"/>
        <v/>
      </c>
      <c r="AW219" s="79" t="str">
        <f t="shared" si="20"/>
        <v/>
      </c>
      <c r="AX219" s="79" t="str">
        <f t="shared" si="21"/>
        <v/>
      </c>
      <c r="AY219" s="79" t="str">
        <f t="shared" si="21"/>
        <v/>
      </c>
      <c r="AZ219" s="79" t="str">
        <f t="shared" si="21"/>
        <v/>
      </c>
      <c r="IW219" s="7"/>
    </row>
    <row r="220" spans="1:257" ht="11.85" customHeight="1" x14ac:dyDescent="0.3">
      <c r="A220" s="7" t="str">
        <f t="shared" si="24"/>
        <v/>
      </c>
      <c r="B220" s="7" t="str">
        <f t="shared" si="25"/>
        <v/>
      </c>
      <c r="C220" s="27" t="str">
        <v/>
      </c>
      <c r="D220" s="13" t="str">
        <v/>
      </c>
      <c r="E220" s="13" t="str">
        <v/>
      </c>
      <c r="F220" s="15" t="str">
        <v/>
      </c>
      <c r="G220" s="15" t="str">
        <v/>
      </c>
      <c r="H220" s="15" t="str">
        <v/>
      </c>
      <c r="I220" s="10" t="str">
        <v/>
      </c>
      <c r="J220" s="10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/>
      <c r="S220" s="10"/>
      <c r="T220" s="7"/>
      <c r="U220" s="7"/>
      <c r="V220" s="7"/>
      <c r="W220" s="7"/>
      <c r="AH220" s="1"/>
      <c r="AO220" s="7">
        <f>(ROW($A$45)-ROW(A220))*$E$29</f>
        <v>-17.5</v>
      </c>
      <c r="AP220" s="7" t="str">
        <f t="shared" si="22"/>
        <v/>
      </c>
      <c r="AQ220" s="79" t="str">
        <f t="shared" si="23"/>
        <v/>
      </c>
      <c r="AR220" s="79" t="str">
        <f t="shared" si="23"/>
        <v/>
      </c>
      <c r="AS220" s="79" t="str">
        <f t="shared" si="23"/>
        <v/>
      </c>
      <c r="AT220" s="79" t="str">
        <f t="shared" si="20"/>
        <v/>
      </c>
      <c r="AU220" s="79" t="str">
        <f t="shared" si="20"/>
        <v/>
      </c>
      <c r="AV220" s="79" t="str">
        <f t="shared" si="20"/>
        <v/>
      </c>
      <c r="AW220" s="79" t="str">
        <f t="shared" si="20"/>
        <v/>
      </c>
      <c r="AX220" s="79" t="str">
        <f t="shared" si="21"/>
        <v/>
      </c>
      <c r="AY220" s="79" t="str">
        <f t="shared" si="21"/>
        <v/>
      </c>
      <c r="AZ220" s="79" t="str">
        <f t="shared" si="21"/>
        <v/>
      </c>
      <c r="IW220" s="7"/>
    </row>
    <row r="221" spans="1:257" ht="11.85" customHeight="1" x14ac:dyDescent="0.3">
      <c r="A221" s="7" t="str">
        <f t="shared" si="24"/>
        <v/>
      </c>
      <c r="B221" s="7" t="str">
        <f t="shared" si="25"/>
        <v/>
      </c>
      <c r="C221" s="27" t="str">
        <v/>
      </c>
      <c r="D221" s="13" t="str">
        <v/>
      </c>
      <c r="E221" s="13" t="str">
        <v/>
      </c>
      <c r="F221" s="15" t="str">
        <v/>
      </c>
      <c r="G221" s="15" t="str">
        <v/>
      </c>
      <c r="H221" s="15" t="str">
        <v/>
      </c>
      <c r="I221" s="10" t="str">
        <v/>
      </c>
      <c r="J221" s="10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/>
      <c r="S221" s="10"/>
      <c r="T221" s="7"/>
      <c r="U221" s="7"/>
      <c r="V221" s="7"/>
      <c r="W221" s="7"/>
      <c r="AH221" s="1"/>
      <c r="AP221" s="7" t="str">
        <f t="shared" si="22"/>
        <v/>
      </c>
      <c r="AQ221" s="79" t="str">
        <f t="shared" si="23"/>
        <v/>
      </c>
      <c r="AR221" s="79" t="str">
        <f t="shared" si="23"/>
        <v/>
      </c>
      <c r="AS221" s="79" t="str">
        <f t="shared" si="23"/>
        <v/>
      </c>
      <c r="AT221" s="79" t="str">
        <f t="shared" si="20"/>
        <v/>
      </c>
      <c r="AU221" s="79" t="str">
        <f t="shared" si="20"/>
        <v/>
      </c>
      <c r="AV221" s="79" t="str">
        <f t="shared" si="20"/>
        <v/>
      </c>
      <c r="AW221" s="79" t="str">
        <f t="shared" si="20"/>
        <v/>
      </c>
      <c r="AX221" s="79" t="str">
        <f t="shared" si="21"/>
        <v/>
      </c>
      <c r="AY221" s="79" t="str">
        <f t="shared" si="21"/>
        <v/>
      </c>
      <c r="AZ221" s="79" t="str">
        <f t="shared" si="21"/>
        <v/>
      </c>
      <c r="IW221" s="7"/>
    </row>
    <row r="222" spans="1:257" ht="11.85" customHeight="1" x14ac:dyDescent="0.3">
      <c r="A222" s="7" t="str">
        <f t="shared" si="24"/>
        <v/>
      </c>
      <c r="B222" s="7" t="str">
        <f t="shared" si="25"/>
        <v/>
      </c>
      <c r="C222" s="27" t="str">
        <v/>
      </c>
      <c r="D222" s="13" t="str">
        <v/>
      </c>
      <c r="E222" s="13" t="str">
        <v/>
      </c>
      <c r="F222" s="15" t="str">
        <v/>
      </c>
      <c r="G222" s="15" t="str">
        <v/>
      </c>
      <c r="H222" s="15" t="str">
        <v/>
      </c>
      <c r="I222" s="10" t="str">
        <v/>
      </c>
      <c r="J222" s="10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/>
      <c r="S222" s="10"/>
      <c r="T222" s="7"/>
      <c r="U222" s="7"/>
      <c r="V222" s="7"/>
      <c r="W222" s="7"/>
      <c r="AH222" s="1"/>
      <c r="AP222" s="7" t="str">
        <f t="shared" si="22"/>
        <v/>
      </c>
      <c r="AQ222" s="79" t="str">
        <f t="shared" si="23"/>
        <v/>
      </c>
      <c r="AR222" s="79" t="str">
        <f t="shared" si="23"/>
        <v/>
      </c>
      <c r="AS222" s="79" t="str">
        <f t="shared" si="23"/>
        <v/>
      </c>
      <c r="AT222" s="79" t="str">
        <f t="shared" si="20"/>
        <v/>
      </c>
      <c r="AU222" s="79" t="str">
        <f t="shared" si="20"/>
        <v/>
      </c>
      <c r="AV222" s="79" t="str">
        <f t="shared" si="20"/>
        <v/>
      </c>
      <c r="AW222" s="79" t="str">
        <f t="shared" si="20"/>
        <v/>
      </c>
      <c r="AX222" s="79" t="str">
        <f t="shared" si="21"/>
        <v/>
      </c>
      <c r="AY222" s="79" t="str">
        <f t="shared" si="21"/>
        <v/>
      </c>
      <c r="AZ222" s="79" t="str">
        <f t="shared" si="21"/>
        <v/>
      </c>
      <c r="IW222" s="7"/>
    </row>
    <row r="223" spans="1:257" ht="11.85" customHeight="1" x14ac:dyDescent="0.3">
      <c r="A223" s="7" t="str">
        <f t="shared" si="24"/>
        <v/>
      </c>
      <c r="B223" s="7" t="str">
        <f t="shared" si="25"/>
        <v/>
      </c>
      <c r="C223" s="27" t="str">
        <v/>
      </c>
      <c r="D223" s="13" t="str">
        <v/>
      </c>
      <c r="E223" s="13" t="str">
        <v/>
      </c>
      <c r="F223" s="15" t="str">
        <v/>
      </c>
      <c r="G223" s="15" t="str">
        <v/>
      </c>
      <c r="H223" s="15" t="str">
        <v/>
      </c>
      <c r="I223" s="10" t="str">
        <v/>
      </c>
      <c r="J223" s="10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/>
      <c r="S223" s="10"/>
      <c r="T223" s="7"/>
      <c r="U223" s="7"/>
      <c r="V223" s="7"/>
      <c r="W223" s="7"/>
      <c r="AH223" s="1"/>
      <c r="AP223" s="7" t="str">
        <f t="shared" si="22"/>
        <v/>
      </c>
      <c r="AQ223" s="79" t="str">
        <f t="shared" si="23"/>
        <v/>
      </c>
      <c r="AR223" s="79" t="str">
        <f t="shared" si="23"/>
        <v/>
      </c>
      <c r="AS223" s="79" t="str">
        <f t="shared" si="23"/>
        <v/>
      </c>
      <c r="AT223" s="79" t="str">
        <f t="shared" si="20"/>
        <v/>
      </c>
      <c r="AU223" s="79" t="str">
        <f t="shared" si="20"/>
        <v/>
      </c>
      <c r="AV223" s="79" t="str">
        <f t="shared" si="20"/>
        <v/>
      </c>
      <c r="AW223" s="79" t="str">
        <f t="shared" si="20"/>
        <v/>
      </c>
      <c r="AX223" s="79" t="str">
        <f t="shared" si="21"/>
        <v/>
      </c>
      <c r="AY223" s="79" t="str">
        <f t="shared" si="21"/>
        <v/>
      </c>
      <c r="AZ223" s="79" t="str">
        <f t="shared" si="21"/>
        <v/>
      </c>
      <c r="IW223" s="7"/>
    </row>
    <row r="224" spans="1:257" ht="11.85" customHeight="1" x14ac:dyDescent="0.3">
      <c r="A224" s="7" t="str">
        <f t="shared" si="24"/>
        <v/>
      </c>
      <c r="B224" s="7" t="str">
        <f t="shared" si="25"/>
        <v/>
      </c>
      <c r="C224" s="27" t="str">
        <v/>
      </c>
      <c r="D224" s="13" t="str">
        <v/>
      </c>
      <c r="E224" s="13" t="str">
        <v/>
      </c>
      <c r="F224" s="15" t="str">
        <v/>
      </c>
      <c r="G224" s="15" t="str">
        <v/>
      </c>
      <c r="H224" s="15" t="str">
        <v/>
      </c>
      <c r="I224" s="10" t="str">
        <v/>
      </c>
      <c r="J224" s="10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/>
      <c r="S224" s="10"/>
      <c r="T224" s="7"/>
      <c r="U224" s="7"/>
      <c r="V224" s="7"/>
      <c r="W224" s="7"/>
      <c r="AH224" s="1"/>
      <c r="AP224" s="7" t="str">
        <f t="shared" si="22"/>
        <v/>
      </c>
      <c r="AQ224" s="79" t="str">
        <f t="shared" si="23"/>
        <v/>
      </c>
      <c r="AR224" s="79" t="str">
        <f t="shared" si="23"/>
        <v/>
      </c>
      <c r="AS224" s="79" t="str">
        <f t="shared" si="23"/>
        <v/>
      </c>
      <c r="AT224" s="79" t="str">
        <f t="shared" si="20"/>
        <v/>
      </c>
      <c r="AU224" s="79" t="str">
        <f t="shared" si="20"/>
        <v/>
      </c>
      <c r="AV224" s="79" t="str">
        <f t="shared" si="20"/>
        <v/>
      </c>
      <c r="AW224" s="79" t="str">
        <f t="shared" si="20"/>
        <v/>
      </c>
      <c r="AX224" s="79" t="str">
        <f t="shared" si="21"/>
        <v/>
      </c>
      <c r="AY224" s="79" t="str">
        <f t="shared" si="21"/>
        <v/>
      </c>
      <c r="AZ224" s="79" t="str">
        <f t="shared" si="21"/>
        <v/>
      </c>
      <c r="IW224" s="7"/>
    </row>
    <row r="225" spans="1:257" ht="11.85" customHeight="1" x14ac:dyDescent="0.3">
      <c r="A225" s="7" t="str">
        <f t="shared" si="24"/>
        <v/>
      </c>
      <c r="B225" s="7" t="str">
        <f t="shared" si="25"/>
        <v/>
      </c>
      <c r="C225" s="27" t="str">
        <v/>
      </c>
      <c r="D225" s="13" t="str">
        <v/>
      </c>
      <c r="E225" s="13" t="str">
        <v/>
      </c>
      <c r="F225" s="15" t="str">
        <v/>
      </c>
      <c r="G225" s="15" t="str">
        <v/>
      </c>
      <c r="H225" s="15" t="str">
        <v/>
      </c>
      <c r="I225" s="10" t="str">
        <v/>
      </c>
      <c r="J225" s="10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/>
      <c r="S225" s="10"/>
      <c r="T225" s="7"/>
      <c r="U225" s="7"/>
      <c r="V225" s="7"/>
      <c r="W225" s="7"/>
      <c r="AH225" s="1"/>
      <c r="AP225" s="7" t="str">
        <f t="shared" si="22"/>
        <v/>
      </c>
      <c r="AQ225" s="79" t="str">
        <f t="shared" si="23"/>
        <v/>
      </c>
      <c r="AR225" s="79" t="str">
        <f t="shared" si="23"/>
        <v/>
      </c>
      <c r="AS225" s="79" t="str">
        <f t="shared" si="23"/>
        <v/>
      </c>
      <c r="AT225" s="79" t="str">
        <f t="shared" si="20"/>
        <v/>
      </c>
      <c r="AU225" s="79" t="str">
        <f t="shared" si="20"/>
        <v/>
      </c>
      <c r="AV225" s="79" t="str">
        <f t="shared" si="20"/>
        <v/>
      </c>
      <c r="AW225" s="79" t="str">
        <f t="shared" si="20"/>
        <v/>
      </c>
      <c r="AX225" s="79" t="str">
        <f t="shared" si="21"/>
        <v/>
      </c>
      <c r="AY225" s="79" t="str">
        <f t="shared" si="21"/>
        <v/>
      </c>
      <c r="AZ225" s="79" t="str">
        <f t="shared" si="21"/>
        <v/>
      </c>
      <c r="IW225" s="7"/>
    </row>
    <row r="226" spans="1:257" ht="11.85" customHeight="1" x14ac:dyDescent="0.3">
      <c r="A226" s="7" t="str">
        <f t="shared" si="24"/>
        <v/>
      </c>
      <c r="B226" s="7" t="str">
        <f t="shared" si="25"/>
        <v/>
      </c>
      <c r="C226" s="27" t="str">
        <v/>
      </c>
      <c r="D226" s="13" t="str">
        <v/>
      </c>
      <c r="E226" s="13" t="str">
        <v/>
      </c>
      <c r="F226" s="15" t="str">
        <v/>
      </c>
      <c r="G226" s="15" t="str">
        <v/>
      </c>
      <c r="H226" s="15" t="str">
        <v/>
      </c>
      <c r="I226" s="10" t="str">
        <v/>
      </c>
      <c r="J226" s="10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/>
      <c r="S226" s="10"/>
      <c r="T226" s="7"/>
      <c r="U226" s="7"/>
      <c r="V226" s="7"/>
      <c r="W226" s="7"/>
      <c r="AH226" s="1"/>
      <c r="AP226" s="7" t="str">
        <f t="shared" si="22"/>
        <v/>
      </c>
      <c r="AQ226" s="79" t="str">
        <f t="shared" si="23"/>
        <v/>
      </c>
      <c r="AR226" s="79" t="str">
        <f t="shared" si="23"/>
        <v/>
      </c>
      <c r="AS226" s="79" t="str">
        <f t="shared" si="23"/>
        <v/>
      </c>
      <c r="AT226" s="79" t="str">
        <f t="shared" si="20"/>
        <v/>
      </c>
      <c r="AU226" s="79" t="str">
        <f t="shared" si="20"/>
        <v/>
      </c>
      <c r="AV226" s="79" t="str">
        <f t="shared" si="20"/>
        <v/>
      </c>
      <c r="AW226" s="79" t="str">
        <f t="shared" si="20"/>
        <v/>
      </c>
      <c r="AX226" s="79" t="str">
        <f t="shared" si="21"/>
        <v/>
      </c>
      <c r="AY226" s="79" t="str">
        <f t="shared" si="21"/>
        <v/>
      </c>
      <c r="AZ226" s="79" t="str">
        <f t="shared" si="21"/>
        <v/>
      </c>
      <c r="IW226" s="7"/>
    </row>
    <row r="227" spans="1:257" ht="11.85" customHeight="1" x14ac:dyDescent="0.3">
      <c r="A227" s="7" t="str">
        <f t="shared" si="24"/>
        <v/>
      </c>
      <c r="B227" s="7" t="str">
        <f t="shared" si="25"/>
        <v/>
      </c>
      <c r="C227" s="27" t="str">
        <v/>
      </c>
      <c r="D227" s="13" t="str">
        <v/>
      </c>
      <c r="E227" s="13" t="str">
        <v/>
      </c>
      <c r="F227" s="15" t="str">
        <v/>
      </c>
      <c r="G227" s="15" t="str">
        <v/>
      </c>
      <c r="H227" s="15" t="str">
        <v/>
      </c>
      <c r="I227" s="10" t="str">
        <v/>
      </c>
      <c r="J227" s="10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/>
      <c r="S227" s="10"/>
      <c r="T227" s="7"/>
      <c r="U227" s="7"/>
      <c r="V227" s="7"/>
      <c r="W227" s="7"/>
      <c r="AH227" s="1"/>
      <c r="AP227" s="7" t="str">
        <f t="shared" si="22"/>
        <v/>
      </c>
      <c r="AQ227" s="79" t="str">
        <f t="shared" si="23"/>
        <v/>
      </c>
      <c r="AR227" s="79" t="str">
        <f t="shared" si="23"/>
        <v/>
      </c>
      <c r="AS227" s="79" t="str">
        <f t="shared" si="23"/>
        <v/>
      </c>
      <c r="AT227" s="79" t="str">
        <f t="shared" si="20"/>
        <v/>
      </c>
      <c r="AU227" s="79" t="str">
        <f t="shared" si="20"/>
        <v/>
      </c>
      <c r="AV227" s="79" t="str">
        <f t="shared" si="20"/>
        <v/>
      </c>
      <c r="AW227" s="79" t="str">
        <f t="shared" si="20"/>
        <v/>
      </c>
      <c r="AX227" s="79" t="str">
        <f t="shared" si="21"/>
        <v/>
      </c>
      <c r="AY227" s="79" t="str">
        <f t="shared" si="21"/>
        <v/>
      </c>
      <c r="AZ227" s="79" t="str">
        <f t="shared" si="21"/>
        <v/>
      </c>
      <c r="IW227" s="7"/>
    </row>
    <row r="228" spans="1:257" ht="11.85" customHeight="1" x14ac:dyDescent="0.3">
      <c r="A228" s="7" t="str">
        <f t="shared" si="24"/>
        <v/>
      </c>
      <c r="B228" s="7" t="str">
        <f t="shared" si="25"/>
        <v/>
      </c>
      <c r="C228" s="27" t="str">
        <v/>
      </c>
      <c r="D228" s="13" t="str">
        <v/>
      </c>
      <c r="E228" s="13" t="str">
        <v/>
      </c>
      <c r="F228" s="15" t="str">
        <v/>
      </c>
      <c r="G228" s="15" t="str">
        <v/>
      </c>
      <c r="H228" s="15" t="str">
        <v/>
      </c>
      <c r="I228" s="10" t="str">
        <v/>
      </c>
      <c r="J228" s="10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/>
      <c r="S228" s="10"/>
      <c r="T228" s="7"/>
      <c r="U228" s="7"/>
      <c r="V228" s="7"/>
      <c r="W228" s="7"/>
      <c r="AH228" s="1"/>
      <c r="AP228" s="7" t="str">
        <f t="shared" si="22"/>
        <v/>
      </c>
      <c r="AQ228" s="79" t="str">
        <f t="shared" si="23"/>
        <v/>
      </c>
      <c r="AR228" s="79" t="str">
        <f t="shared" si="23"/>
        <v/>
      </c>
      <c r="AS228" s="79" t="str">
        <f t="shared" si="23"/>
        <v/>
      </c>
      <c r="AT228" s="79" t="str">
        <f t="shared" si="20"/>
        <v/>
      </c>
      <c r="AU228" s="79" t="str">
        <f t="shared" si="20"/>
        <v/>
      </c>
      <c r="AV228" s="79" t="str">
        <f t="shared" si="20"/>
        <v/>
      </c>
      <c r="AW228" s="79" t="str">
        <f t="shared" si="20"/>
        <v/>
      </c>
      <c r="AX228" s="79" t="str">
        <f t="shared" si="21"/>
        <v/>
      </c>
      <c r="AY228" s="79" t="str">
        <f t="shared" si="21"/>
        <v/>
      </c>
      <c r="AZ228" s="79" t="str">
        <f t="shared" si="21"/>
        <v/>
      </c>
      <c r="IW228" s="7"/>
    </row>
    <row r="229" spans="1:257" ht="11.85" customHeight="1" x14ac:dyDescent="0.3">
      <c r="A229" s="7" t="str">
        <f t="shared" si="24"/>
        <v/>
      </c>
      <c r="B229" s="7" t="str">
        <f t="shared" si="25"/>
        <v/>
      </c>
      <c r="C229" s="27" t="str">
        <v/>
      </c>
      <c r="D229" s="13" t="str">
        <v/>
      </c>
      <c r="E229" s="13" t="str">
        <v/>
      </c>
      <c r="F229" s="15" t="str">
        <v/>
      </c>
      <c r="G229" s="15" t="str">
        <v/>
      </c>
      <c r="H229" s="15" t="str">
        <v/>
      </c>
      <c r="I229" s="10" t="str">
        <v/>
      </c>
      <c r="J229" s="10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/>
      <c r="S229" s="10"/>
      <c r="T229" s="7"/>
      <c r="U229" s="7"/>
      <c r="V229" s="7"/>
      <c r="W229" s="7"/>
      <c r="AH229" s="1"/>
      <c r="AP229" s="7" t="str">
        <f t="shared" si="22"/>
        <v/>
      </c>
      <c r="AQ229" s="79" t="str">
        <f t="shared" si="23"/>
        <v/>
      </c>
      <c r="AR229" s="79" t="str">
        <f t="shared" si="23"/>
        <v/>
      </c>
      <c r="AS229" s="79" t="str">
        <f t="shared" si="23"/>
        <v/>
      </c>
      <c r="AT229" s="79" t="str">
        <f t="shared" si="20"/>
        <v/>
      </c>
      <c r="AU229" s="79" t="str">
        <f t="shared" si="20"/>
        <v/>
      </c>
      <c r="AV229" s="79" t="str">
        <f t="shared" si="20"/>
        <v/>
      </c>
      <c r="AW229" s="79" t="str">
        <f t="shared" si="20"/>
        <v/>
      </c>
      <c r="AX229" s="79" t="str">
        <f t="shared" si="21"/>
        <v/>
      </c>
      <c r="AY229" s="79" t="str">
        <f t="shared" si="21"/>
        <v/>
      </c>
      <c r="AZ229" s="79" t="str">
        <f t="shared" si="21"/>
        <v/>
      </c>
      <c r="IW229" s="7"/>
    </row>
    <row r="230" spans="1:257" ht="11.85" customHeight="1" x14ac:dyDescent="0.3">
      <c r="A230" s="7" t="str">
        <f t="shared" si="24"/>
        <v/>
      </c>
      <c r="B230" s="7" t="str">
        <f t="shared" si="25"/>
        <v/>
      </c>
      <c r="C230" s="27" t="str">
        <v/>
      </c>
      <c r="D230" s="13" t="str">
        <v/>
      </c>
      <c r="E230" s="13" t="str">
        <v/>
      </c>
      <c r="F230" s="15" t="str">
        <v/>
      </c>
      <c r="G230" s="15" t="str">
        <v/>
      </c>
      <c r="H230" s="15" t="str">
        <v/>
      </c>
      <c r="I230" s="10" t="str">
        <v/>
      </c>
      <c r="J230" s="10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/>
      <c r="S230" s="10"/>
      <c r="T230" s="7"/>
      <c r="U230" s="7"/>
      <c r="V230" s="7"/>
      <c r="W230" s="7"/>
      <c r="AH230" s="1"/>
      <c r="AP230" s="7" t="str">
        <f t="shared" si="22"/>
        <v/>
      </c>
      <c r="AQ230" s="79" t="str">
        <f t="shared" si="23"/>
        <v/>
      </c>
      <c r="AR230" s="79" t="str">
        <f t="shared" si="23"/>
        <v/>
      </c>
      <c r="AS230" s="79" t="str">
        <f t="shared" si="23"/>
        <v/>
      </c>
      <c r="AT230" s="79" t="str">
        <f t="shared" si="20"/>
        <v/>
      </c>
      <c r="AU230" s="79" t="str">
        <f t="shared" si="20"/>
        <v/>
      </c>
      <c r="AV230" s="79" t="str">
        <f t="shared" si="20"/>
        <v/>
      </c>
      <c r="AW230" s="79" t="str">
        <f t="shared" si="20"/>
        <v/>
      </c>
      <c r="AX230" s="79" t="str">
        <f t="shared" si="21"/>
        <v/>
      </c>
      <c r="AY230" s="79" t="str">
        <f t="shared" si="21"/>
        <v/>
      </c>
      <c r="AZ230" s="79" t="str">
        <f t="shared" si="21"/>
        <v/>
      </c>
      <c r="IW230" s="7"/>
    </row>
    <row r="231" spans="1:257" ht="11.85" customHeight="1" x14ac:dyDescent="0.3">
      <c r="A231" s="7" t="str">
        <f t="shared" si="24"/>
        <v/>
      </c>
      <c r="B231" s="7" t="str">
        <f t="shared" si="25"/>
        <v/>
      </c>
      <c r="C231" s="27" t="str">
        <v/>
      </c>
      <c r="D231" s="13" t="str">
        <v/>
      </c>
      <c r="E231" s="13" t="str">
        <v/>
      </c>
      <c r="F231" s="15" t="str">
        <v/>
      </c>
      <c r="G231" s="15" t="str">
        <v/>
      </c>
      <c r="H231" s="15" t="str">
        <v/>
      </c>
      <c r="I231" s="10" t="str">
        <v/>
      </c>
      <c r="J231" s="10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/>
      <c r="S231" s="10"/>
      <c r="T231" s="7"/>
      <c r="U231" s="7"/>
      <c r="V231" s="7"/>
      <c r="W231" s="7"/>
      <c r="AH231" s="1"/>
      <c r="AP231" s="7" t="str">
        <f t="shared" si="22"/>
        <v/>
      </c>
      <c r="AQ231" s="79" t="str">
        <f t="shared" si="23"/>
        <v/>
      </c>
      <c r="AR231" s="79" t="str">
        <f t="shared" si="23"/>
        <v/>
      </c>
      <c r="AS231" s="79" t="str">
        <f t="shared" si="23"/>
        <v/>
      </c>
      <c r="AT231" s="79" t="str">
        <f t="shared" si="20"/>
        <v/>
      </c>
      <c r="AU231" s="79" t="str">
        <f t="shared" si="20"/>
        <v/>
      </c>
      <c r="AV231" s="79" t="str">
        <f t="shared" si="20"/>
        <v/>
      </c>
      <c r="AW231" s="79" t="str">
        <f t="shared" si="20"/>
        <v/>
      </c>
      <c r="AX231" s="79" t="str">
        <f t="shared" si="21"/>
        <v/>
      </c>
      <c r="AY231" s="79" t="str">
        <f t="shared" si="21"/>
        <v/>
      </c>
      <c r="AZ231" s="79" t="str">
        <f t="shared" si="21"/>
        <v/>
      </c>
      <c r="IW231" s="7"/>
    </row>
    <row r="232" spans="1:257" ht="11.85" customHeight="1" x14ac:dyDescent="0.3">
      <c r="A232" s="7" t="str">
        <f t="shared" si="24"/>
        <v/>
      </c>
      <c r="B232" s="7" t="str">
        <f t="shared" si="25"/>
        <v/>
      </c>
      <c r="C232" s="27" t="str">
        <v/>
      </c>
      <c r="D232" s="13" t="str">
        <v/>
      </c>
      <c r="E232" s="13" t="str">
        <v/>
      </c>
      <c r="F232" s="15" t="str">
        <v/>
      </c>
      <c r="G232" s="15" t="str">
        <v/>
      </c>
      <c r="H232" s="15" t="str">
        <v/>
      </c>
      <c r="I232" s="10" t="str">
        <v/>
      </c>
      <c r="J232" s="10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/>
      <c r="S232" s="10"/>
      <c r="T232" s="7"/>
      <c r="U232" s="7"/>
      <c r="V232" s="7"/>
      <c r="W232" s="7"/>
      <c r="AH232" s="1"/>
      <c r="AP232" s="7" t="str">
        <f t="shared" si="22"/>
        <v/>
      </c>
      <c r="AQ232" s="79" t="str">
        <f t="shared" si="23"/>
        <v/>
      </c>
      <c r="AR232" s="79" t="str">
        <f t="shared" si="23"/>
        <v/>
      </c>
      <c r="AS232" s="79" t="str">
        <f t="shared" si="23"/>
        <v/>
      </c>
      <c r="AT232" s="79" t="str">
        <f t="shared" si="20"/>
        <v/>
      </c>
      <c r="AU232" s="79" t="str">
        <f t="shared" si="20"/>
        <v/>
      </c>
      <c r="AV232" s="79" t="str">
        <f t="shared" si="20"/>
        <v/>
      </c>
      <c r="AW232" s="79" t="str">
        <f t="shared" si="20"/>
        <v/>
      </c>
      <c r="AX232" s="79" t="str">
        <f t="shared" si="21"/>
        <v/>
      </c>
      <c r="AY232" s="79" t="str">
        <f t="shared" si="21"/>
        <v/>
      </c>
      <c r="AZ232" s="79" t="str">
        <f t="shared" si="21"/>
        <v/>
      </c>
      <c r="IW232" s="7"/>
    </row>
    <row r="233" spans="1:257" ht="11.85" customHeight="1" x14ac:dyDescent="0.3">
      <c r="A233" s="7" t="str">
        <f t="shared" si="24"/>
        <v/>
      </c>
      <c r="B233" s="7" t="str">
        <f t="shared" si="25"/>
        <v/>
      </c>
      <c r="C233" s="27" t="str">
        <v/>
      </c>
      <c r="D233" s="13" t="str">
        <v/>
      </c>
      <c r="E233" s="13" t="str">
        <v/>
      </c>
      <c r="F233" s="15" t="str">
        <v/>
      </c>
      <c r="G233" s="15" t="str">
        <v/>
      </c>
      <c r="H233" s="15" t="str">
        <v/>
      </c>
      <c r="I233" s="10" t="str">
        <v/>
      </c>
      <c r="J233" s="10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/>
      <c r="S233" s="10"/>
      <c r="T233" s="7"/>
      <c r="U233" s="7"/>
      <c r="V233" s="7"/>
      <c r="W233" s="7"/>
      <c r="AH233" s="1"/>
      <c r="AP233" s="7" t="str">
        <f t="shared" si="22"/>
        <v/>
      </c>
      <c r="AQ233" s="79" t="str">
        <f t="shared" si="23"/>
        <v/>
      </c>
      <c r="AR233" s="79" t="str">
        <f t="shared" si="23"/>
        <v/>
      </c>
      <c r="AS233" s="79" t="str">
        <f t="shared" si="23"/>
        <v/>
      </c>
      <c r="AT233" s="79" t="str">
        <f t="shared" si="20"/>
        <v/>
      </c>
      <c r="AU233" s="79" t="str">
        <f t="shared" si="20"/>
        <v/>
      </c>
      <c r="AV233" s="79" t="str">
        <f t="shared" si="20"/>
        <v/>
      </c>
      <c r="AW233" s="79" t="str">
        <f t="shared" si="20"/>
        <v/>
      </c>
      <c r="AX233" s="79" t="str">
        <f t="shared" si="21"/>
        <v/>
      </c>
      <c r="AY233" s="79" t="str">
        <f t="shared" si="21"/>
        <v/>
      </c>
      <c r="AZ233" s="79" t="str">
        <f t="shared" si="21"/>
        <v/>
      </c>
      <c r="IW233" s="7"/>
    </row>
    <row r="234" spans="1:257" ht="11.85" customHeight="1" x14ac:dyDescent="0.3">
      <c r="A234" s="7" t="str">
        <f t="shared" si="24"/>
        <v/>
      </c>
      <c r="B234" s="7" t="str">
        <f t="shared" si="25"/>
        <v/>
      </c>
      <c r="C234" s="27" t="str">
        <v/>
      </c>
      <c r="D234" s="13" t="str">
        <v/>
      </c>
      <c r="E234" s="13" t="str">
        <v/>
      </c>
      <c r="F234" s="15" t="str">
        <v/>
      </c>
      <c r="G234" s="15" t="str">
        <v/>
      </c>
      <c r="H234" s="15" t="str">
        <v/>
      </c>
      <c r="I234" s="10" t="str">
        <v/>
      </c>
      <c r="J234" s="10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/>
      <c r="S234" s="10"/>
      <c r="T234" s="7"/>
      <c r="U234" s="7"/>
      <c r="V234" s="7"/>
      <c r="W234" s="7"/>
      <c r="AH234" s="1"/>
      <c r="AP234" s="7" t="str">
        <f t="shared" si="22"/>
        <v/>
      </c>
      <c r="AQ234" s="79" t="str">
        <f t="shared" si="23"/>
        <v/>
      </c>
      <c r="AR234" s="79" t="str">
        <f t="shared" si="23"/>
        <v/>
      </c>
      <c r="AS234" s="79" t="str">
        <f t="shared" si="23"/>
        <v/>
      </c>
      <c r="AT234" s="79" t="str">
        <f t="shared" si="20"/>
        <v/>
      </c>
      <c r="AU234" s="79" t="str">
        <f t="shared" si="20"/>
        <v/>
      </c>
      <c r="AV234" s="79" t="str">
        <f t="shared" si="20"/>
        <v/>
      </c>
      <c r="AW234" s="79" t="str">
        <f t="shared" si="20"/>
        <v/>
      </c>
      <c r="AX234" s="79" t="str">
        <f t="shared" si="21"/>
        <v/>
      </c>
      <c r="AY234" s="79" t="str">
        <f t="shared" si="21"/>
        <v/>
      </c>
      <c r="AZ234" s="79" t="str">
        <f t="shared" si="21"/>
        <v/>
      </c>
      <c r="IW234" s="7"/>
    </row>
    <row r="235" spans="1:257" ht="11.85" customHeight="1" x14ac:dyDescent="0.3">
      <c r="A235" s="7" t="str">
        <f t="shared" si="24"/>
        <v/>
      </c>
      <c r="B235" s="7" t="str">
        <f t="shared" si="25"/>
        <v/>
      </c>
      <c r="C235" s="27" t="str">
        <v/>
      </c>
      <c r="D235" s="13" t="str">
        <v/>
      </c>
      <c r="E235" s="13" t="str">
        <v/>
      </c>
      <c r="F235" s="15" t="str">
        <v/>
      </c>
      <c r="G235" s="15" t="str">
        <v/>
      </c>
      <c r="H235" s="15" t="str">
        <v/>
      </c>
      <c r="I235" s="10" t="str">
        <v/>
      </c>
      <c r="J235" s="10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/>
      <c r="S235" s="10"/>
      <c r="T235" s="7"/>
      <c r="U235" s="7"/>
      <c r="V235" s="7"/>
      <c r="W235" s="7"/>
      <c r="AH235" s="1"/>
      <c r="AP235" s="7" t="str">
        <f t="shared" si="22"/>
        <v/>
      </c>
      <c r="AQ235" s="79" t="str">
        <f t="shared" si="23"/>
        <v/>
      </c>
      <c r="AR235" s="79" t="str">
        <f t="shared" si="23"/>
        <v/>
      </c>
      <c r="AS235" s="79" t="str">
        <f t="shared" si="23"/>
        <v/>
      </c>
      <c r="AT235" s="79" t="str">
        <f t="shared" si="20"/>
        <v/>
      </c>
      <c r="AU235" s="79" t="str">
        <f t="shared" si="20"/>
        <v/>
      </c>
      <c r="AV235" s="79" t="str">
        <f t="shared" si="20"/>
        <v/>
      </c>
      <c r="AW235" s="79" t="str">
        <f t="shared" si="20"/>
        <v/>
      </c>
      <c r="AX235" s="79" t="str">
        <f t="shared" si="21"/>
        <v/>
      </c>
      <c r="AY235" s="79" t="str">
        <f t="shared" si="21"/>
        <v/>
      </c>
      <c r="AZ235" s="79" t="str">
        <f t="shared" si="21"/>
        <v/>
      </c>
      <c r="IW235" s="7"/>
    </row>
    <row r="236" spans="1:257" ht="11.85" customHeight="1" x14ac:dyDescent="0.3">
      <c r="A236" s="7" t="str">
        <f t="shared" si="24"/>
        <v/>
      </c>
      <c r="B236" s="7" t="str">
        <f t="shared" si="25"/>
        <v/>
      </c>
      <c r="C236" s="27" t="str">
        <v/>
      </c>
      <c r="D236" s="13" t="str">
        <v/>
      </c>
      <c r="E236" s="13" t="str">
        <v/>
      </c>
      <c r="F236" s="15" t="str">
        <v/>
      </c>
      <c r="G236" s="15" t="str">
        <v/>
      </c>
      <c r="H236" s="15" t="str">
        <v/>
      </c>
      <c r="I236" s="10" t="str">
        <v/>
      </c>
      <c r="J236" s="10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/>
      <c r="S236" s="10"/>
      <c r="T236" s="7"/>
      <c r="U236" s="7"/>
      <c r="V236" s="7"/>
      <c r="W236" s="7"/>
      <c r="AH236" s="1"/>
      <c r="AP236" s="7" t="str">
        <f t="shared" si="22"/>
        <v/>
      </c>
      <c r="AQ236" s="79" t="str">
        <f t="shared" si="23"/>
        <v/>
      </c>
      <c r="AR236" s="79" t="str">
        <f t="shared" si="23"/>
        <v/>
      </c>
      <c r="AS236" s="79" t="str">
        <f t="shared" si="23"/>
        <v/>
      </c>
      <c r="AT236" s="79" t="str">
        <f t="shared" si="20"/>
        <v/>
      </c>
      <c r="AU236" s="79" t="str">
        <f t="shared" si="20"/>
        <v/>
      </c>
      <c r="AV236" s="79" t="str">
        <f t="shared" si="20"/>
        <v/>
      </c>
      <c r="AW236" s="79" t="str">
        <f t="shared" si="20"/>
        <v/>
      </c>
      <c r="AX236" s="79" t="str">
        <f t="shared" si="21"/>
        <v/>
      </c>
      <c r="AY236" s="79" t="str">
        <f t="shared" si="21"/>
        <v/>
      </c>
      <c r="AZ236" s="79" t="str">
        <f t="shared" si="21"/>
        <v/>
      </c>
      <c r="IW236" s="7"/>
    </row>
    <row r="237" spans="1:257" ht="11.85" customHeight="1" x14ac:dyDescent="0.3">
      <c r="A237" s="7" t="str">
        <f t="shared" si="24"/>
        <v/>
      </c>
      <c r="B237" s="7" t="str">
        <f t="shared" ref="B237:B244" si="26">IF(IF(OR($D$36,$D$35,$D$34),(ROW(A237)-ROW($A$45))*$E$29,"")&lt;=$E$30,IF(OR($D$36,$D$35,$D$34),(ROW(A237)-ROW($A$45))*$E$29,""),"")</f>
        <v/>
      </c>
      <c r="C237" s="27" t="str">
        <v/>
      </c>
      <c r="D237" s="13" t="str">
        <v/>
      </c>
      <c r="E237" s="13" t="str">
        <v/>
      </c>
      <c r="F237" s="15" t="str">
        <v/>
      </c>
      <c r="G237" s="15" t="str">
        <v/>
      </c>
      <c r="H237" s="15" t="str">
        <v/>
      </c>
      <c r="I237" s="10" t="str">
        <v/>
      </c>
      <c r="J237" s="10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/>
      <c r="S237" s="10"/>
      <c r="T237" s="7"/>
      <c r="U237" s="7"/>
      <c r="V237" s="7"/>
      <c r="W237" s="7"/>
      <c r="AH237" s="1"/>
      <c r="AP237" s="7" t="str">
        <f t="shared" si="22"/>
        <v/>
      </c>
      <c r="AQ237" s="79" t="str">
        <f t="shared" si="23"/>
        <v/>
      </c>
      <c r="AR237" s="79" t="str">
        <f t="shared" si="23"/>
        <v/>
      </c>
      <c r="AS237" s="79" t="str">
        <f t="shared" si="23"/>
        <v/>
      </c>
      <c r="AT237" s="79" t="str">
        <f t="shared" si="23"/>
        <v/>
      </c>
      <c r="AU237" s="79" t="str">
        <f t="shared" si="23"/>
        <v/>
      </c>
      <c r="AV237" s="79" t="str">
        <f t="shared" si="23"/>
        <v/>
      </c>
      <c r="AW237" s="79" t="str">
        <f t="shared" si="23"/>
        <v/>
      </c>
      <c r="AX237" s="79" t="str">
        <f t="shared" si="23"/>
        <v/>
      </c>
      <c r="AY237" s="79" t="str">
        <f t="shared" si="23"/>
        <v/>
      </c>
      <c r="AZ237" s="79" t="str">
        <f t="shared" si="23"/>
        <v/>
      </c>
      <c r="IW237" s="7"/>
    </row>
    <row r="238" spans="1:257" ht="11.85" customHeight="1" x14ac:dyDescent="0.3">
      <c r="A238" s="7" t="str">
        <f t="shared" si="24"/>
        <v/>
      </c>
      <c r="B238" s="7" t="str">
        <f t="shared" si="26"/>
        <v/>
      </c>
      <c r="C238" s="27" t="str">
        <v/>
      </c>
      <c r="D238" s="13" t="str">
        <v/>
      </c>
      <c r="E238" s="13" t="str">
        <v/>
      </c>
      <c r="F238" s="15" t="str">
        <v/>
      </c>
      <c r="G238" s="15" t="str">
        <v/>
      </c>
      <c r="H238" s="15" t="str">
        <v/>
      </c>
      <c r="I238" s="10" t="str">
        <v/>
      </c>
      <c r="J238" s="10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/>
      <c r="S238" s="10"/>
      <c r="T238" s="7"/>
      <c r="U238" s="7"/>
      <c r="V238" s="7"/>
      <c r="W238" s="7"/>
      <c r="AH238" s="1"/>
      <c r="AP238" s="7" t="str">
        <f t="shared" ref="AP238:AP301" si="27">IF((ROW(A238)-ROW($A$45))*$E$29&lt;=$E$30,A238,"")</f>
        <v/>
      </c>
      <c r="AQ238" s="79" t="str">
        <f t="shared" ref="AQ238:AT301" si="28">IF(ISNUMBER(C238),C238,"")</f>
        <v/>
      </c>
      <c r="AR238" s="79" t="str">
        <f t="shared" si="28"/>
        <v/>
      </c>
      <c r="AS238" s="79" t="str">
        <f t="shared" si="28"/>
        <v/>
      </c>
      <c r="AT238" s="79" t="str">
        <f t="shared" si="28"/>
        <v/>
      </c>
      <c r="AU238" s="79" t="str">
        <f t="shared" ref="AU238:AX301" si="29">IF(ISNUMBER(G238),G238,"")</f>
        <v/>
      </c>
      <c r="AV238" s="79" t="str">
        <f t="shared" si="29"/>
        <v/>
      </c>
      <c r="AW238" s="79" t="str">
        <f t="shared" si="29"/>
        <v/>
      </c>
      <c r="AX238" s="79" t="str">
        <f t="shared" si="29"/>
        <v/>
      </c>
      <c r="AY238" s="79" t="str">
        <f t="shared" ref="AY238:AZ301" si="30">IF(ISNUMBER(K238),K238,"")</f>
        <v/>
      </c>
      <c r="AZ238" s="79" t="str">
        <f t="shared" si="30"/>
        <v/>
      </c>
      <c r="IW238" s="7"/>
    </row>
    <row r="239" spans="1:257" ht="11.85" customHeight="1" x14ac:dyDescent="0.3">
      <c r="A239" s="7" t="str">
        <f t="shared" ref="A239:A302" si="31">IF(OR($D$36,$D$35,$D$34),IF(MOD((ROW(A239)-ROW($A$45))*$E$29,$E$31)&lt;0.0001,(ROW(A239)-ROW($A$45))*$E$29,""),"")</f>
        <v/>
      </c>
      <c r="B239" s="7" t="str">
        <f t="shared" si="26"/>
        <v/>
      </c>
      <c r="C239" s="27" t="str">
        <v/>
      </c>
      <c r="D239" s="13" t="str">
        <v/>
      </c>
      <c r="E239" s="13" t="str">
        <v/>
      </c>
      <c r="F239" s="15" t="str">
        <v/>
      </c>
      <c r="G239" s="15" t="str">
        <v/>
      </c>
      <c r="H239" s="15" t="str">
        <v/>
      </c>
      <c r="I239" s="10" t="str">
        <v/>
      </c>
      <c r="J239" s="10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/>
      <c r="S239" s="10"/>
      <c r="T239" s="7"/>
      <c r="U239" s="7"/>
      <c r="V239" s="7"/>
      <c r="W239" s="7"/>
      <c r="AH239" s="1"/>
      <c r="AP239" s="7" t="str">
        <f t="shared" si="27"/>
        <v/>
      </c>
      <c r="AQ239" s="79" t="str">
        <f t="shared" si="28"/>
        <v/>
      </c>
      <c r="AR239" s="79" t="str">
        <f t="shared" si="28"/>
        <v/>
      </c>
      <c r="AS239" s="79" t="str">
        <f t="shared" si="28"/>
        <v/>
      </c>
      <c r="AT239" s="79" t="str">
        <f t="shared" si="28"/>
        <v/>
      </c>
      <c r="AU239" s="79" t="str">
        <f t="shared" si="29"/>
        <v/>
      </c>
      <c r="AV239" s="79" t="str">
        <f t="shared" si="29"/>
        <v/>
      </c>
      <c r="AW239" s="79" t="str">
        <f t="shared" si="29"/>
        <v/>
      </c>
      <c r="AX239" s="79" t="str">
        <f t="shared" si="29"/>
        <v/>
      </c>
      <c r="AY239" s="79" t="str">
        <f t="shared" si="30"/>
        <v/>
      </c>
      <c r="AZ239" s="79" t="str">
        <f t="shared" si="30"/>
        <v/>
      </c>
      <c r="IW239" s="7"/>
    </row>
    <row r="240" spans="1:257" ht="11.85" customHeight="1" x14ac:dyDescent="0.3">
      <c r="A240" s="7" t="str">
        <f t="shared" si="31"/>
        <v/>
      </c>
      <c r="B240" s="7" t="str">
        <f t="shared" si="26"/>
        <v/>
      </c>
      <c r="C240" s="27" t="str">
        <v/>
      </c>
      <c r="D240" s="13" t="str">
        <v/>
      </c>
      <c r="E240" s="13" t="str">
        <v/>
      </c>
      <c r="F240" s="15" t="str">
        <v/>
      </c>
      <c r="G240" s="15" t="str">
        <v/>
      </c>
      <c r="H240" s="15" t="str">
        <v/>
      </c>
      <c r="I240" s="10" t="str">
        <v/>
      </c>
      <c r="J240" s="10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/>
      <c r="S240" s="10"/>
      <c r="T240" s="7"/>
      <c r="U240" s="7"/>
      <c r="V240" s="7"/>
      <c r="W240" s="7"/>
      <c r="AH240" s="1"/>
      <c r="AP240" s="7" t="str">
        <f t="shared" si="27"/>
        <v/>
      </c>
      <c r="AQ240" s="79" t="str">
        <f t="shared" si="28"/>
        <v/>
      </c>
      <c r="AR240" s="79" t="str">
        <f t="shared" si="28"/>
        <v/>
      </c>
      <c r="AS240" s="79" t="str">
        <f t="shared" si="28"/>
        <v/>
      </c>
      <c r="AT240" s="79" t="str">
        <f t="shared" si="28"/>
        <v/>
      </c>
      <c r="AU240" s="79" t="str">
        <f t="shared" si="29"/>
        <v/>
      </c>
      <c r="AV240" s="79" t="str">
        <f t="shared" si="29"/>
        <v/>
      </c>
      <c r="AW240" s="79" t="str">
        <f t="shared" si="29"/>
        <v/>
      </c>
      <c r="AX240" s="79" t="str">
        <f t="shared" si="29"/>
        <v/>
      </c>
      <c r="AY240" s="79" t="str">
        <f t="shared" si="30"/>
        <v/>
      </c>
      <c r="AZ240" s="79" t="str">
        <f t="shared" si="30"/>
        <v/>
      </c>
      <c r="IW240" s="7"/>
    </row>
    <row r="241" spans="1:257" ht="11.85" customHeight="1" x14ac:dyDescent="0.3">
      <c r="A241" s="7" t="str">
        <f t="shared" si="31"/>
        <v/>
      </c>
      <c r="B241" s="7" t="str">
        <f t="shared" si="26"/>
        <v/>
      </c>
      <c r="C241" s="27" t="str">
        <v/>
      </c>
      <c r="D241" s="13" t="str">
        <v/>
      </c>
      <c r="E241" s="13" t="str">
        <v/>
      </c>
      <c r="F241" s="15" t="str">
        <v/>
      </c>
      <c r="G241" s="15" t="str">
        <v/>
      </c>
      <c r="H241" s="15" t="str">
        <v/>
      </c>
      <c r="I241" s="10" t="str">
        <v/>
      </c>
      <c r="J241" s="10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/>
      <c r="S241" s="10"/>
      <c r="T241" s="7"/>
      <c r="U241" s="7"/>
      <c r="V241" s="7"/>
      <c r="W241" s="7"/>
      <c r="AH241" s="1"/>
      <c r="AP241" s="7" t="str">
        <f t="shared" si="27"/>
        <v/>
      </c>
      <c r="AQ241" s="79" t="str">
        <f t="shared" si="28"/>
        <v/>
      </c>
      <c r="AR241" s="79" t="str">
        <f t="shared" si="28"/>
        <v/>
      </c>
      <c r="AS241" s="79" t="str">
        <f t="shared" si="28"/>
        <v/>
      </c>
      <c r="AT241" s="79" t="str">
        <f t="shared" si="28"/>
        <v/>
      </c>
      <c r="AU241" s="79" t="str">
        <f t="shared" si="29"/>
        <v/>
      </c>
      <c r="AV241" s="79" t="str">
        <f t="shared" si="29"/>
        <v/>
      </c>
      <c r="AW241" s="79" t="str">
        <f t="shared" si="29"/>
        <v/>
      </c>
      <c r="AX241" s="79" t="str">
        <f t="shared" si="29"/>
        <v/>
      </c>
      <c r="AY241" s="79" t="str">
        <f t="shared" si="30"/>
        <v/>
      </c>
      <c r="AZ241" s="79" t="str">
        <f t="shared" si="30"/>
        <v/>
      </c>
      <c r="IW241" s="7"/>
    </row>
    <row r="242" spans="1:257" ht="11.85" customHeight="1" x14ac:dyDescent="0.3">
      <c r="A242" s="7" t="str">
        <f t="shared" si="31"/>
        <v/>
      </c>
      <c r="B242" s="7" t="str">
        <f t="shared" si="26"/>
        <v/>
      </c>
      <c r="C242" s="27" t="str">
        <v/>
      </c>
      <c r="D242" s="13" t="str">
        <v/>
      </c>
      <c r="E242" s="13" t="str">
        <v/>
      </c>
      <c r="F242" s="15" t="str">
        <v/>
      </c>
      <c r="G242" s="15" t="str">
        <v/>
      </c>
      <c r="H242" s="15" t="str">
        <v/>
      </c>
      <c r="I242" s="10" t="str">
        <v/>
      </c>
      <c r="J242" s="10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/>
      <c r="S242" s="10"/>
      <c r="T242" s="7"/>
      <c r="U242" s="7"/>
      <c r="V242" s="7"/>
      <c r="W242" s="7"/>
      <c r="AH242" s="1"/>
      <c r="AP242" s="7" t="str">
        <f t="shared" si="27"/>
        <v/>
      </c>
      <c r="AQ242" s="79" t="str">
        <f t="shared" si="28"/>
        <v/>
      </c>
      <c r="AR242" s="79" t="str">
        <f t="shared" si="28"/>
        <v/>
      </c>
      <c r="AS242" s="79" t="str">
        <f t="shared" si="28"/>
        <v/>
      </c>
      <c r="AT242" s="79" t="str">
        <f t="shared" si="28"/>
        <v/>
      </c>
      <c r="AU242" s="79" t="str">
        <f t="shared" si="29"/>
        <v/>
      </c>
      <c r="AV242" s="79" t="str">
        <f t="shared" si="29"/>
        <v/>
      </c>
      <c r="AW242" s="79" t="str">
        <f t="shared" si="29"/>
        <v/>
      </c>
      <c r="AX242" s="79" t="str">
        <f t="shared" si="29"/>
        <v/>
      </c>
      <c r="AY242" s="79" t="str">
        <f t="shared" si="30"/>
        <v/>
      </c>
      <c r="AZ242" s="79" t="str">
        <f t="shared" si="30"/>
        <v/>
      </c>
      <c r="IW242" s="7"/>
    </row>
    <row r="243" spans="1:257" ht="11.85" customHeight="1" x14ac:dyDescent="0.3">
      <c r="A243" s="7" t="str">
        <f t="shared" si="31"/>
        <v/>
      </c>
      <c r="B243" s="7" t="str">
        <f t="shared" si="26"/>
        <v/>
      </c>
      <c r="C243" s="27" t="str">
        <v/>
      </c>
      <c r="D243" s="13" t="str">
        <v/>
      </c>
      <c r="E243" s="13" t="str">
        <v/>
      </c>
      <c r="F243" s="15" t="str">
        <v/>
      </c>
      <c r="G243" s="15" t="str">
        <v/>
      </c>
      <c r="H243" s="15" t="str">
        <v/>
      </c>
      <c r="I243" s="10" t="str">
        <v/>
      </c>
      <c r="J243" s="10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/>
      <c r="S243" s="10"/>
      <c r="T243" s="7"/>
      <c r="U243" s="7"/>
      <c r="V243" s="7"/>
      <c r="W243" s="7"/>
      <c r="AH243" s="1"/>
      <c r="AP243" s="7" t="str">
        <f t="shared" si="27"/>
        <v/>
      </c>
      <c r="AQ243" s="79" t="str">
        <f t="shared" si="28"/>
        <v/>
      </c>
      <c r="AR243" s="79" t="str">
        <f t="shared" si="28"/>
        <v/>
      </c>
      <c r="AS243" s="79" t="str">
        <f t="shared" si="28"/>
        <v/>
      </c>
      <c r="AT243" s="79" t="str">
        <f t="shared" si="28"/>
        <v/>
      </c>
      <c r="AU243" s="79" t="str">
        <f t="shared" si="29"/>
        <v/>
      </c>
      <c r="AV243" s="79" t="str">
        <f t="shared" si="29"/>
        <v/>
      </c>
      <c r="AW243" s="79" t="str">
        <f t="shared" si="29"/>
        <v/>
      </c>
      <c r="AX243" s="79" t="str">
        <f t="shared" si="29"/>
        <v/>
      </c>
      <c r="AY243" s="79" t="str">
        <f t="shared" si="30"/>
        <v/>
      </c>
      <c r="AZ243" s="79" t="str">
        <f t="shared" si="30"/>
        <v/>
      </c>
      <c r="IW243" s="7"/>
    </row>
    <row r="244" spans="1:257" ht="11.85" customHeight="1" x14ac:dyDescent="0.3">
      <c r="A244" s="7" t="str">
        <f t="shared" si="31"/>
        <v/>
      </c>
      <c r="B244" s="7" t="str">
        <f t="shared" si="26"/>
        <v/>
      </c>
      <c r="C244" s="27" t="str">
        <v/>
      </c>
      <c r="D244" s="13" t="str">
        <v/>
      </c>
      <c r="E244" s="13" t="str">
        <v/>
      </c>
      <c r="F244" s="15" t="str">
        <v/>
      </c>
      <c r="G244" s="15" t="str">
        <v/>
      </c>
      <c r="H244" s="15" t="str">
        <v/>
      </c>
      <c r="I244" s="10" t="str">
        <v/>
      </c>
      <c r="J244" s="10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/>
      <c r="S244" s="10"/>
      <c r="T244" s="7"/>
      <c r="U244" s="7"/>
      <c r="V244" s="7"/>
      <c r="W244" s="7"/>
      <c r="AH244" s="1"/>
      <c r="AP244" s="7" t="str">
        <f t="shared" si="27"/>
        <v/>
      </c>
      <c r="AQ244" s="79" t="str">
        <f t="shared" si="28"/>
        <v/>
      </c>
      <c r="AR244" s="79" t="str">
        <f t="shared" si="28"/>
        <v/>
      </c>
      <c r="AS244" s="79" t="str">
        <f t="shared" si="28"/>
        <v/>
      </c>
      <c r="AT244" s="79" t="str">
        <f t="shared" si="28"/>
        <v/>
      </c>
      <c r="AU244" s="79" t="str">
        <f t="shared" si="29"/>
        <v/>
      </c>
      <c r="AV244" s="79" t="str">
        <f t="shared" si="29"/>
        <v/>
      </c>
      <c r="AW244" s="79" t="str">
        <f t="shared" si="29"/>
        <v/>
      </c>
      <c r="AX244" s="79" t="str">
        <f t="shared" si="29"/>
        <v/>
      </c>
      <c r="AY244" s="79" t="str">
        <f t="shared" si="30"/>
        <v/>
      </c>
      <c r="AZ244" s="79" t="str">
        <f t="shared" si="30"/>
        <v/>
      </c>
      <c r="IW244" s="7"/>
    </row>
    <row r="245" spans="1:257" ht="11.85" customHeight="1" x14ac:dyDescent="0.3">
      <c r="A245" s="7" t="str">
        <f t="shared" si="31"/>
        <v/>
      </c>
      <c r="C245" s="27" t="str">
        <v/>
      </c>
      <c r="D245" s="13" t="str">
        <v/>
      </c>
      <c r="E245" s="13" t="str">
        <v/>
      </c>
      <c r="F245" s="15" t="str">
        <v/>
      </c>
      <c r="G245" s="15" t="str">
        <v/>
      </c>
      <c r="H245" s="15" t="str">
        <v/>
      </c>
      <c r="I245" s="10" t="str">
        <v/>
      </c>
      <c r="J245" s="10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/>
      <c r="S245" s="10"/>
      <c r="T245" s="7"/>
      <c r="U245" s="7"/>
      <c r="V245" s="7"/>
      <c r="W245" s="7"/>
      <c r="AH245" s="1"/>
      <c r="AP245" s="7" t="str">
        <f t="shared" si="27"/>
        <v/>
      </c>
      <c r="AQ245" s="79" t="str">
        <f t="shared" si="28"/>
        <v/>
      </c>
      <c r="AR245" s="79" t="str">
        <f t="shared" si="28"/>
        <v/>
      </c>
      <c r="AS245" s="79" t="str">
        <f t="shared" si="28"/>
        <v/>
      </c>
      <c r="AT245" s="79" t="str">
        <f t="shared" si="28"/>
        <v/>
      </c>
      <c r="AU245" s="79" t="str">
        <f t="shared" si="29"/>
        <v/>
      </c>
      <c r="AV245" s="79" t="str">
        <f t="shared" si="29"/>
        <v/>
      </c>
      <c r="AW245" s="79" t="str">
        <f t="shared" si="29"/>
        <v/>
      </c>
      <c r="AX245" s="79" t="str">
        <f t="shared" si="29"/>
        <v/>
      </c>
      <c r="AY245" s="79" t="str">
        <f t="shared" si="30"/>
        <v/>
      </c>
      <c r="AZ245" s="79" t="str">
        <f t="shared" si="30"/>
        <v/>
      </c>
      <c r="IW245" s="7"/>
    </row>
    <row r="246" spans="1:257" ht="11.85" customHeight="1" x14ac:dyDescent="0.3">
      <c r="A246" s="7" t="str">
        <f t="shared" si="31"/>
        <v/>
      </c>
      <c r="C246" s="27" t="str">
        <v/>
      </c>
      <c r="D246" s="13" t="str">
        <v/>
      </c>
      <c r="E246" s="13" t="str">
        <v/>
      </c>
      <c r="F246" s="15" t="str">
        <v/>
      </c>
      <c r="G246" s="15" t="str">
        <v/>
      </c>
      <c r="H246" s="15" t="str">
        <v/>
      </c>
      <c r="I246" s="10" t="str">
        <v/>
      </c>
      <c r="J246" s="10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/>
      <c r="S246" s="10"/>
      <c r="T246" s="7"/>
      <c r="U246" s="7"/>
      <c r="V246" s="7"/>
      <c r="W246" s="7"/>
      <c r="AH246" s="1"/>
      <c r="AP246" s="7" t="str">
        <f t="shared" si="27"/>
        <v/>
      </c>
      <c r="AQ246" s="79" t="str">
        <f t="shared" si="28"/>
        <v/>
      </c>
      <c r="AR246" s="79" t="str">
        <f t="shared" si="28"/>
        <v/>
      </c>
      <c r="AS246" s="79" t="str">
        <f t="shared" si="28"/>
        <v/>
      </c>
      <c r="AT246" s="79" t="str">
        <f t="shared" si="28"/>
        <v/>
      </c>
      <c r="AU246" s="79" t="str">
        <f t="shared" si="29"/>
        <v/>
      </c>
      <c r="AV246" s="79" t="str">
        <f t="shared" si="29"/>
        <v/>
      </c>
      <c r="AW246" s="79" t="str">
        <f t="shared" si="29"/>
        <v/>
      </c>
      <c r="AX246" s="79" t="str">
        <f t="shared" si="29"/>
        <v/>
      </c>
      <c r="AY246" s="79" t="str">
        <f t="shared" si="30"/>
        <v/>
      </c>
      <c r="AZ246" s="79" t="str">
        <f t="shared" si="30"/>
        <v/>
      </c>
      <c r="IW246" s="7"/>
    </row>
    <row r="247" spans="1:257" ht="11.85" customHeight="1" x14ac:dyDescent="0.3">
      <c r="A247" s="7" t="str">
        <f t="shared" si="31"/>
        <v/>
      </c>
      <c r="C247" s="27" t="str">
        <v/>
      </c>
      <c r="D247" s="13" t="str">
        <v/>
      </c>
      <c r="E247" s="13" t="str">
        <v/>
      </c>
      <c r="F247" s="15" t="str">
        <v/>
      </c>
      <c r="G247" s="15" t="str">
        <v/>
      </c>
      <c r="H247" s="15" t="str">
        <v/>
      </c>
      <c r="I247" s="10" t="str">
        <v/>
      </c>
      <c r="J247" s="10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/>
      <c r="S247" s="10"/>
      <c r="T247" s="7"/>
      <c r="U247" s="7"/>
      <c r="V247" s="7"/>
      <c r="W247" s="7"/>
      <c r="AH247" s="1"/>
      <c r="AP247" s="7" t="str">
        <f t="shared" si="27"/>
        <v/>
      </c>
      <c r="AQ247" s="79" t="str">
        <f t="shared" si="28"/>
        <v/>
      </c>
      <c r="AR247" s="79" t="str">
        <f t="shared" si="28"/>
        <v/>
      </c>
      <c r="AS247" s="79" t="str">
        <f t="shared" si="28"/>
        <v/>
      </c>
      <c r="AT247" s="79" t="str">
        <f t="shared" si="28"/>
        <v/>
      </c>
      <c r="AU247" s="79" t="str">
        <f t="shared" si="29"/>
        <v/>
      </c>
      <c r="AV247" s="79" t="str">
        <f t="shared" si="29"/>
        <v/>
      </c>
      <c r="AW247" s="79" t="str">
        <f t="shared" si="29"/>
        <v/>
      </c>
      <c r="AX247" s="79" t="str">
        <f t="shared" si="29"/>
        <v/>
      </c>
      <c r="AY247" s="79" t="str">
        <f t="shared" si="30"/>
        <v/>
      </c>
      <c r="AZ247" s="79" t="str">
        <f t="shared" si="30"/>
        <v/>
      </c>
      <c r="IW247" s="7"/>
    </row>
    <row r="248" spans="1:257" ht="11.85" customHeight="1" x14ac:dyDescent="0.3">
      <c r="A248" s="7" t="str">
        <f t="shared" si="31"/>
        <v/>
      </c>
      <c r="C248" s="27" t="str">
        <v/>
      </c>
      <c r="D248" s="13" t="str">
        <v/>
      </c>
      <c r="E248" s="13" t="str">
        <v/>
      </c>
      <c r="F248" s="15" t="str">
        <v/>
      </c>
      <c r="G248" s="15" t="str">
        <v/>
      </c>
      <c r="H248" s="15" t="str">
        <v/>
      </c>
      <c r="I248" s="10" t="str">
        <v/>
      </c>
      <c r="J248" s="10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/>
      <c r="S248" s="10"/>
      <c r="T248" s="7"/>
      <c r="U248" s="7"/>
      <c r="V248" s="7"/>
      <c r="W248" s="7"/>
      <c r="AH248" s="1"/>
      <c r="AP248" s="7" t="str">
        <f t="shared" si="27"/>
        <v/>
      </c>
      <c r="AQ248" s="79" t="str">
        <f t="shared" si="28"/>
        <v/>
      </c>
      <c r="AR248" s="79" t="str">
        <f t="shared" si="28"/>
        <v/>
      </c>
      <c r="AS248" s="79" t="str">
        <f t="shared" si="28"/>
        <v/>
      </c>
      <c r="AT248" s="79" t="str">
        <f t="shared" si="28"/>
        <v/>
      </c>
      <c r="AU248" s="79" t="str">
        <f t="shared" si="29"/>
        <v/>
      </c>
      <c r="AV248" s="79" t="str">
        <f t="shared" si="29"/>
        <v/>
      </c>
      <c r="AW248" s="79" t="str">
        <f t="shared" si="29"/>
        <v/>
      </c>
      <c r="AX248" s="79" t="str">
        <f t="shared" si="29"/>
        <v/>
      </c>
      <c r="AY248" s="79" t="str">
        <f t="shared" si="30"/>
        <v/>
      </c>
      <c r="AZ248" s="79" t="str">
        <f t="shared" si="30"/>
        <v/>
      </c>
      <c r="IW248" s="7"/>
    </row>
    <row r="249" spans="1:257" ht="11.85" customHeight="1" x14ac:dyDescent="0.3">
      <c r="A249" s="7" t="str">
        <f t="shared" si="31"/>
        <v/>
      </c>
      <c r="C249" s="27" t="str">
        <v/>
      </c>
      <c r="D249" s="13" t="str">
        <v/>
      </c>
      <c r="E249" s="13" t="str">
        <v/>
      </c>
      <c r="F249" s="15" t="str">
        <v/>
      </c>
      <c r="G249" s="15" t="str">
        <v/>
      </c>
      <c r="H249" s="15" t="str">
        <v/>
      </c>
      <c r="I249" s="10" t="str">
        <v/>
      </c>
      <c r="J249" s="10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/>
      <c r="S249" s="10"/>
      <c r="T249" s="7"/>
      <c r="U249" s="7"/>
      <c r="V249" s="7"/>
      <c r="W249" s="7"/>
      <c r="AH249" s="1"/>
      <c r="AP249" s="7" t="str">
        <f t="shared" si="27"/>
        <v/>
      </c>
      <c r="AQ249" s="79" t="str">
        <f t="shared" si="28"/>
        <v/>
      </c>
      <c r="AR249" s="79" t="str">
        <f t="shared" si="28"/>
        <v/>
      </c>
      <c r="AS249" s="79" t="str">
        <f t="shared" si="28"/>
        <v/>
      </c>
      <c r="AT249" s="79" t="str">
        <f t="shared" si="28"/>
        <v/>
      </c>
      <c r="AU249" s="79" t="str">
        <f t="shared" si="29"/>
        <v/>
      </c>
      <c r="AV249" s="79" t="str">
        <f t="shared" si="29"/>
        <v/>
      </c>
      <c r="AW249" s="79" t="str">
        <f t="shared" si="29"/>
        <v/>
      </c>
      <c r="AX249" s="79" t="str">
        <f t="shared" si="29"/>
        <v/>
      </c>
      <c r="AY249" s="79" t="str">
        <f t="shared" si="30"/>
        <v/>
      </c>
      <c r="AZ249" s="79" t="str">
        <f t="shared" si="30"/>
        <v/>
      </c>
      <c r="IW249" s="7"/>
    </row>
    <row r="250" spans="1:257" ht="11.85" customHeight="1" x14ac:dyDescent="0.3">
      <c r="A250" s="7" t="str">
        <f t="shared" si="31"/>
        <v/>
      </c>
      <c r="C250" s="27" t="str">
        <v/>
      </c>
      <c r="D250" s="13" t="str">
        <v/>
      </c>
      <c r="E250" s="13" t="str">
        <v/>
      </c>
      <c r="F250" s="15" t="str">
        <v/>
      </c>
      <c r="G250" s="15" t="str">
        <v/>
      </c>
      <c r="H250" s="15" t="str">
        <v/>
      </c>
      <c r="I250" s="10" t="str">
        <v/>
      </c>
      <c r="J250" s="10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/>
      <c r="S250" s="10"/>
      <c r="T250" s="7"/>
      <c r="U250" s="7"/>
      <c r="V250" s="7"/>
      <c r="W250" s="7"/>
      <c r="AH250" s="1"/>
      <c r="AP250" s="7" t="str">
        <f t="shared" si="27"/>
        <v/>
      </c>
      <c r="AQ250" s="79" t="str">
        <f t="shared" si="28"/>
        <v/>
      </c>
      <c r="AR250" s="79" t="str">
        <f t="shared" si="28"/>
        <v/>
      </c>
      <c r="AS250" s="79" t="str">
        <f t="shared" si="28"/>
        <v/>
      </c>
      <c r="AT250" s="79" t="str">
        <f t="shared" si="28"/>
        <v/>
      </c>
      <c r="AU250" s="79" t="str">
        <f t="shared" si="29"/>
        <v/>
      </c>
      <c r="AV250" s="79" t="str">
        <f t="shared" si="29"/>
        <v/>
      </c>
      <c r="AW250" s="79" t="str">
        <f t="shared" si="29"/>
        <v/>
      </c>
      <c r="AX250" s="79" t="str">
        <f t="shared" si="29"/>
        <v/>
      </c>
      <c r="AY250" s="79" t="str">
        <f t="shared" si="30"/>
        <v/>
      </c>
      <c r="AZ250" s="79" t="str">
        <f t="shared" si="30"/>
        <v/>
      </c>
      <c r="IW250" s="7"/>
    </row>
    <row r="251" spans="1:257" ht="11.85" customHeight="1" x14ac:dyDescent="0.3">
      <c r="A251" s="7" t="str">
        <f t="shared" si="31"/>
        <v/>
      </c>
      <c r="C251" s="27" t="str">
        <v/>
      </c>
      <c r="D251" s="13" t="str">
        <v/>
      </c>
      <c r="E251" s="13" t="str">
        <v/>
      </c>
      <c r="F251" s="15" t="str">
        <v/>
      </c>
      <c r="G251" s="15" t="str">
        <v/>
      </c>
      <c r="H251" s="15" t="str">
        <v/>
      </c>
      <c r="I251" s="10" t="str">
        <v/>
      </c>
      <c r="J251" s="10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/>
      <c r="S251" s="10"/>
      <c r="T251" s="7"/>
      <c r="U251" s="7"/>
      <c r="V251" s="7"/>
      <c r="W251" s="7"/>
      <c r="AH251" s="1"/>
      <c r="AP251" s="7" t="str">
        <f t="shared" si="27"/>
        <v/>
      </c>
      <c r="AQ251" s="79" t="str">
        <f t="shared" si="28"/>
        <v/>
      </c>
      <c r="AR251" s="79" t="str">
        <f t="shared" si="28"/>
        <v/>
      </c>
      <c r="AS251" s="79" t="str">
        <f t="shared" si="28"/>
        <v/>
      </c>
      <c r="AT251" s="79" t="str">
        <f t="shared" si="28"/>
        <v/>
      </c>
      <c r="AU251" s="79" t="str">
        <f t="shared" si="29"/>
        <v/>
      </c>
      <c r="AV251" s="79" t="str">
        <f t="shared" si="29"/>
        <v/>
      </c>
      <c r="AW251" s="79" t="str">
        <f t="shared" si="29"/>
        <v/>
      </c>
      <c r="AX251" s="79" t="str">
        <f t="shared" si="29"/>
        <v/>
      </c>
      <c r="AY251" s="79" t="str">
        <f t="shared" si="30"/>
        <v/>
      </c>
      <c r="AZ251" s="79" t="str">
        <f t="shared" si="30"/>
        <v/>
      </c>
      <c r="IW251" s="7"/>
    </row>
    <row r="252" spans="1:257" ht="11.85" customHeight="1" x14ac:dyDescent="0.3">
      <c r="A252" s="7" t="str">
        <f t="shared" si="31"/>
        <v/>
      </c>
      <c r="C252" s="27" t="str">
        <v/>
      </c>
      <c r="D252" s="13" t="str">
        <v/>
      </c>
      <c r="E252" s="13" t="str">
        <v/>
      </c>
      <c r="F252" s="15" t="str">
        <v/>
      </c>
      <c r="G252" s="15" t="str">
        <v/>
      </c>
      <c r="H252" s="15" t="str">
        <v/>
      </c>
      <c r="I252" s="10" t="str">
        <v/>
      </c>
      <c r="J252" s="10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/>
      <c r="S252" s="10"/>
      <c r="T252" s="7"/>
      <c r="U252" s="7"/>
      <c r="V252" s="7"/>
      <c r="W252" s="7"/>
      <c r="AH252" s="1"/>
      <c r="AP252" s="7" t="str">
        <f t="shared" si="27"/>
        <v/>
      </c>
      <c r="AQ252" s="79" t="str">
        <f t="shared" si="28"/>
        <v/>
      </c>
      <c r="AR252" s="79" t="str">
        <f t="shared" si="28"/>
        <v/>
      </c>
      <c r="AS252" s="79" t="str">
        <f t="shared" si="28"/>
        <v/>
      </c>
      <c r="AT252" s="79" t="str">
        <f t="shared" si="28"/>
        <v/>
      </c>
      <c r="AU252" s="79" t="str">
        <f t="shared" si="29"/>
        <v/>
      </c>
      <c r="AV252" s="79" t="str">
        <f t="shared" si="29"/>
        <v/>
      </c>
      <c r="AW252" s="79" t="str">
        <f t="shared" si="29"/>
        <v/>
      </c>
      <c r="AX252" s="79" t="str">
        <f t="shared" si="29"/>
        <v/>
      </c>
      <c r="AY252" s="79" t="str">
        <f t="shared" si="30"/>
        <v/>
      </c>
      <c r="AZ252" s="79" t="str">
        <f t="shared" si="30"/>
        <v/>
      </c>
      <c r="IW252" s="7"/>
    </row>
    <row r="253" spans="1:257" ht="11.85" customHeight="1" x14ac:dyDescent="0.3">
      <c r="A253" s="7" t="str">
        <f t="shared" si="31"/>
        <v/>
      </c>
      <c r="C253" s="27" t="str">
        <v/>
      </c>
      <c r="D253" s="13" t="str">
        <v/>
      </c>
      <c r="E253" s="13" t="str">
        <v/>
      </c>
      <c r="F253" s="15" t="str">
        <v/>
      </c>
      <c r="G253" s="15" t="str">
        <v/>
      </c>
      <c r="H253" s="15" t="str">
        <v/>
      </c>
      <c r="I253" s="10" t="str">
        <v/>
      </c>
      <c r="J253" s="10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/>
      <c r="S253" s="10"/>
      <c r="T253" s="7"/>
      <c r="U253" s="7"/>
      <c r="V253" s="7"/>
      <c r="W253" s="7"/>
      <c r="AH253" s="1"/>
      <c r="AP253" s="7" t="str">
        <f t="shared" si="27"/>
        <v/>
      </c>
      <c r="AQ253" s="79" t="str">
        <f t="shared" si="28"/>
        <v/>
      </c>
      <c r="AR253" s="79" t="str">
        <f t="shared" si="28"/>
        <v/>
      </c>
      <c r="AS253" s="79" t="str">
        <f t="shared" si="28"/>
        <v/>
      </c>
      <c r="AT253" s="79" t="str">
        <f t="shared" si="28"/>
        <v/>
      </c>
      <c r="AU253" s="79" t="str">
        <f t="shared" si="29"/>
        <v/>
      </c>
      <c r="AV253" s="79" t="str">
        <f t="shared" si="29"/>
        <v/>
      </c>
      <c r="AW253" s="79" t="str">
        <f t="shared" si="29"/>
        <v/>
      </c>
      <c r="AX253" s="79" t="str">
        <f t="shared" si="29"/>
        <v/>
      </c>
      <c r="AY253" s="79" t="str">
        <f t="shared" si="30"/>
        <v/>
      </c>
      <c r="AZ253" s="79" t="str">
        <f t="shared" si="30"/>
        <v/>
      </c>
      <c r="IW253" s="7"/>
    </row>
    <row r="254" spans="1:257" ht="11.85" customHeight="1" x14ac:dyDescent="0.3">
      <c r="A254" s="7" t="str">
        <f t="shared" si="31"/>
        <v/>
      </c>
      <c r="C254" s="27" t="str">
        <v/>
      </c>
      <c r="D254" s="13" t="str">
        <v/>
      </c>
      <c r="E254" s="13" t="str">
        <v/>
      </c>
      <c r="F254" s="15" t="str">
        <v/>
      </c>
      <c r="G254" s="15" t="str">
        <v/>
      </c>
      <c r="H254" s="15" t="str">
        <v/>
      </c>
      <c r="I254" s="10" t="str">
        <v/>
      </c>
      <c r="J254" s="10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/>
      <c r="S254" s="10"/>
      <c r="T254" s="7"/>
      <c r="U254" s="7"/>
      <c r="V254" s="7"/>
      <c r="W254" s="7"/>
      <c r="AH254" s="1"/>
      <c r="AP254" s="7" t="str">
        <f t="shared" si="27"/>
        <v/>
      </c>
      <c r="AQ254" s="79" t="str">
        <f t="shared" si="28"/>
        <v/>
      </c>
      <c r="AR254" s="79" t="str">
        <f t="shared" si="28"/>
        <v/>
      </c>
      <c r="AS254" s="79" t="str">
        <f t="shared" si="28"/>
        <v/>
      </c>
      <c r="AT254" s="79" t="str">
        <f t="shared" si="28"/>
        <v/>
      </c>
      <c r="AU254" s="79" t="str">
        <f t="shared" si="29"/>
        <v/>
      </c>
      <c r="AV254" s="79" t="str">
        <f t="shared" si="29"/>
        <v/>
      </c>
      <c r="AW254" s="79" t="str">
        <f t="shared" si="29"/>
        <v/>
      </c>
      <c r="AX254" s="79" t="str">
        <f t="shared" si="29"/>
        <v/>
      </c>
      <c r="AY254" s="79" t="str">
        <f t="shared" si="30"/>
        <v/>
      </c>
      <c r="AZ254" s="79" t="str">
        <f t="shared" si="30"/>
        <v/>
      </c>
      <c r="IW254" s="7"/>
    </row>
    <row r="255" spans="1:257" ht="11.85" customHeight="1" x14ac:dyDescent="0.3">
      <c r="A255" s="7" t="str">
        <f t="shared" si="31"/>
        <v/>
      </c>
      <c r="C255" s="27" t="str">
        <v/>
      </c>
      <c r="D255" s="13" t="str">
        <v/>
      </c>
      <c r="E255" s="13" t="str">
        <v/>
      </c>
      <c r="F255" s="15" t="str">
        <v/>
      </c>
      <c r="G255" s="15" t="str">
        <v/>
      </c>
      <c r="H255" s="15" t="str">
        <v/>
      </c>
      <c r="I255" s="10" t="str">
        <v/>
      </c>
      <c r="J255" s="10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/>
      <c r="S255" s="10"/>
      <c r="T255" s="7"/>
      <c r="U255" s="7"/>
      <c r="V255" s="7"/>
      <c r="W255" s="7"/>
      <c r="AH255" s="1"/>
      <c r="AP255" s="7" t="str">
        <f t="shared" si="27"/>
        <v/>
      </c>
      <c r="AQ255" s="79" t="str">
        <f t="shared" si="28"/>
        <v/>
      </c>
      <c r="AR255" s="79" t="str">
        <f t="shared" si="28"/>
        <v/>
      </c>
      <c r="AS255" s="79" t="str">
        <f t="shared" si="28"/>
        <v/>
      </c>
      <c r="AT255" s="79" t="str">
        <f t="shared" si="28"/>
        <v/>
      </c>
      <c r="AU255" s="79" t="str">
        <f t="shared" si="29"/>
        <v/>
      </c>
      <c r="AV255" s="79" t="str">
        <f t="shared" si="29"/>
        <v/>
      </c>
      <c r="AW255" s="79" t="str">
        <f t="shared" si="29"/>
        <v/>
      </c>
      <c r="AX255" s="79" t="str">
        <f t="shared" si="29"/>
        <v/>
      </c>
      <c r="AY255" s="79" t="str">
        <f t="shared" si="30"/>
        <v/>
      </c>
      <c r="AZ255" s="79" t="str">
        <f t="shared" si="30"/>
        <v/>
      </c>
      <c r="IW255" s="7"/>
    </row>
    <row r="256" spans="1:257" ht="11.85" customHeight="1" x14ac:dyDescent="0.3">
      <c r="A256" s="7" t="str">
        <f t="shared" si="31"/>
        <v/>
      </c>
      <c r="C256" s="27" t="str">
        <v/>
      </c>
      <c r="D256" s="13" t="str">
        <v/>
      </c>
      <c r="E256" s="13" t="str">
        <v/>
      </c>
      <c r="F256" s="15" t="str">
        <v/>
      </c>
      <c r="G256" s="15" t="str">
        <v/>
      </c>
      <c r="H256" s="15" t="str">
        <v/>
      </c>
      <c r="I256" s="10" t="str">
        <v/>
      </c>
      <c r="J256" s="10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/>
      <c r="S256" s="10"/>
      <c r="T256" s="7"/>
      <c r="U256" s="7"/>
      <c r="V256" s="7"/>
      <c r="W256" s="7"/>
      <c r="AH256" s="1"/>
      <c r="AP256" s="7" t="str">
        <f t="shared" si="27"/>
        <v/>
      </c>
      <c r="AQ256" s="79" t="str">
        <f t="shared" si="28"/>
        <v/>
      </c>
      <c r="AR256" s="79" t="str">
        <f t="shared" si="28"/>
        <v/>
      </c>
      <c r="AS256" s="79" t="str">
        <f t="shared" si="28"/>
        <v/>
      </c>
      <c r="AT256" s="79" t="str">
        <f t="shared" si="28"/>
        <v/>
      </c>
      <c r="AU256" s="79" t="str">
        <f t="shared" si="29"/>
        <v/>
      </c>
      <c r="AV256" s="79" t="str">
        <f t="shared" si="29"/>
        <v/>
      </c>
      <c r="AW256" s="79" t="str">
        <f t="shared" si="29"/>
        <v/>
      </c>
      <c r="AX256" s="79" t="str">
        <f t="shared" si="29"/>
        <v/>
      </c>
      <c r="AY256" s="79" t="str">
        <f t="shared" si="30"/>
        <v/>
      </c>
      <c r="AZ256" s="79" t="str">
        <f t="shared" si="30"/>
        <v/>
      </c>
      <c r="IW256" s="7"/>
    </row>
    <row r="257" spans="1:257" ht="11.85" customHeight="1" x14ac:dyDescent="0.3">
      <c r="A257" s="7" t="str">
        <f t="shared" si="31"/>
        <v/>
      </c>
      <c r="C257" s="27" t="str">
        <v/>
      </c>
      <c r="D257" s="13" t="str">
        <v/>
      </c>
      <c r="E257" s="13" t="str">
        <v/>
      </c>
      <c r="F257" s="15" t="str">
        <v/>
      </c>
      <c r="G257" s="15" t="str">
        <v/>
      </c>
      <c r="H257" s="15" t="str">
        <v/>
      </c>
      <c r="I257" s="10" t="str">
        <v/>
      </c>
      <c r="J257" s="10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/>
      <c r="S257" s="10"/>
      <c r="T257" s="7"/>
      <c r="U257" s="7"/>
      <c r="V257" s="7"/>
      <c r="W257" s="7"/>
      <c r="AH257" s="1"/>
      <c r="AP257" s="7" t="str">
        <f t="shared" si="27"/>
        <v/>
      </c>
      <c r="AQ257" s="79" t="str">
        <f t="shared" si="28"/>
        <v/>
      </c>
      <c r="AR257" s="79" t="str">
        <f t="shared" si="28"/>
        <v/>
      </c>
      <c r="AS257" s="79" t="str">
        <f t="shared" si="28"/>
        <v/>
      </c>
      <c r="AT257" s="79" t="str">
        <f t="shared" si="28"/>
        <v/>
      </c>
      <c r="AU257" s="79" t="str">
        <f t="shared" si="29"/>
        <v/>
      </c>
      <c r="AV257" s="79" t="str">
        <f t="shared" si="29"/>
        <v/>
      </c>
      <c r="AW257" s="79" t="str">
        <f t="shared" si="29"/>
        <v/>
      </c>
      <c r="AX257" s="79" t="str">
        <f t="shared" si="29"/>
        <v/>
      </c>
      <c r="AY257" s="79" t="str">
        <f t="shared" si="30"/>
        <v/>
      </c>
      <c r="AZ257" s="79" t="str">
        <f t="shared" si="30"/>
        <v/>
      </c>
      <c r="IW257" s="7"/>
    </row>
    <row r="258" spans="1:257" ht="11.85" customHeight="1" x14ac:dyDescent="0.3">
      <c r="A258" s="7" t="str">
        <f t="shared" si="31"/>
        <v/>
      </c>
      <c r="C258" s="27" t="str">
        <v/>
      </c>
      <c r="D258" s="13" t="str">
        <v/>
      </c>
      <c r="E258" s="13" t="str">
        <v/>
      </c>
      <c r="F258" s="15" t="str">
        <v/>
      </c>
      <c r="G258" s="15" t="str">
        <v/>
      </c>
      <c r="H258" s="15" t="str">
        <v/>
      </c>
      <c r="I258" s="10" t="str">
        <v/>
      </c>
      <c r="J258" s="10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/>
      <c r="S258" s="10"/>
      <c r="T258" s="7"/>
      <c r="U258" s="7"/>
      <c r="V258" s="7"/>
      <c r="W258" s="7"/>
      <c r="AH258" s="1"/>
      <c r="AP258" s="7" t="str">
        <f t="shared" si="27"/>
        <v/>
      </c>
      <c r="AQ258" s="79" t="str">
        <f t="shared" si="28"/>
        <v/>
      </c>
      <c r="AR258" s="79" t="str">
        <f t="shared" si="28"/>
        <v/>
      </c>
      <c r="AS258" s="79" t="str">
        <f t="shared" si="28"/>
        <v/>
      </c>
      <c r="AT258" s="79" t="str">
        <f t="shared" si="28"/>
        <v/>
      </c>
      <c r="AU258" s="79" t="str">
        <f t="shared" si="29"/>
        <v/>
      </c>
      <c r="AV258" s="79" t="str">
        <f t="shared" si="29"/>
        <v/>
      </c>
      <c r="AW258" s="79" t="str">
        <f t="shared" si="29"/>
        <v/>
      </c>
      <c r="AX258" s="79" t="str">
        <f t="shared" si="29"/>
        <v/>
      </c>
      <c r="AY258" s="79" t="str">
        <f t="shared" si="30"/>
        <v/>
      </c>
      <c r="AZ258" s="79" t="str">
        <f t="shared" si="30"/>
        <v/>
      </c>
      <c r="IW258" s="7"/>
    </row>
    <row r="259" spans="1:257" ht="11.85" customHeight="1" x14ac:dyDescent="0.3">
      <c r="A259" s="7" t="str">
        <f t="shared" si="31"/>
        <v/>
      </c>
      <c r="C259" s="27" t="str">
        <v/>
      </c>
      <c r="D259" s="13" t="str">
        <v/>
      </c>
      <c r="E259" s="13" t="str">
        <v/>
      </c>
      <c r="F259" s="15" t="str">
        <v/>
      </c>
      <c r="G259" s="15" t="str">
        <v/>
      </c>
      <c r="H259" s="15" t="str">
        <v/>
      </c>
      <c r="I259" s="10" t="str">
        <v/>
      </c>
      <c r="J259" s="10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/>
      <c r="S259" s="10"/>
      <c r="T259" s="7"/>
      <c r="U259" s="7"/>
      <c r="V259" s="7"/>
      <c r="W259" s="7"/>
      <c r="AH259" s="1"/>
      <c r="AP259" s="7" t="str">
        <f t="shared" si="27"/>
        <v/>
      </c>
      <c r="AQ259" s="79" t="str">
        <f t="shared" si="28"/>
        <v/>
      </c>
      <c r="AR259" s="79" t="str">
        <f t="shared" si="28"/>
        <v/>
      </c>
      <c r="AS259" s="79" t="str">
        <f t="shared" si="28"/>
        <v/>
      </c>
      <c r="AT259" s="79" t="str">
        <f t="shared" si="28"/>
        <v/>
      </c>
      <c r="AU259" s="79" t="str">
        <f t="shared" si="29"/>
        <v/>
      </c>
      <c r="AV259" s="79" t="str">
        <f t="shared" si="29"/>
        <v/>
      </c>
      <c r="AW259" s="79" t="str">
        <f t="shared" si="29"/>
        <v/>
      </c>
      <c r="AX259" s="79" t="str">
        <f t="shared" si="29"/>
        <v/>
      </c>
      <c r="AY259" s="79" t="str">
        <f t="shared" si="30"/>
        <v/>
      </c>
      <c r="AZ259" s="79" t="str">
        <f t="shared" si="30"/>
        <v/>
      </c>
      <c r="IW259" s="7"/>
    </row>
    <row r="260" spans="1:257" ht="11.85" customHeight="1" x14ac:dyDescent="0.3">
      <c r="A260" s="7" t="str">
        <f t="shared" si="31"/>
        <v/>
      </c>
      <c r="C260" s="27" t="str">
        <v/>
      </c>
      <c r="D260" s="13" t="str">
        <v/>
      </c>
      <c r="E260" s="13" t="str">
        <v/>
      </c>
      <c r="F260" s="15" t="str">
        <v/>
      </c>
      <c r="G260" s="15" t="str">
        <v/>
      </c>
      <c r="H260" s="15" t="str">
        <v/>
      </c>
      <c r="I260" s="10" t="str">
        <v/>
      </c>
      <c r="J260" s="10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/>
      <c r="S260" s="10"/>
      <c r="T260" s="7"/>
      <c r="U260" s="7"/>
      <c r="V260" s="7"/>
      <c r="W260" s="7"/>
      <c r="AH260" s="1"/>
      <c r="AP260" s="7" t="str">
        <f t="shared" si="27"/>
        <v/>
      </c>
      <c r="AQ260" s="79" t="str">
        <f t="shared" si="28"/>
        <v/>
      </c>
      <c r="AR260" s="79" t="str">
        <f t="shared" si="28"/>
        <v/>
      </c>
      <c r="AS260" s="79" t="str">
        <f t="shared" si="28"/>
        <v/>
      </c>
      <c r="AT260" s="79" t="str">
        <f t="shared" si="28"/>
        <v/>
      </c>
      <c r="AU260" s="79" t="str">
        <f t="shared" si="29"/>
        <v/>
      </c>
      <c r="AV260" s="79" t="str">
        <f t="shared" si="29"/>
        <v/>
      </c>
      <c r="AW260" s="79" t="str">
        <f t="shared" si="29"/>
        <v/>
      </c>
      <c r="AX260" s="79" t="str">
        <f t="shared" si="29"/>
        <v/>
      </c>
      <c r="AY260" s="79" t="str">
        <f t="shared" si="30"/>
        <v/>
      </c>
      <c r="AZ260" s="79" t="str">
        <f t="shared" si="30"/>
        <v/>
      </c>
      <c r="IW260" s="7"/>
    </row>
    <row r="261" spans="1:257" ht="11.85" customHeight="1" x14ac:dyDescent="0.3">
      <c r="A261" s="7" t="str">
        <f t="shared" si="31"/>
        <v/>
      </c>
      <c r="C261" s="27" t="str">
        <v/>
      </c>
      <c r="D261" s="13" t="str">
        <v/>
      </c>
      <c r="E261" s="13" t="str">
        <v/>
      </c>
      <c r="F261" s="15" t="str">
        <v/>
      </c>
      <c r="G261" s="15" t="str">
        <v/>
      </c>
      <c r="H261" s="15" t="str">
        <v/>
      </c>
      <c r="I261" s="10" t="str">
        <v/>
      </c>
      <c r="J261" s="10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/>
      <c r="S261" s="10"/>
      <c r="T261" s="7"/>
      <c r="U261" s="7"/>
      <c r="V261" s="7"/>
      <c r="W261" s="7"/>
      <c r="AH261" s="1"/>
      <c r="AP261" s="7" t="str">
        <f t="shared" si="27"/>
        <v/>
      </c>
      <c r="AQ261" s="79" t="str">
        <f t="shared" si="28"/>
        <v/>
      </c>
      <c r="AR261" s="79" t="str">
        <f t="shared" si="28"/>
        <v/>
      </c>
      <c r="AS261" s="79" t="str">
        <f t="shared" si="28"/>
        <v/>
      </c>
      <c r="AT261" s="79" t="str">
        <f t="shared" si="28"/>
        <v/>
      </c>
      <c r="AU261" s="79" t="str">
        <f t="shared" si="29"/>
        <v/>
      </c>
      <c r="AV261" s="79" t="str">
        <f t="shared" si="29"/>
        <v/>
      </c>
      <c r="AW261" s="79" t="str">
        <f t="shared" si="29"/>
        <v/>
      </c>
      <c r="AX261" s="79" t="str">
        <f t="shared" si="29"/>
        <v/>
      </c>
      <c r="AY261" s="79" t="str">
        <f t="shared" si="30"/>
        <v/>
      </c>
      <c r="AZ261" s="79" t="str">
        <f t="shared" si="30"/>
        <v/>
      </c>
      <c r="IW261" s="7"/>
    </row>
    <row r="262" spans="1:257" ht="11.85" customHeight="1" x14ac:dyDescent="0.3">
      <c r="A262" s="7" t="str">
        <f t="shared" si="31"/>
        <v/>
      </c>
      <c r="C262" s="27" t="str">
        <v/>
      </c>
      <c r="D262" s="13" t="str">
        <v/>
      </c>
      <c r="E262" s="13" t="str">
        <v/>
      </c>
      <c r="F262" s="15" t="str">
        <v/>
      </c>
      <c r="G262" s="15" t="str">
        <v/>
      </c>
      <c r="H262" s="15" t="str">
        <v/>
      </c>
      <c r="I262" s="10" t="str">
        <v/>
      </c>
      <c r="J262" s="10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/>
      <c r="S262" s="10"/>
      <c r="T262" s="7"/>
      <c r="U262" s="7"/>
      <c r="V262" s="7"/>
      <c r="W262" s="7"/>
      <c r="AH262" s="1"/>
      <c r="AP262" s="7" t="str">
        <f t="shared" si="27"/>
        <v/>
      </c>
      <c r="AQ262" s="79" t="str">
        <f t="shared" si="28"/>
        <v/>
      </c>
      <c r="AR262" s="79" t="str">
        <f t="shared" si="28"/>
        <v/>
      </c>
      <c r="AS262" s="79" t="str">
        <f t="shared" si="28"/>
        <v/>
      </c>
      <c r="AT262" s="79" t="str">
        <f t="shared" si="28"/>
        <v/>
      </c>
      <c r="AU262" s="79" t="str">
        <f t="shared" si="29"/>
        <v/>
      </c>
      <c r="AV262" s="79" t="str">
        <f t="shared" si="29"/>
        <v/>
      </c>
      <c r="AW262" s="79" t="str">
        <f t="shared" si="29"/>
        <v/>
      </c>
      <c r="AX262" s="79" t="str">
        <f t="shared" si="29"/>
        <v/>
      </c>
      <c r="AY262" s="79" t="str">
        <f t="shared" si="30"/>
        <v/>
      </c>
      <c r="AZ262" s="79" t="str">
        <f t="shared" si="30"/>
        <v/>
      </c>
      <c r="IW262" s="7"/>
    </row>
    <row r="263" spans="1:257" ht="11.85" customHeight="1" x14ac:dyDescent="0.3">
      <c r="A263" s="7" t="str">
        <f t="shared" si="31"/>
        <v/>
      </c>
      <c r="C263" s="27" t="str">
        <v/>
      </c>
      <c r="D263" s="13" t="str">
        <v/>
      </c>
      <c r="E263" s="13" t="str">
        <v/>
      </c>
      <c r="F263" s="15" t="str">
        <v/>
      </c>
      <c r="G263" s="15" t="str">
        <v/>
      </c>
      <c r="H263" s="15" t="str">
        <v/>
      </c>
      <c r="I263" s="10" t="str">
        <v/>
      </c>
      <c r="J263" s="10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/>
      <c r="S263" s="10"/>
      <c r="T263" s="7"/>
      <c r="U263" s="7"/>
      <c r="V263" s="7"/>
      <c r="W263" s="7"/>
      <c r="AH263" s="1"/>
      <c r="AP263" s="7" t="str">
        <f t="shared" si="27"/>
        <v/>
      </c>
      <c r="AQ263" s="79" t="str">
        <f t="shared" si="28"/>
        <v/>
      </c>
      <c r="AR263" s="79" t="str">
        <f t="shared" si="28"/>
        <v/>
      </c>
      <c r="AS263" s="79" t="str">
        <f t="shared" si="28"/>
        <v/>
      </c>
      <c r="AT263" s="79" t="str">
        <f t="shared" si="28"/>
        <v/>
      </c>
      <c r="AU263" s="79" t="str">
        <f t="shared" si="29"/>
        <v/>
      </c>
      <c r="AV263" s="79" t="str">
        <f t="shared" si="29"/>
        <v/>
      </c>
      <c r="AW263" s="79" t="str">
        <f t="shared" si="29"/>
        <v/>
      </c>
      <c r="AX263" s="79" t="str">
        <f t="shared" si="29"/>
        <v/>
      </c>
      <c r="AY263" s="79" t="str">
        <f t="shared" si="30"/>
        <v/>
      </c>
      <c r="AZ263" s="79" t="str">
        <f t="shared" si="30"/>
        <v/>
      </c>
      <c r="IW263" s="7"/>
    </row>
    <row r="264" spans="1:257" ht="11.85" customHeight="1" x14ac:dyDescent="0.3">
      <c r="A264" s="7" t="str">
        <f t="shared" si="31"/>
        <v/>
      </c>
      <c r="C264" s="27" t="str">
        <v/>
      </c>
      <c r="D264" s="13" t="str">
        <v/>
      </c>
      <c r="E264" s="13" t="str">
        <v/>
      </c>
      <c r="F264" s="15" t="str">
        <v/>
      </c>
      <c r="G264" s="15" t="str">
        <v/>
      </c>
      <c r="H264" s="15" t="str">
        <v/>
      </c>
      <c r="I264" s="10" t="str">
        <v/>
      </c>
      <c r="J264" s="10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/>
      <c r="S264" s="10"/>
      <c r="T264" s="7"/>
      <c r="U264" s="7"/>
      <c r="V264" s="7"/>
      <c r="W264" s="7"/>
      <c r="AH264" s="1"/>
      <c r="AP264" s="7" t="str">
        <f t="shared" si="27"/>
        <v/>
      </c>
      <c r="AQ264" s="79" t="str">
        <f t="shared" si="28"/>
        <v/>
      </c>
      <c r="AR264" s="79" t="str">
        <f t="shared" si="28"/>
        <v/>
      </c>
      <c r="AS264" s="79" t="str">
        <f t="shared" si="28"/>
        <v/>
      </c>
      <c r="AT264" s="79" t="str">
        <f t="shared" si="28"/>
        <v/>
      </c>
      <c r="AU264" s="79" t="str">
        <f t="shared" si="29"/>
        <v/>
      </c>
      <c r="AV264" s="79" t="str">
        <f t="shared" si="29"/>
        <v/>
      </c>
      <c r="AW264" s="79" t="str">
        <f t="shared" si="29"/>
        <v/>
      </c>
      <c r="AX264" s="79" t="str">
        <f t="shared" si="29"/>
        <v/>
      </c>
      <c r="AY264" s="79" t="str">
        <f t="shared" si="30"/>
        <v/>
      </c>
      <c r="AZ264" s="79" t="str">
        <f t="shared" si="30"/>
        <v/>
      </c>
      <c r="IW264" s="7"/>
    </row>
    <row r="265" spans="1:257" ht="11.85" customHeight="1" x14ac:dyDescent="0.3">
      <c r="A265" s="7" t="str">
        <f t="shared" si="31"/>
        <v/>
      </c>
      <c r="C265" s="27" t="str">
        <v/>
      </c>
      <c r="D265" s="13" t="str">
        <v/>
      </c>
      <c r="E265" s="13" t="str">
        <v/>
      </c>
      <c r="F265" s="15" t="str">
        <v/>
      </c>
      <c r="G265" s="15" t="str">
        <v/>
      </c>
      <c r="H265" s="15" t="str">
        <v/>
      </c>
      <c r="I265" s="10" t="str">
        <v/>
      </c>
      <c r="J265" s="10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/>
      <c r="S265" s="10"/>
      <c r="T265" s="7"/>
      <c r="U265" s="7"/>
      <c r="V265" s="7"/>
      <c r="W265" s="7"/>
      <c r="AH265" s="1"/>
      <c r="AP265" s="7" t="str">
        <f t="shared" si="27"/>
        <v/>
      </c>
      <c r="AQ265" s="79" t="str">
        <f t="shared" si="28"/>
        <v/>
      </c>
      <c r="AR265" s="79" t="str">
        <f t="shared" si="28"/>
        <v/>
      </c>
      <c r="AS265" s="79" t="str">
        <f t="shared" si="28"/>
        <v/>
      </c>
      <c r="AT265" s="79" t="str">
        <f t="shared" si="28"/>
        <v/>
      </c>
      <c r="AU265" s="79" t="str">
        <f t="shared" si="29"/>
        <v/>
      </c>
      <c r="AV265" s="79" t="str">
        <f t="shared" si="29"/>
        <v/>
      </c>
      <c r="AW265" s="79" t="str">
        <f t="shared" si="29"/>
        <v/>
      </c>
      <c r="AX265" s="79" t="str">
        <f t="shared" si="29"/>
        <v/>
      </c>
      <c r="AY265" s="79" t="str">
        <f t="shared" si="30"/>
        <v/>
      </c>
      <c r="AZ265" s="79" t="str">
        <f t="shared" si="30"/>
        <v/>
      </c>
      <c r="IW265" s="7"/>
    </row>
    <row r="266" spans="1:257" ht="11.85" customHeight="1" x14ac:dyDescent="0.3">
      <c r="A266" s="7" t="str">
        <f t="shared" si="31"/>
        <v/>
      </c>
      <c r="C266" s="27" t="str">
        <v/>
      </c>
      <c r="D266" s="13" t="str">
        <v/>
      </c>
      <c r="E266" s="13" t="str">
        <v/>
      </c>
      <c r="F266" s="15" t="str">
        <v/>
      </c>
      <c r="G266" s="15" t="str">
        <v/>
      </c>
      <c r="H266" s="15" t="str">
        <v/>
      </c>
      <c r="I266" s="10" t="str">
        <v/>
      </c>
      <c r="J266" s="10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/>
      <c r="S266" s="10"/>
      <c r="T266" s="7"/>
      <c r="U266" s="7"/>
      <c r="V266" s="7"/>
      <c r="W266" s="7"/>
      <c r="AH266" s="1"/>
      <c r="AP266" s="7" t="str">
        <f t="shared" si="27"/>
        <v/>
      </c>
      <c r="AQ266" s="79" t="str">
        <f t="shared" si="28"/>
        <v/>
      </c>
      <c r="AR266" s="79" t="str">
        <f t="shared" si="28"/>
        <v/>
      </c>
      <c r="AS266" s="79" t="str">
        <f t="shared" si="28"/>
        <v/>
      </c>
      <c r="AT266" s="79" t="str">
        <f t="shared" si="28"/>
        <v/>
      </c>
      <c r="AU266" s="79" t="str">
        <f t="shared" si="29"/>
        <v/>
      </c>
      <c r="AV266" s="79" t="str">
        <f t="shared" si="29"/>
        <v/>
      </c>
      <c r="AW266" s="79" t="str">
        <f t="shared" si="29"/>
        <v/>
      </c>
      <c r="AX266" s="79" t="str">
        <f t="shared" si="29"/>
        <v/>
      </c>
      <c r="AY266" s="79" t="str">
        <f t="shared" si="30"/>
        <v/>
      </c>
      <c r="AZ266" s="79" t="str">
        <f t="shared" si="30"/>
        <v/>
      </c>
      <c r="IW266" s="7"/>
    </row>
    <row r="267" spans="1:257" ht="11.85" customHeight="1" x14ac:dyDescent="0.3">
      <c r="A267" s="7" t="str">
        <f t="shared" si="31"/>
        <v/>
      </c>
      <c r="C267" s="27" t="str">
        <v/>
      </c>
      <c r="D267" s="13" t="str">
        <v/>
      </c>
      <c r="E267" s="13" t="str">
        <v/>
      </c>
      <c r="F267" s="15" t="str">
        <v/>
      </c>
      <c r="G267" s="15" t="str">
        <v/>
      </c>
      <c r="H267" s="15" t="str">
        <v/>
      </c>
      <c r="I267" s="10" t="str">
        <v/>
      </c>
      <c r="J267" s="10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/>
      <c r="S267" s="10"/>
      <c r="T267" s="7"/>
      <c r="U267" s="7"/>
      <c r="V267" s="7"/>
      <c r="W267" s="7"/>
      <c r="AH267" s="1"/>
      <c r="AP267" s="7" t="str">
        <f t="shared" si="27"/>
        <v/>
      </c>
      <c r="AQ267" s="79" t="str">
        <f t="shared" si="28"/>
        <v/>
      </c>
      <c r="AR267" s="79" t="str">
        <f t="shared" si="28"/>
        <v/>
      </c>
      <c r="AS267" s="79" t="str">
        <f t="shared" si="28"/>
        <v/>
      </c>
      <c r="AT267" s="79" t="str">
        <f t="shared" si="28"/>
        <v/>
      </c>
      <c r="AU267" s="79" t="str">
        <f t="shared" si="29"/>
        <v/>
      </c>
      <c r="AV267" s="79" t="str">
        <f t="shared" si="29"/>
        <v/>
      </c>
      <c r="AW267" s="79" t="str">
        <f t="shared" si="29"/>
        <v/>
      </c>
      <c r="AX267" s="79" t="str">
        <f t="shared" si="29"/>
        <v/>
      </c>
      <c r="AY267" s="79" t="str">
        <f t="shared" si="30"/>
        <v/>
      </c>
      <c r="AZ267" s="79" t="str">
        <f t="shared" si="30"/>
        <v/>
      </c>
      <c r="IW267" s="7"/>
    </row>
    <row r="268" spans="1:257" ht="11.85" customHeight="1" x14ac:dyDescent="0.3">
      <c r="A268" s="7" t="str">
        <f t="shared" si="31"/>
        <v/>
      </c>
      <c r="C268" s="27" t="str">
        <v/>
      </c>
      <c r="D268" s="13" t="str">
        <v/>
      </c>
      <c r="E268" s="13" t="str">
        <v/>
      </c>
      <c r="F268" s="15" t="str">
        <v/>
      </c>
      <c r="G268" s="15" t="str">
        <v/>
      </c>
      <c r="H268" s="15" t="str">
        <v/>
      </c>
      <c r="I268" s="10" t="str">
        <v/>
      </c>
      <c r="J268" s="10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/>
      <c r="S268" s="10"/>
      <c r="T268" s="7"/>
      <c r="U268" s="7"/>
      <c r="V268" s="7"/>
      <c r="W268" s="7"/>
      <c r="AH268" s="1"/>
      <c r="AP268" s="7" t="str">
        <f t="shared" si="27"/>
        <v/>
      </c>
      <c r="AQ268" s="79" t="str">
        <f t="shared" si="28"/>
        <v/>
      </c>
      <c r="AR268" s="79" t="str">
        <f t="shared" si="28"/>
        <v/>
      </c>
      <c r="AS268" s="79" t="str">
        <f t="shared" si="28"/>
        <v/>
      </c>
      <c r="AT268" s="79" t="str">
        <f t="shared" si="28"/>
        <v/>
      </c>
      <c r="AU268" s="79" t="str">
        <f t="shared" si="29"/>
        <v/>
      </c>
      <c r="AV268" s="79" t="str">
        <f t="shared" si="29"/>
        <v/>
      </c>
      <c r="AW268" s="79" t="str">
        <f t="shared" si="29"/>
        <v/>
      </c>
      <c r="AX268" s="79" t="str">
        <f t="shared" si="29"/>
        <v/>
      </c>
      <c r="AY268" s="79" t="str">
        <f t="shared" si="30"/>
        <v/>
      </c>
      <c r="AZ268" s="79" t="str">
        <f t="shared" si="30"/>
        <v/>
      </c>
      <c r="IW268" s="7"/>
    </row>
    <row r="269" spans="1:257" ht="11.85" customHeight="1" x14ac:dyDescent="0.3">
      <c r="A269" s="7" t="str">
        <f t="shared" si="31"/>
        <v/>
      </c>
      <c r="C269" s="27" t="str">
        <v/>
      </c>
      <c r="D269" s="13" t="str">
        <v/>
      </c>
      <c r="E269" s="13" t="str">
        <v/>
      </c>
      <c r="F269" s="15" t="str">
        <v/>
      </c>
      <c r="G269" s="15" t="str">
        <v/>
      </c>
      <c r="H269" s="15" t="str">
        <v/>
      </c>
      <c r="I269" s="10" t="str">
        <v/>
      </c>
      <c r="J269" s="10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/>
      <c r="S269" s="10"/>
      <c r="T269" s="7"/>
      <c r="U269" s="7"/>
      <c r="V269" s="7"/>
      <c r="W269" s="7"/>
      <c r="AH269" s="1"/>
      <c r="AP269" s="7" t="str">
        <f t="shared" si="27"/>
        <v/>
      </c>
      <c r="AQ269" s="79" t="str">
        <f t="shared" si="28"/>
        <v/>
      </c>
      <c r="AR269" s="79" t="str">
        <f t="shared" si="28"/>
        <v/>
      </c>
      <c r="AS269" s="79" t="str">
        <f t="shared" si="28"/>
        <v/>
      </c>
      <c r="AT269" s="79" t="str">
        <f t="shared" si="28"/>
        <v/>
      </c>
      <c r="AU269" s="79" t="str">
        <f t="shared" si="29"/>
        <v/>
      </c>
      <c r="AV269" s="79" t="str">
        <f t="shared" si="29"/>
        <v/>
      </c>
      <c r="AW269" s="79" t="str">
        <f t="shared" si="29"/>
        <v/>
      </c>
      <c r="AX269" s="79" t="str">
        <f t="shared" si="29"/>
        <v/>
      </c>
      <c r="AY269" s="79" t="str">
        <f t="shared" si="30"/>
        <v/>
      </c>
      <c r="AZ269" s="79" t="str">
        <f t="shared" si="30"/>
        <v/>
      </c>
      <c r="IW269" s="7"/>
    </row>
    <row r="270" spans="1:257" ht="11.85" customHeight="1" x14ac:dyDescent="0.3">
      <c r="A270" s="7" t="str">
        <f t="shared" si="31"/>
        <v/>
      </c>
      <c r="C270" s="27" t="str">
        <v/>
      </c>
      <c r="D270" s="13" t="str">
        <v/>
      </c>
      <c r="E270" s="13" t="str">
        <v/>
      </c>
      <c r="F270" s="15" t="str">
        <v/>
      </c>
      <c r="G270" s="15" t="str">
        <v/>
      </c>
      <c r="H270" s="15" t="str">
        <v/>
      </c>
      <c r="I270" s="10" t="str">
        <v/>
      </c>
      <c r="J270" s="10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/>
      <c r="S270" s="10"/>
      <c r="T270" s="7"/>
      <c r="U270" s="7"/>
      <c r="V270" s="7"/>
      <c r="W270" s="7"/>
      <c r="AH270" s="1"/>
      <c r="AP270" s="7" t="str">
        <f t="shared" si="27"/>
        <v/>
      </c>
      <c r="AQ270" s="79" t="str">
        <f t="shared" si="28"/>
        <v/>
      </c>
      <c r="AR270" s="79" t="str">
        <f t="shared" si="28"/>
        <v/>
      </c>
      <c r="AS270" s="79" t="str">
        <f t="shared" si="28"/>
        <v/>
      </c>
      <c r="AT270" s="79" t="str">
        <f t="shared" si="28"/>
        <v/>
      </c>
      <c r="AU270" s="79" t="str">
        <f t="shared" si="29"/>
        <v/>
      </c>
      <c r="AV270" s="79" t="str">
        <f t="shared" si="29"/>
        <v/>
      </c>
      <c r="AW270" s="79" t="str">
        <f t="shared" si="29"/>
        <v/>
      </c>
      <c r="AX270" s="79" t="str">
        <f t="shared" si="29"/>
        <v/>
      </c>
      <c r="AY270" s="79" t="str">
        <f t="shared" si="30"/>
        <v/>
      </c>
      <c r="AZ270" s="79" t="str">
        <f t="shared" si="30"/>
        <v/>
      </c>
      <c r="IW270" s="7"/>
    </row>
    <row r="271" spans="1:257" ht="11.85" customHeight="1" x14ac:dyDescent="0.3">
      <c r="A271" s="7" t="str">
        <f t="shared" si="31"/>
        <v/>
      </c>
      <c r="C271" s="27" t="str">
        <v/>
      </c>
      <c r="D271" s="13" t="str">
        <v/>
      </c>
      <c r="E271" s="13" t="str">
        <v/>
      </c>
      <c r="F271" s="15" t="str">
        <v/>
      </c>
      <c r="G271" s="15" t="str">
        <v/>
      </c>
      <c r="H271" s="15" t="str">
        <v/>
      </c>
      <c r="I271" s="10" t="str">
        <v/>
      </c>
      <c r="J271" s="10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/>
      <c r="S271" s="10"/>
      <c r="T271" s="7"/>
      <c r="U271" s="7"/>
      <c r="V271" s="7"/>
      <c r="W271" s="7"/>
      <c r="AH271" s="1"/>
      <c r="AP271" s="7" t="str">
        <f t="shared" si="27"/>
        <v/>
      </c>
      <c r="AQ271" s="79" t="str">
        <f t="shared" si="28"/>
        <v/>
      </c>
      <c r="AR271" s="79" t="str">
        <f t="shared" si="28"/>
        <v/>
      </c>
      <c r="AS271" s="79" t="str">
        <f t="shared" si="28"/>
        <v/>
      </c>
      <c r="AT271" s="79" t="str">
        <f t="shared" si="28"/>
        <v/>
      </c>
      <c r="AU271" s="79" t="str">
        <f t="shared" si="29"/>
        <v/>
      </c>
      <c r="AV271" s="79" t="str">
        <f t="shared" si="29"/>
        <v/>
      </c>
      <c r="AW271" s="79" t="str">
        <f t="shared" si="29"/>
        <v/>
      </c>
      <c r="AX271" s="79" t="str">
        <f t="shared" si="29"/>
        <v/>
      </c>
      <c r="AY271" s="79" t="str">
        <f t="shared" si="30"/>
        <v/>
      </c>
      <c r="AZ271" s="79" t="str">
        <f t="shared" si="30"/>
        <v/>
      </c>
      <c r="IW271" s="7"/>
    </row>
    <row r="272" spans="1:257" ht="11.85" customHeight="1" x14ac:dyDescent="0.3">
      <c r="A272" s="7" t="str">
        <f t="shared" si="31"/>
        <v/>
      </c>
      <c r="C272" s="27" t="str">
        <v/>
      </c>
      <c r="D272" s="13" t="str">
        <v/>
      </c>
      <c r="E272" s="13" t="str">
        <v/>
      </c>
      <c r="F272" s="15" t="str">
        <v/>
      </c>
      <c r="G272" s="15" t="str">
        <v/>
      </c>
      <c r="H272" s="15" t="str">
        <v/>
      </c>
      <c r="I272" s="10" t="str">
        <v/>
      </c>
      <c r="J272" s="10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/>
      <c r="S272" s="10"/>
      <c r="T272" s="7"/>
      <c r="U272" s="7"/>
      <c r="V272" s="7"/>
      <c r="W272" s="7"/>
      <c r="AH272" s="1"/>
      <c r="AP272" s="7" t="str">
        <f t="shared" si="27"/>
        <v/>
      </c>
      <c r="AQ272" s="79" t="str">
        <f t="shared" si="28"/>
        <v/>
      </c>
      <c r="AR272" s="79" t="str">
        <f t="shared" si="28"/>
        <v/>
      </c>
      <c r="AS272" s="79" t="str">
        <f t="shared" si="28"/>
        <v/>
      </c>
      <c r="AT272" s="79" t="str">
        <f t="shared" si="28"/>
        <v/>
      </c>
      <c r="AU272" s="79" t="str">
        <f t="shared" si="29"/>
        <v/>
      </c>
      <c r="AV272" s="79" t="str">
        <f t="shared" si="29"/>
        <v/>
      </c>
      <c r="AW272" s="79" t="str">
        <f t="shared" si="29"/>
        <v/>
      </c>
      <c r="AX272" s="79" t="str">
        <f t="shared" si="29"/>
        <v/>
      </c>
      <c r="AY272" s="79" t="str">
        <f t="shared" si="30"/>
        <v/>
      </c>
      <c r="AZ272" s="79" t="str">
        <f t="shared" si="30"/>
        <v/>
      </c>
      <c r="IW272" s="7"/>
    </row>
    <row r="273" spans="1:257" ht="11.85" customHeight="1" x14ac:dyDescent="0.3">
      <c r="A273" s="7" t="str">
        <f t="shared" si="31"/>
        <v/>
      </c>
      <c r="C273" s="27" t="str">
        <v/>
      </c>
      <c r="D273" s="13" t="str">
        <v/>
      </c>
      <c r="E273" s="13" t="str">
        <v/>
      </c>
      <c r="F273" s="15" t="str">
        <v/>
      </c>
      <c r="G273" s="15" t="str">
        <v/>
      </c>
      <c r="H273" s="15" t="str">
        <v/>
      </c>
      <c r="I273" s="10" t="str">
        <v/>
      </c>
      <c r="J273" s="10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/>
      <c r="S273" s="10"/>
      <c r="T273" s="7"/>
      <c r="U273" s="7"/>
      <c r="V273" s="7"/>
      <c r="W273" s="7"/>
      <c r="AH273" s="1"/>
      <c r="AP273" s="7" t="str">
        <f t="shared" si="27"/>
        <v/>
      </c>
      <c r="AQ273" s="79" t="str">
        <f t="shared" si="28"/>
        <v/>
      </c>
      <c r="AR273" s="79" t="str">
        <f t="shared" si="28"/>
        <v/>
      </c>
      <c r="AS273" s="79" t="str">
        <f t="shared" si="28"/>
        <v/>
      </c>
      <c r="AT273" s="79" t="str">
        <f t="shared" si="28"/>
        <v/>
      </c>
      <c r="AU273" s="79" t="str">
        <f t="shared" si="29"/>
        <v/>
      </c>
      <c r="AV273" s="79" t="str">
        <f t="shared" si="29"/>
        <v/>
      </c>
      <c r="AW273" s="79" t="str">
        <f t="shared" si="29"/>
        <v/>
      </c>
      <c r="AX273" s="79" t="str">
        <f t="shared" si="29"/>
        <v/>
      </c>
      <c r="AY273" s="79" t="str">
        <f t="shared" si="30"/>
        <v/>
      </c>
      <c r="AZ273" s="79" t="str">
        <f t="shared" si="30"/>
        <v/>
      </c>
      <c r="IW273" s="7"/>
    </row>
    <row r="274" spans="1:257" ht="11.85" customHeight="1" x14ac:dyDescent="0.3">
      <c r="A274" s="7" t="str">
        <f t="shared" si="31"/>
        <v/>
      </c>
      <c r="C274" s="27" t="str">
        <v/>
      </c>
      <c r="D274" s="13" t="str">
        <v/>
      </c>
      <c r="E274" s="13" t="str">
        <v/>
      </c>
      <c r="F274" s="15" t="str">
        <v/>
      </c>
      <c r="G274" s="15" t="str">
        <v/>
      </c>
      <c r="H274" s="15" t="str">
        <v/>
      </c>
      <c r="I274" s="10" t="str">
        <v/>
      </c>
      <c r="J274" s="10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/>
      <c r="S274" s="10"/>
      <c r="T274" s="7"/>
      <c r="U274" s="7"/>
      <c r="V274" s="7"/>
      <c r="W274" s="7"/>
      <c r="AH274" s="1"/>
      <c r="AP274" s="7" t="str">
        <f t="shared" si="27"/>
        <v/>
      </c>
      <c r="AQ274" s="79" t="str">
        <f t="shared" si="28"/>
        <v/>
      </c>
      <c r="AR274" s="79" t="str">
        <f t="shared" si="28"/>
        <v/>
      </c>
      <c r="AS274" s="79" t="str">
        <f t="shared" si="28"/>
        <v/>
      </c>
      <c r="AT274" s="79" t="str">
        <f t="shared" si="28"/>
        <v/>
      </c>
      <c r="AU274" s="79" t="str">
        <f t="shared" si="29"/>
        <v/>
      </c>
      <c r="AV274" s="79" t="str">
        <f t="shared" si="29"/>
        <v/>
      </c>
      <c r="AW274" s="79" t="str">
        <f t="shared" si="29"/>
        <v/>
      </c>
      <c r="AX274" s="79" t="str">
        <f t="shared" si="29"/>
        <v/>
      </c>
      <c r="AY274" s="79" t="str">
        <f t="shared" si="30"/>
        <v/>
      </c>
      <c r="AZ274" s="79" t="str">
        <f t="shared" si="30"/>
        <v/>
      </c>
      <c r="IW274" s="7"/>
    </row>
    <row r="275" spans="1:257" ht="11.85" customHeight="1" x14ac:dyDescent="0.3">
      <c r="A275" s="7" t="str">
        <f t="shared" si="31"/>
        <v/>
      </c>
      <c r="C275" s="27" t="str">
        <v/>
      </c>
      <c r="D275" s="13" t="str">
        <v/>
      </c>
      <c r="E275" s="13" t="str">
        <v/>
      </c>
      <c r="F275" s="15" t="str">
        <v/>
      </c>
      <c r="G275" s="15" t="str">
        <v/>
      </c>
      <c r="H275" s="15" t="str">
        <v/>
      </c>
      <c r="I275" s="10" t="str">
        <v/>
      </c>
      <c r="J275" s="10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/>
      <c r="S275" s="10"/>
      <c r="T275" s="7"/>
      <c r="U275" s="7"/>
      <c r="V275" s="7"/>
      <c r="W275" s="7"/>
      <c r="AH275" s="1"/>
      <c r="AP275" s="7" t="str">
        <f t="shared" si="27"/>
        <v/>
      </c>
      <c r="AQ275" s="79" t="str">
        <f t="shared" si="28"/>
        <v/>
      </c>
      <c r="AR275" s="79" t="str">
        <f t="shared" si="28"/>
        <v/>
      </c>
      <c r="AS275" s="79" t="str">
        <f t="shared" si="28"/>
        <v/>
      </c>
      <c r="AT275" s="79" t="str">
        <f t="shared" si="28"/>
        <v/>
      </c>
      <c r="AU275" s="79" t="str">
        <f t="shared" si="29"/>
        <v/>
      </c>
      <c r="AV275" s="79" t="str">
        <f t="shared" si="29"/>
        <v/>
      </c>
      <c r="AW275" s="79" t="str">
        <f t="shared" si="29"/>
        <v/>
      </c>
      <c r="AX275" s="79" t="str">
        <f t="shared" si="29"/>
        <v/>
      </c>
      <c r="AY275" s="79" t="str">
        <f t="shared" si="30"/>
        <v/>
      </c>
      <c r="AZ275" s="79" t="str">
        <f t="shared" si="30"/>
        <v/>
      </c>
      <c r="IW275" s="7"/>
    </row>
    <row r="276" spans="1:257" ht="11.85" customHeight="1" x14ac:dyDescent="0.3">
      <c r="A276" s="7" t="str">
        <f t="shared" si="31"/>
        <v/>
      </c>
      <c r="C276" s="27" t="str">
        <v/>
      </c>
      <c r="D276" s="13" t="str">
        <v/>
      </c>
      <c r="E276" s="13" t="str">
        <v/>
      </c>
      <c r="F276" s="15" t="str">
        <v/>
      </c>
      <c r="G276" s="15" t="str">
        <v/>
      </c>
      <c r="H276" s="15" t="str">
        <v/>
      </c>
      <c r="I276" s="10" t="str">
        <v/>
      </c>
      <c r="J276" s="10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/>
      <c r="S276" s="10"/>
      <c r="T276" s="7"/>
      <c r="U276" s="7"/>
      <c r="V276" s="7"/>
      <c r="W276" s="7"/>
      <c r="AH276" s="1"/>
      <c r="AP276" s="7" t="str">
        <f t="shared" si="27"/>
        <v/>
      </c>
      <c r="AQ276" s="79" t="str">
        <f t="shared" si="28"/>
        <v/>
      </c>
      <c r="AR276" s="79" t="str">
        <f t="shared" si="28"/>
        <v/>
      </c>
      <c r="AS276" s="79" t="str">
        <f t="shared" si="28"/>
        <v/>
      </c>
      <c r="AT276" s="79" t="str">
        <f t="shared" si="28"/>
        <v/>
      </c>
      <c r="AU276" s="79" t="str">
        <f t="shared" si="29"/>
        <v/>
      </c>
      <c r="AV276" s="79" t="str">
        <f t="shared" si="29"/>
        <v/>
      </c>
      <c r="AW276" s="79" t="str">
        <f t="shared" si="29"/>
        <v/>
      </c>
      <c r="AX276" s="79" t="str">
        <f t="shared" si="29"/>
        <v/>
      </c>
      <c r="AY276" s="79" t="str">
        <f t="shared" si="30"/>
        <v/>
      </c>
      <c r="AZ276" s="79" t="str">
        <f t="shared" si="30"/>
        <v/>
      </c>
      <c r="IW276" s="7"/>
    </row>
    <row r="277" spans="1:257" ht="11.85" customHeight="1" x14ac:dyDescent="0.3">
      <c r="A277" s="7" t="str">
        <f t="shared" si="31"/>
        <v/>
      </c>
      <c r="C277" s="27" t="str">
        <v/>
      </c>
      <c r="D277" s="13" t="str">
        <v/>
      </c>
      <c r="E277" s="13" t="str">
        <v/>
      </c>
      <c r="F277" s="15" t="str">
        <v/>
      </c>
      <c r="G277" s="15" t="str">
        <v/>
      </c>
      <c r="H277" s="15" t="str">
        <v/>
      </c>
      <c r="I277" s="10" t="str">
        <v/>
      </c>
      <c r="J277" s="10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/>
      <c r="S277" s="10"/>
      <c r="T277" s="7"/>
      <c r="U277" s="7"/>
      <c r="V277" s="7"/>
      <c r="W277" s="7"/>
      <c r="AH277" s="1"/>
      <c r="AP277" s="7" t="str">
        <f t="shared" si="27"/>
        <v/>
      </c>
      <c r="AQ277" s="79" t="str">
        <f t="shared" si="28"/>
        <v/>
      </c>
      <c r="AR277" s="79" t="str">
        <f t="shared" si="28"/>
        <v/>
      </c>
      <c r="AS277" s="79" t="str">
        <f t="shared" si="28"/>
        <v/>
      </c>
      <c r="AT277" s="79" t="str">
        <f t="shared" si="28"/>
        <v/>
      </c>
      <c r="AU277" s="79" t="str">
        <f t="shared" si="29"/>
        <v/>
      </c>
      <c r="AV277" s="79" t="str">
        <f t="shared" si="29"/>
        <v/>
      </c>
      <c r="AW277" s="79" t="str">
        <f t="shared" si="29"/>
        <v/>
      </c>
      <c r="AX277" s="79" t="str">
        <f t="shared" si="29"/>
        <v/>
      </c>
      <c r="AY277" s="79" t="str">
        <f t="shared" si="30"/>
        <v/>
      </c>
      <c r="AZ277" s="79" t="str">
        <f t="shared" si="30"/>
        <v/>
      </c>
      <c r="IW277" s="7"/>
    </row>
    <row r="278" spans="1:257" ht="11.85" customHeight="1" x14ac:dyDescent="0.3">
      <c r="A278" s="7" t="str">
        <f t="shared" si="31"/>
        <v/>
      </c>
      <c r="C278" s="27" t="str">
        <v/>
      </c>
      <c r="D278" s="13" t="str">
        <v/>
      </c>
      <c r="E278" s="13" t="str">
        <v/>
      </c>
      <c r="F278" s="15" t="str">
        <v/>
      </c>
      <c r="G278" s="15" t="str">
        <v/>
      </c>
      <c r="H278" s="15" t="str">
        <v/>
      </c>
      <c r="I278" s="10" t="str">
        <v/>
      </c>
      <c r="J278" s="10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/>
      <c r="S278" s="10"/>
      <c r="T278" s="7"/>
      <c r="U278" s="7"/>
      <c r="V278" s="7"/>
      <c r="W278" s="7"/>
      <c r="AH278" s="1"/>
      <c r="AP278" s="7" t="str">
        <f t="shared" si="27"/>
        <v/>
      </c>
      <c r="AQ278" s="79" t="str">
        <f t="shared" si="28"/>
        <v/>
      </c>
      <c r="AR278" s="79" t="str">
        <f t="shared" si="28"/>
        <v/>
      </c>
      <c r="AS278" s="79" t="str">
        <f t="shared" si="28"/>
        <v/>
      </c>
      <c r="AT278" s="79" t="str">
        <f t="shared" si="28"/>
        <v/>
      </c>
      <c r="AU278" s="79" t="str">
        <f t="shared" si="29"/>
        <v/>
      </c>
      <c r="AV278" s="79" t="str">
        <f t="shared" si="29"/>
        <v/>
      </c>
      <c r="AW278" s="79" t="str">
        <f t="shared" si="29"/>
        <v/>
      </c>
      <c r="AX278" s="79" t="str">
        <f t="shared" si="29"/>
        <v/>
      </c>
      <c r="AY278" s="79" t="str">
        <f t="shared" si="30"/>
        <v/>
      </c>
      <c r="AZ278" s="79" t="str">
        <f t="shared" si="30"/>
        <v/>
      </c>
      <c r="IW278" s="7"/>
    </row>
    <row r="279" spans="1:257" ht="11.85" customHeight="1" x14ac:dyDescent="0.3">
      <c r="A279" s="7" t="str">
        <f t="shared" si="31"/>
        <v/>
      </c>
      <c r="C279" s="27" t="str">
        <v/>
      </c>
      <c r="D279" s="13" t="str">
        <v/>
      </c>
      <c r="E279" s="13" t="str">
        <v/>
      </c>
      <c r="F279" s="15" t="str">
        <v/>
      </c>
      <c r="G279" s="15" t="str">
        <v/>
      </c>
      <c r="H279" s="15" t="str">
        <v/>
      </c>
      <c r="I279" s="10" t="str">
        <v/>
      </c>
      <c r="J279" s="10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/>
      <c r="S279" s="10"/>
      <c r="T279" s="7"/>
      <c r="U279" s="7"/>
      <c r="V279" s="7"/>
      <c r="W279" s="7"/>
      <c r="AH279" s="1"/>
      <c r="AP279" s="7" t="str">
        <f t="shared" si="27"/>
        <v/>
      </c>
      <c r="AQ279" s="79" t="str">
        <f t="shared" si="28"/>
        <v/>
      </c>
      <c r="AR279" s="79" t="str">
        <f t="shared" si="28"/>
        <v/>
      </c>
      <c r="AS279" s="79" t="str">
        <f t="shared" si="28"/>
        <v/>
      </c>
      <c r="AT279" s="79" t="str">
        <f t="shared" si="28"/>
        <v/>
      </c>
      <c r="AU279" s="79" t="str">
        <f t="shared" si="29"/>
        <v/>
      </c>
      <c r="AV279" s="79" t="str">
        <f t="shared" si="29"/>
        <v/>
      </c>
      <c r="AW279" s="79" t="str">
        <f t="shared" si="29"/>
        <v/>
      </c>
      <c r="AX279" s="79" t="str">
        <f t="shared" si="29"/>
        <v/>
      </c>
      <c r="AY279" s="79" t="str">
        <f t="shared" si="30"/>
        <v/>
      </c>
      <c r="AZ279" s="79" t="str">
        <f t="shared" si="30"/>
        <v/>
      </c>
      <c r="IW279" s="7"/>
    </row>
    <row r="280" spans="1:257" ht="11.85" customHeight="1" x14ac:dyDescent="0.3">
      <c r="A280" s="7" t="str">
        <f t="shared" si="31"/>
        <v/>
      </c>
      <c r="C280" s="27" t="str">
        <v/>
      </c>
      <c r="D280" s="13" t="str">
        <v/>
      </c>
      <c r="E280" s="13" t="str">
        <v/>
      </c>
      <c r="F280" s="15" t="str">
        <v/>
      </c>
      <c r="G280" s="15" t="str">
        <v/>
      </c>
      <c r="H280" s="15" t="str">
        <v/>
      </c>
      <c r="I280" s="10" t="str">
        <v/>
      </c>
      <c r="J280" s="10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/>
      <c r="S280" s="10"/>
      <c r="T280" s="7"/>
      <c r="U280" s="7"/>
      <c r="V280" s="7"/>
      <c r="W280" s="7"/>
      <c r="AH280" s="1"/>
      <c r="AP280" s="7" t="str">
        <f t="shared" si="27"/>
        <v/>
      </c>
      <c r="AQ280" s="79" t="str">
        <f t="shared" si="28"/>
        <v/>
      </c>
      <c r="AR280" s="79" t="str">
        <f t="shared" si="28"/>
        <v/>
      </c>
      <c r="AS280" s="79" t="str">
        <f t="shared" si="28"/>
        <v/>
      </c>
      <c r="AT280" s="79" t="str">
        <f t="shared" si="28"/>
        <v/>
      </c>
      <c r="AU280" s="79" t="str">
        <f t="shared" si="29"/>
        <v/>
      </c>
      <c r="AV280" s="79" t="str">
        <f t="shared" si="29"/>
        <v/>
      </c>
      <c r="AW280" s="79" t="str">
        <f t="shared" si="29"/>
        <v/>
      </c>
      <c r="AX280" s="79" t="str">
        <f t="shared" si="29"/>
        <v/>
      </c>
      <c r="AY280" s="79" t="str">
        <f t="shared" si="30"/>
        <v/>
      </c>
      <c r="AZ280" s="79" t="str">
        <f t="shared" si="30"/>
        <v/>
      </c>
      <c r="IW280" s="7"/>
    </row>
    <row r="281" spans="1:257" ht="11.85" customHeight="1" x14ac:dyDescent="0.3">
      <c r="A281" s="7" t="str">
        <f t="shared" si="31"/>
        <v/>
      </c>
      <c r="C281" s="27" t="str">
        <v/>
      </c>
      <c r="D281" s="13" t="str">
        <v/>
      </c>
      <c r="E281" s="13" t="str">
        <v/>
      </c>
      <c r="F281" s="15" t="str">
        <v/>
      </c>
      <c r="G281" s="15" t="str">
        <v/>
      </c>
      <c r="H281" s="15" t="str">
        <v/>
      </c>
      <c r="I281" s="10" t="str">
        <v/>
      </c>
      <c r="J281" s="10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/>
      <c r="S281" s="10"/>
      <c r="T281" s="7"/>
      <c r="U281" s="7"/>
      <c r="V281" s="7"/>
      <c r="W281" s="7"/>
      <c r="AH281" s="1"/>
      <c r="AP281" s="7" t="str">
        <f t="shared" si="27"/>
        <v/>
      </c>
      <c r="AQ281" s="79" t="str">
        <f t="shared" si="28"/>
        <v/>
      </c>
      <c r="AR281" s="79" t="str">
        <f t="shared" si="28"/>
        <v/>
      </c>
      <c r="AS281" s="79" t="str">
        <f t="shared" si="28"/>
        <v/>
      </c>
      <c r="AT281" s="79" t="str">
        <f t="shared" si="28"/>
        <v/>
      </c>
      <c r="AU281" s="79" t="str">
        <f t="shared" si="29"/>
        <v/>
      </c>
      <c r="AV281" s="79" t="str">
        <f t="shared" si="29"/>
        <v/>
      </c>
      <c r="AW281" s="79" t="str">
        <f t="shared" si="29"/>
        <v/>
      </c>
      <c r="AX281" s="79" t="str">
        <f t="shared" si="29"/>
        <v/>
      </c>
      <c r="AY281" s="79" t="str">
        <f t="shared" si="30"/>
        <v/>
      </c>
      <c r="AZ281" s="79" t="str">
        <f t="shared" si="30"/>
        <v/>
      </c>
      <c r="IW281" s="7"/>
    </row>
    <row r="282" spans="1:257" ht="11.85" customHeight="1" x14ac:dyDescent="0.3">
      <c r="A282" s="7" t="str">
        <f t="shared" si="31"/>
        <v/>
      </c>
      <c r="C282" s="27" t="str">
        <v/>
      </c>
      <c r="D282" s="13" t="str">
        <v/>
      </c>
      <c r="E282" s="13" t="str">
        <v/>
      </c>
      <c r="F282" s="15" t="str">
        <v/>
      </c>
      <c r="G282" s="15" t="str">
        <v/>
      </c>
      <c r="H282" s="15" t="str">
        <v/>
      </c>
      <c r="I282" s="10" t="str">
        <v/>
      </c>
      <c r="J282" s="10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/>
      <c r="S282" s="10"/>
      <c r="T282" s="7"/>
      <c r="U282" s="7"/>
      <c r="V282" s="7"/>
      <c r="W282" s="7"/>
      <c r="AH282" s="1"/>
      <c r="AP282" s="7" t="str">
        <f t="shared" si="27"/>
        <v/>
      </c>
      <c r="AQ282" s="79" t="str">
        <f t="shared" si="28"/>
        <v/>
      </c>
      <c r="AR282" s="79" t="str">
        <f t="shared" si="28"/>
        <v/>
      </c>
      <c r="AS282" s="79" t="str">
        <f t="shared" si="28"/>
        <v/>
      </c>
      <c r="AT282" s="79" t="str">
        <f t="shared" si="28"/>
        <v/>
      </c>
      <c r="AU282" s="79" t="str">
        <f t="shared" si="29"/>
        <v/>
      </c>
      <c r="AV282" s="79" t="str">
        <f t="shared" si="29"/>
        <v/>
      </c>
      <c r="AW282" s="79" t="str">
        <f t="shared" si="29"/>
        <v/>
      </c>
      <c r="AX282" s="79" t="str">
        <f t="shared" si="29"/>
        <v/>
      </c>
      <c r="AY282" s="79" t="str">
        <f t="shared" si="30"/>
        <v/>
      </c>
      <c r="AZ282" s="79" t="str">
        <f t="shared" si="30"/>
        <v/>
      </c>
      <c r="IW282" s="7"/>
    </row>
    <row r="283" spans="1:257" ht="11.85" customHeight="1" x14ac:dyDescent="0.3">
      <c r="A283" s="7" t="str">
        <f t="shared" si="31"/>
        <v/>
      </c>
      <c r="C283" s="27" t="str">
        <v/>
      </c>
      <c r="D283" s="13" t="str">
        <v/>
      </c>
      <c r="E283" s="13" t="str">
        <v/>
      </c>
      <c r="F283" s="15" t="str">
        <v/>
      </c>
      <c r="G283" s="15" t="str">
        <v/>
      </c>
      <c r="H283" s="15" t="str">
        <v/>
      </c>
      <c r="I283" s="10" t="str">
        <v/>
      </c>
      <c r="J283" s="10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/>
      <c r="S283" s="10"/>
      <c r="T283" s="7"/>
      <c r="U283" s="7"/>
      <c r="V283" s="7"/>
      <c r="W283" s="7"/>
      <c r="AH283" s="1"/>
      <c r="AP283" s="7" t="str">
        <f t="shared" si="27"/>
        <v/>
      </c>
      <c r="AQ283" s="79" t="str">
        <f t="shared" si="28"/>
        <v/>
      </c>
      <c r="AR283" s="79" t="str">
        <f t="shared" si="28"/>
        <v/>
      </c>
      <c r="AS283" s="79" t="str">
        <f t="shared" si="28"/>
        <v/>
      </c>
      <c r="AT283" s="79" t="str">
        <f t="shared" si="28"/>
        <v/>
      </c>
      <c r="AU283" s="79" t="str">
        <f t="shared" si="29"/>
        <v/>
      </c>
      <c r="AV283" s="79" t="str">
        <f t="shared" si="29"/>
        <v/>
      </c>
      <c r="AW283" s="79" t="str">
        <f t="shared" si="29"/>
        <v/>
      </c>
      <c r="AX283" s="79" t="str">
        <f t="shared" si="29"/>
        <v/>
      </c>
      <c r="AY283" s="79" t="str">
        <f t="shared" si="30"/>
        <v/>
      </c>
      <c r="AZ283" s="79" t="str">
        <f t="shared" si="30"/>
        <v/>
      </c>
      <c r="IW283" s="7"/>
    </row>
    <row r="284" spans="1:257" ht="11.85" customHeight="1" x14ac:dyDescent="0.3">
      <c r="A284" s="7" t="str">
        <f t="shared" si="31"/>
        <v/>
      </c>
      <c r="C284" s="27" t="str">
        <v/>
      </c>
      <c r="D284" s="13" t="str">
        <v/>
      </c>
      <c r="E284" s="13" t="str">
        <v/>
      </c>
      <c r="F284" s="15" t="str">
        <v/>
      </c>
      <c r="G284" s="15" t="str">
        <v/>
      </c>
      <c r="H284" s="15" t="str">
        <v/>
      </c>
      <c r="I284" s="10" t="str">
        <v/>
      </c>
      <c r="J284" s="10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/>
      <c r="S284" s="10"/>
      <c r="T284" s="7"/>
      <c r="U284" s="7"/>
      <c r="V284" s="7"/>
      <c r="W284" s="7"/>
      <c r="AH284" s="1"/>
      <c r="AP284" s="7" t="str">
        <f t="shared" si="27"/>
        <v/>
      </c>
      <c r="AQ284" s="79" t="str">
        <f t="shared" si="28"/>
        <v/>
      </c>
      <c r="AR284" s="79" t="str">
        <f t="shared" si="28"/>
        <v/>
      </c>
      <c r="AS284" s="79" t="str">
        <f t="shared" si="28"/>
        <v/>
      </c>
      <c r="AT284" s="79" t="str">
        <f t="shared" si="28"/>
        <v/>
      </c>
      <c r="AU284" s="79" t="str">
        <f t="shared" si="29"/>
        <v/>
      </c>
      <c r="AV284" s="79" t="str">
        <f t="shared" si="29"/>
        <v/>
      </c>
      <c r="AW284" s="79" t="str">
        <f t="shared" si="29"/>
        <v/>
      </c>
      <c r="AX284" s="79" t="str">
        <f t="shared" si="29"/>
        <v/>
      </c>
      <c r="AY284" s="79" t="str">
        <f t="shared" si="30"/>
        <v/>
      </c>
      <c r="AZ284" s="79" t="str">
        <f t="shared" si="30"/>
        <v/>
      </c>
      <c r="IW284" s="7"/>
    </row>
    <row r="285" spans="1:257" ht="11.85" customHeight="1" x14ac:dyDescent="0.3">
      <c r="A285" s="7" t="str">
        <f t="shared" si="31"/>
        <v/>
      </c>
      <c r="C285" s="27" t="str">
        <v/>
      </c>
      <c r="D285" s="13" t="str">
        <v/>
      </c>
      <c r="E285" s="13" t="str">
        <v/>
      </c>
      <c r="F285" s="15" t="str">
        <v/>
      </c>
      <c r="G285" s="15" t="str">
        <v/>
      </c>
      <c r="H285" s="15" t="str">
        <v/>
      </c>
      <c r="I285" s="10" t="str">
        <v/>
      </c>
      <c r="J285" s="10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/>
      <c r="S285" s="10"/>
      <c r="T285" s="7"/>
      <c r="U285" s="7"/>
      <c r="V285" s="7"/>
      <c r="W285" s="7"/>
      <c r="AH285" s="1"/>
      <c r="AP285" s="7" t="str">
        <f t="shared" si="27"/>
        <v/>
      </c>
      <c r="AQ285" s="79" t="str">
        <f t="shared" si="28"/>
        <v/>
      </c>
      <c r="AR285" s="79" t="str">
        <f t="shared" si="28"/>
        <v/>
      </c>
      <c r="AS285" s="79" t="str">
        <f t="shared" si="28"/>
        <v/>
      </c>
      <c r="AT285" s="79" t="str">
        <f t="shared" si="28"/>
        <v/>
      </c>
      <c r="AU285" s="79" t="str">
        <f t="shared" si="29"/>
        <v/>
      </c>
      <c r="AV285" s="79" t="str">
        <f t="shared" si="29"/>
        <v/>
      </c>
      <c r="AW285" s="79" t="str">
        <f t="shared" si="29"/>
        <v/>
      </c>
      <c r="AX285" s="79" t="str">
        <f t="shared" si="29"/>
        <v/>
      </c>
      <c r="AY285" s="79" t="str">
        <f t="shared" si="30"/>
        <v/>
      </c>
      <c r="AZ285" s="79" t="str">
        <f t="shared" si="30"/>
        <v/>
      </c>
      <c r="IW285" s="7"/>
    </row>
    <row r="286" spans="1:257" ht="11.85" customHeight="1" x14ac:dyDescent="0.3">
      <c r="A286" s="7" t="str">
        <f t="shared" si="31"/>
        <v/>
      </c>
      <c r="C286" s="27" t="str">
        <v/>
      </c>
      <c r="D286" s="13" t="str">
        <v/>
      </c>
      <c r="E286" s="13" t="str">
        <v/>
      </c>
      <c r="F286" s="15" t="str">
        <v/>
      </c>
      <c r="G286" s="15" t="str">
        <v/>
      </c>
      <c r="H286" s="15" t="str">
        <v/>
      </c>
      <c r="I286" s="10" t="str">
        <v/>
      </c>
      <c r="J286" s="10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/>
      <c r="S286" s="10"/>
      <c r="T286" s="7"/>
      <c r="U286" s="7"/>
      <c r="V286" s="7"/>
      <c r="W286" s="7"/>
      <c r="AH286" s="1"/>
      <c r="AP286" s="7" t="str">
        <f t="shared" si="27"/>
        <v/>
      </c>
      <c r="AQ286" s="79" t="str">
        <f t="shared" si="28"/>
        <v/>
      </c>
      <c r="AR286" s="79" t="str">
        <f t="shared" si="28"/>
        <v/>
      </c>
      <c r="AS286" s="79" t="str">
        <f t="shared" si="28"/>
        <v/>
      </c>
      <c r="AT286" s="79" t="str">
        <f t="shared" si="28"/>
        <v/>
      </c>
      <c r="AU286" s="79" t="str">
        <f t="shared" si="29"/>
        <v/>
      </c>
      <c r="AV286" s="79" t="str">
        <f t="shared" si="29"/>
        <v/>
      </c>
      <c r="AW286" s="79" t="str">
        <f t="shared" si="29"/>
        <v/>
      </c>
      <c r="AX286" s="79" t="str">
        <f t="shared" si="29"/>
        <v/>
      </c>
      <c r="AY286" s="79" t="str">
        <f t="shared" si="30"/>
        <v/>
      </c>
      <c r="AZ286" s="79" t="str">
        <f t="shared" si="30"/>
        <v/>
      </c>
      <c r="IW286" s="7"/>
    </row>
    <row r="287" spans="1:257" ht="11.85" customHeight="1" x14ac:dyDescent="0.3">
      <c r="A287" s="7" t="str">
        <f t="shared" si="31"/>
        <v/>
      </c>
      <c r="C287" s="27" t="str">
        <v/>
      </c>
      <c r="D287" s="13" t="str">
        <v/>
      </c>
      <c r="E287" s="13" t="str">
        <v/>
      </c>
      <c r="F287" s="15" t="str">
        <v/>
      </c>
      <c r="G287" s="15" t="str">
        <v/>
      </c>
      <c r="H287" s="15" t="str">
        <v/>
      </c>
      <c r="I287" s="10" t="str">
        <v/>
      </c>
      <c r="J287" s="10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/>
      <c r="S287" s="10"/>
      <c r="T287" s="7"/>
      <c r="U287" s="7"/>
      <c r="V287" s="7"/>
      <c r="W287" s="7"/>
      <c r="AH287" s="1"/>
      <c r="AP287" s="7" t="str">
        <f t="shared" si="27"/>
        <v/>
      </c>
      <c r="AQ287" s="79" t="str">
        <f t="shared" si="28"/>
        <v/>
      </c>
      <c r="AR287" s="79" t="str">
        <f t="shared" si="28"/>
        <v/>
      </c>
      <c r="AS287" s="79" t="str">
        <f t="shared" si="28"/>
        <v/>
      </c>
      <c r="AT287" s="79" t="str">
        <f t="shared" si="28"/>
        <v/>
      </c>
      <c r="AU287" s="79" t="str">
        <f t="shared" si="29"/>
        <v/>
      </c>
      <c r="AV287" s="79" t="str">
        <f t="shared" si="29"/>
        <v/>
      </c>
      <c r="AW287" s="79" t="str">
        <f t="shared" si="29"/>
        <v/>
      </c>
      <c r="AX287" s="79" t="str">
        <f t="shared" si="29"/>
        <v/>
      </c>
      <c r="AY287" s="79" t="str">
        <f t="shared" si="30"/>
        <v/>
      </c>
      <c r="AZ287" s="79" t="str">
        <f t="shared" si="30"/>
        <v/>
      </c>
      <c r="IW287" s="7"/>
    </row>
    <row r="288" spans="1:257" ht="11.85" customHeight="1" x14ac:dyDescent="0.3">
      <c r="A288" s="7" t="str">
        <f t="shared" si="31"/>
        <v/>
      </c>
      <c r="C288" s="27" t="str">
        <v/>
      </c>
      <c r="D288" s="13" t="str">
        <v/>
      </c>
      <c r="E288" s="13" t="str">
        <v/>
      </c>
      <c r="F288" s="15" t="str">
        <v/>
      </c>
      <c r="G288" s="15" t="str">
        <v/>
      </c>
      <c r="H288" s="15" t="str">
        <v/>
      </c>
      <c r="I288" s="10" t="str">
        <v/>
      </c>
      <c r="J288" s="10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/>
      <c r="S288" s="10"/>
      <c r="T288" s="7"/>
      <c r="U288" s="7"/>
      <c r="V288" s="7"/>
      <c r="W288" s="7"/>
      <c r="AH288" s="1"/>
      <c r="AP288" s="7" t="str">
        <f t="shared" si="27"/>
        <v/>
      </c>
      <c r="AQ288" s="79" t="str">
        <f t="shared" si="28"/>
        <v/>
      </c>
      <c r="AR288" s="79" t="str">
        <f t="shared" si="28"/>
        <v/>
      </c>
      <c r="AS288" s="79" t="str">
        <f t="shared" si="28"/>
        <v/>
      </c>
      <c r="AT288" s="79" t="str">
        <f t="shared" si="28"/>
        <v/>
      </c>
      <c r="AU288" s="79" t="str">
        <f t="shared" si="29"/>
        <v/>
      </c>
      <c r="AV288" s="79" t="str">
        <f t="shared" si="29"/>
        <v/>
      </c>
      <c r="AW288" s="79" t="str">
        <f t="shared" si="29"/>
        <v/>
      </c>
      <c r="AX288" s="79" t="str">
        <f t="shared" si="29"/>
        <v/>
      </c>
      <c r="AY288" s="79" t="str">
        <f t="shared" si="30"/>
        <v/>
      </c>
      <c r="AZ288" s="79" t="str">
        <f t="shared" si="30"/>
        <v/>
      </c>
      <c r="IW288" s="7"/>
    </row>
    <row r="289" spans="1:257" ht="11.85" customHeight="1" x14ac:dyDescent="0.3">
      <c r="A289" s="7" t="str">
        <f t="shared" si="31"/>
        <v/>
      </c>
      <c r="C289" s="27" t="str">
        <v/>
      </c>
      <c r="D289" s="13" t="str">
        <v/>
      </c>
      <c r="E289" s="13" t="str">
        <v/>
      </c>
      <c r="F289" s="15" t="str">
        <v/>
      </c>
      <c r="G289" s="15" t="str">
        <v/>
      </c>
      <c r="H289" s="15" t="str">
        <v/>
      </c>
      <c r="I289" s="10" t="str">
        <v/>
      </c>
      <c r="J289" s="10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/>
      <c r="S289" s="10"/>
      <c r="T289" s="7"/>
      <c r="U289" s="7"/>
      <c r="V289" s="7"/>
      <c r="W289" s="7"/>
      <c r="AH289" s="1"/>
      <c r="AP289" s="7" t="str">
        <f t="shared" si="27"/>
        <v/>
      </c>
      <c r="AQ289" s="79" t="str">
        <f t="shared" si="28"/>
        <v/>
      </c>
      <c r="AR289" s="79" t="str">
        <f t="shared" si="28"/>
        <v/>
      </c>
      <c r="AS289" s="79" t="str">
        <f t="shared" si="28"/>
        <v/>
      </c>
      <c r="AT289" s="79" t="str">
        <f t="shared" si="28"/>
        <v/>
      </c>
      <c r="AU289" s="79" t="str">
        <f t="shared" si="29"/>
        <v/>
      </c>
      <c r="AV289" s="79" t="str">
        <f t="shared" si="29"/>
        <v/>
      </c>
      <c r="AW289" s="79" t="str">
        <f t="shared" si="29"/>
        <v/>
      </c>
      <c r="AX289" s="79" t="str">
        <f t="shared" si="29"/>
        <v/>
      </c>
      <c r="AY289" s="79" t="str">
        <f t="shared" si="30"/>
        <v/>
      </c>
      <c r="AZ289" s="79" t="str">
        <f t="shared" si="30"/>
        <v/>
      </c>
      <c r="IW289" s="7"/>
    </row>
    <row r="290" spans="1:257" ht="11.85" customHeight="1" x14ac:dyDescent="0.3">
      <c r="A290" s="7" t="str">
        <f t="shared" si="31"/>
        <v/>
      </c>
      <c r="C290" s="27" t="str">
        <v/>
      </c>
      <c r="D290" s="13" t="str">
        <v/>
      </c>
      <c r="E290" s="13" t="str">
        <v/>
      </c>
      <c r="F290" s="15" t="str">
        <v/>
      </c>
      <c r="G290" s="15" t="str">
        <v/>
      </c>
      <c r="H290" s="15" t="str">
        <v/>
      </c>
      <c r="I290" s="10" t="str">
        <v/>
      </c>
      <c r="J290" s="10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/>
      <c r="S290" s="10"/>
      <c r="T290" s="7"/>
      <c r="U290" s="7"/>
      <c r="V290" s="7"/>
      <c r="W290" s="7"/>
      <c r="AH290" s="1"/>
      <c r="AP290" s="7" t="str">
        <f t="shared" si="27"/>
        <v/>
      </c>
      <c r="AQ290" s="79" t="str">
        <f t="shared" si="28"/>
        <v/>
      </c>
      <c r="AR290" s="79" t="str">
        <f t="shared" si="28"/>
        <v/>
      </c>
      <c r="AS290" s="79" t="str">
        <f t="shared" si="28"/>
        <v/>
      </c>
      <c r="AT290" s="79" t="str">
        <f t="shared" si="28"/>
        <v/>
      </c>
      <c r="AU290" s="79" t="str">
        <f t="shared" si="29"/>
        <v/>
      </c>
      <c r="AV290" s="79" t="str">
        <f t="shared" si="29"/>
        <v/>
      </c>
      <c r="AW290" s="79" t="str">
        <f t="shared" si="29"/>
        <v/>
      </c>
      <c r="AX290" s="79" t="str">
        <f t="shared" si="29"/>
        <v/>
      </c>
      <c r="AY290" s="79" t="str">
        <f t="shared" si="30"/>
        <v/>
      </c>
      <c r="AZ290" s="79" t="str">
        <f t="shared" si="30"/>
        <v/>
      </c>
      <c r="IW290" s="7"/>
    </row>
    <row r="291" spans="1:257" ht="11.85" customHeight="1" x14ac:dyDescent="0.3">
      <c r="A291" s="7" t="str">
        <f t="shared" si="31"/>
        <v/>
      </c>
      <c r="C291" s="27" t="str">
        <v/>
      </c>
      <c r="D291" s="13" t="str">
        <v/>
      </c>
      <c r="E291" s="13" t="str">
        <v/>
      </c>
      <c r="F291" s="15" t="str">
        <v/>
      </c>
      <c r="G291" s="15" t="str">
        <v/>
      </c>
      <c r="H291" s="15" t="str">
        <v/>
      </c>
      <c r="I291" s="10" t="str">
        <v/>
      </c>
      <c r="J291" s="10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/>
      <c r="S291" s="10"/>
      <c r="T291" s="7"/>
      <c r="U291" s="7"/>
      <c r="V291" s="7"/>
      <c r="W291" s="7"/>
      <c r="AH291" s="1"/>
      <c r="AP291" s="7" t="str">
        <f t="shared" si="27"/>
        <v/>
      </c>
      <c r="AQ291" s="79" t="str">
        <f t="shared" si="28"/>
        <v/>
      </c>
      <c r="AR291" s="79" t="str">
        <f t="shared" si="28"/>
        <v/>
      </c>
      <c r="AS291" s="79" t="str">
        <f t="shared" si="28"/>
        <v/>
      </c>
      <c r="AT291" s="79" t="str">
        <f t="shared" si="28"/>
        <v/>
      </c>
      <c r="AU291" s="79" t="str">
        <f t="shared" si="29"/>
        <v/>
      </c>
      <c r="AV291" s="79" t="str">
        <f t="shared" si="29"/>
        <v/>
      </c>
      <c r="AW291" s="79" t="str">
        <f t="shared" si="29"/>
        <v/>
      </c>
      <c r="AX291" s="79" t="str">
        <f t="shared" si="29"/>
        <v/>
      </c>
      <c r="AY291" s="79" t="str">
        <f t="shared" si="30"/>
        <v/>
      </c>
      <c r="AZ291" s="79" t="str">
        <f t="shared" si="30"/>
        <v/>
      </c>
      <c r="IW291" s="7"/>
    </row>
    <row r="292" spans="1:257" ht="11.85" customHeight="1" x14ac:dyDescent="0.3">
      <c r="A292" s="7" t="str">
        <f t="shared" si="31"/>
        <v/>
      </c>
      <c r="C292" s="27" t="str">
        <v/>
      </c>
      <c r="D292" s="13" t="str">
        <v/>
      </c>
      <c r="E292" s="13" t="str">
        <v/>
      </c>
      <c r="F292" s="15" t="str">
        <v/>
      </c>
      <c r="G292" s="15" t="str">
        <v/>
      </c>
      <c r="H292" s="15" t="str">
        <v/>
      </c>
      <c r="I292" s="10" t="str">
        <v/>
      </c>
      <c r="J292" s="10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/>
      <c r="S292" s="10"/>
      <c r="T292" s="7"/>
      <c r="U292" s="7"/>
      <c r="V292" s="7"/>
      <c r="W292" s="7"/>
      <c r="AH292" s="1"/>
      <c r="AP292" s="7" t="str">
        <f t="shared" si="27"/>
        <v/>
      </c>
      <c r="AQ292" s="79" t="str">
        <f t="shared" si="28"/>
        <v/>
      </c>
      <c r="AR292" s="79" t="str">
        <f t="shared" si="28"/>
        <v/>
      </c>
      <c r="AS292" s="79" t="str">
        <f t="shared" si="28"/>
        <v/>
      </c>
      <c r="AT292" s="79" t="str">
        <f t="shared" si="28"/>
        <v/>
      </c>
      <c r="AU292" s="79" t="str">
        <f t="shared" si="29"/>
        <v/>
      </c>
      <c r="AV292" s="79" t="str">
        <f t="shared" si="29"/>
        <v/>
      </c>
      <c r="AW292" s="79" t="str">
        <f t="shared" si="29"/>
        <v/>
      </c>
      <c r="AX292" s="79" t="str">
        <f t="shared" si="29"/>
        <v/>
      </c>
      <c r="AY292" s="79" t="str">
        <f t="shared" si="30"/>
        <v/>
      </c>
      <c r="AZ292" s="79" t="str">
        <f t="shared" si="30"/>
        <v/>
      </c>
      <c r="IW292" s="7"/>
    </row>
    <row r="293" spans="1:257" ht="11.85" customHeight="1" x14ac:dyDescent="0.3">
      <c r="A293" s="7" t="str">
        <f t="shared" si="31"/>
        <v/>
      </c>
      <c r="C293" s="27" t="str">
        <v/>
      </c>
      <c r="D293" s="13" t="str">
        <v/>
      </c>
      <c r="E293" s="13" t="str">
        <v/>
      </c>
      <c r="F293" s="15" t="str">
        <v/>
      </c>
      <c r="G293" s="15" t="str">
        <v/>
      </c>
      <c r="H293" s="15" t="str">
        <v/>
      </c>
      <c r="I293" s="10" t="str">
        <v/>
      </c>
      <c r="J293" s="10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/>
      <c r="S293" s="10"/>
      <c r="T293" s="7"/>
      <c r="U293" s="7"/>
      <c r="V293" s="7"/>
      <c r="W293" s="7"/>
      <c r="AH293" s="1"/>
      <c r="AP293" s="7" t="str">
        <f t="shared" si="27"/>
        <v/>
      </c>
      <c r="AQ293" s="79" t="str">
        <f t="shared" si="28"/>
        <v/>
      </c>
      <c r="AR293" s="79" t="str">
        <f t="shared" si="28"/>
        <v/>
      </c>
      <c r="AS293" s="79" t="str">
        <f t="shared" si="28"/>
        <v/>
      </c>
      <c r="AT293" s="79" t="str">
        <f t="shared" si="28"/>
        <v/>
      </c>
      <c r="AU293" s="79" t="str">
        <f t="shared" si="29"/>
        <v/>
      </c>
      <c r="AV293" s="79" t="str">
        <f t="shared" si="29"/>
        <v/>
      </c>
      <c r="AW293" s="79" t="str">
        <f t="shared" si="29"/>
        <v/>
      </c>
      <c r="AX293" s="79" t="str">
        <f t="shared" si="29"/>
        <v/>
      </c>
      <c r="AY293" s="79" t="str">
        <f t="shared" si="30"/>
        <v/>
      </c>
      <c r="AZ293" s="79" t="str">
        <f t="shared" si="30"/>
        <v/>
      </c>
      <c r="IW293" s="7"/>
    </row>
    <row r="294" spans="1:257" ht="11.85" customHeight="1" x14ac:dyDescent="0.3">
      <c r="A294" s="7" t="str">
        <f t="shared" si="31"/>
        <v/>
      </c>
      <c r="C294" s="27" t="str">
        <v/>
      </c>
      <c r="D294" s="13" t="str">
        <v/>
      </c>
      <c r="E294" s="13" t="str">
        <v/>
      </c>
      <c r="F294" s="15" t="str">
        <v/>
      </c>
      <c r="G294" s="15" t="str">
        <v/>
      </c>
      <c r="H294" s="15" t="str">
        <v/>
      </c>
      <c r="I294" s="10" t="str">
        <v/>
      </c>
      <c r="J294" s="10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/>
      <c r="S294" s="10"/>
      <c r="T294" s="7"/>
      <c r="U294" s="7"/>
      <c r="V294" s="7"/>
      <c r="W294" s="7"/>
      <c r="AH294" s="1"/>
      <c r="AP294" s="7" t="str">
        <f t="shared" si="27"/>
        <v/>
      </c>
      <c r="AQ294" s="79" t="str">
        <f t="shared" si="28"/>
        <v/>
      </c>
      <c r="AR294" s="79" t="str">
        <f t="shared" si="28"/>
        <v/>
      </c>
      <c r="AS294" s="79" t="str">
        <f t="shared" si="28"/>
        <v/>
      </c>
      <c r="AT294" s="79" t="str">
        <f t="shared" si="28"/>
        <v/>
      </c>
      <c r="AU294" s="79" t="str">
        <f t="shared" si="29"/>
        <v/>
      </c>
      <c r="AV294" s="79" t="str">
        <f t="shared" si="29"/>
        <v/>
      </c>
      <c r="AW294" s="79" t="str">
        <f t="shared" si="29"/>
        <v/>
      </c>
      <c r="AX294" s="79" t="str">
        <f t="shared" si="29"/>
        <v/>
      </c>
      <c r="AY294" s="79" t="str">
        <f t="shared" si="30"/>
        <v/>
      </c>
      <c r="AZ294" s="79" t="str">
        <f t="shared" si="30"/>
        <v/>
      </c>
      <c r="IW294" s="7"/>
    </row>
    <row r="295" spans="1:257" ht="11.85" customHeight="1" x14ac:dyDescent="0.3">
      <c r="A295" s="7" t="str">
        <f t="shared" si="31"/>
        <v/>
      </c>
      <c r="C295" s="27" t="str">
        <v/>
      </c>
      <c r="D295" s="13" t="str">
        <v/>
      </c>
      <c r="E295" s="13" t="str">
        <v/>
      </c>
      <c r="F295" s="15" t="str">
        <v/>
      </c>
      <c r="G295" s="15" t="str">
        <v/>
      </c>
      <c r="H295" s="15" t="str">
        <v/>
      </c>
      <c r="I295" s="10" t="str">
        <v/>
      </c>
      <c r="J295" s="10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/>
      <c r="S295" s="10"/>
      <c r="T295" s="7"/>
      <c r="U295" s="7"/>
      <c r="V295" s="7"/>
      <c r="W295" s="7"/>
      <c r="AH295" s="1"/>
      <c r="AP295" s="7" t="str">
        <f t="shared" si="27"/>
        <v/>
      </c>
      <c r="AQ295" s="79" t="str">
        <f t="shared" si="28"/>
        <v/>
      </c>
      <c r="AR295" s="79" t="str">
        <f t="shared" si="28"/>
        <v/>
      </c>
      <c r="AS295" s="79" t="str">
        <f t="shared" si="28"/>
        <v/>
      </c>
      <c r="AT295" s="79" t="str">
        <f t="shared" si="28"/>
        <v/>
      </c>
      <c r="AU295" s="79" t="str">
        <f t="shared" si="29"/>
        <v/>
      </c>
      <c r="AV295" s="79" t="str">
        <f t="shared" si="29"/>
        <v/>
      </c>
      <c r="AW295" s="79" t="str">
        <f t="shared" si="29"/>
        <v/>
      </c>
      <c r="AX295" s="79" t="str">
        <f t="shared" si="29"/>
        <v/>
      </c>
      <c r="AY295" s="79" t="str">
        <f t="shared" si="30"/>
        <v/>
      </c>
      <c r="AZ295" s="79" t="str">
        <f t="shared" si="30"/>
        <v/>
      </c>
      <c r="IW295" s="7"/>
    </row>
    <row r="296" spans="1:257" ht="11.85" customHeight="1" x14ac:dyDescent="0.3">
      <c r="A296" s="7" t="str">
        <f t="shared" si="31"/>
        <v/>
      </c>
      <c r="C296" s="27" t="str">
        <v/>
      </c>
      <c r="D296" s="13" t="str">
        <v/>
      </c>
      <c r="E296" s="13" t="str">
        <v/>
      </c>
      <c r="F296" s="15" t="str">
        <v/>
      </c>
      <c r="G296" s="15" t="str">
        <v/>
      </c>
      <c r="H296" s="15" t="str">
        <v/>
      </c>
      <c r="I296" s="10" t="str">
        <v/>
      </c>
      <c r="J296" s="10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/>
      <c r="S296" s="10"/>
      <c r="T296" s="7"/>
      <c r="U296" s="7"/>
      <c r="V296" s="7"/>
      <c r="W296" s="7"/>
      <c r="AH296" s="1"/>
      <c r="AP296" s="7" t="str">
        <f t="shared" si="27"/>
        <v/>
      </c>
      <c r="AQ296" s="79" t="str">
        <f t="shared" si="28"/>
        <v/>
      </c>
      <c r="AR296" s="79" t="str">
        <f t="shared" si="28"/>
        <v/>
      </c>
      <c r="AS296" s="79" t="str">
        <f t="shared" si="28"/>
        <v/>
      </c>
      <c r="AT296" s="79" t="str">
        <f t="shared" si="28"/>
        <v/>
      </c>
      <c r="AU296" s="79" t="str">
        <f t="shared" si="29"/>
        <v/>
      </c>
      <c r="AV296" s="79" t="str">
        <f t="shared" si="29"/>
        <v/>
      </c>
      <c r="AW296" s="79" t="str">
        <f t="shared" si="29"/>
        <v/>
      </c>
      <c r="AX296" s="79" t="str">
        <f t="shared" si="29"/>
        <v/>
      </c>
      <c r="AY296" s="79" t="str">
        <f t="shared" si="30"/>
        <v/>
      </c>
      <c r="AZ296" s="79" t="str">
        <f t="shared" si="30"/>
        <v/>
      </c>
      <c r="IW296" s="7"/>
    </row>
    <row r="297" spans="1:257" ht="11.85" customHeight="1" x14ac:dyDescent="0.3">
      <c r="A297" s="7" t="str">
        <f t="shared" si="31"/>
        <v/>
      </c>
      <c r="C297" s="27" t="str">
        <v/>
      </c>
      <c r="D297" s="13" t="str">
        <v/>
      </c>
      <c r="E297" s="13" t="str">
        <v/>
      </c>
      <c r="F297" s="15" t="str">
        <v/>
      </c>
      <c r="G297" s="15" t="str">
        <v/>
      </c>
      <c r="H297" s="15" t="str">
        <v/>
      </c>
      <c r="I297" s="10" t="str">
        <v/>
      </c>
      <c r="J297" s="10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/>
      <c r="S297" s="10"/>
      <c r="T297" s="7"/>
      <c r="U297" s="7"/>
      <c r="V297" s="7"/>
      <c r="W297" s="7"/>
      <c r="AH297" s="1"/>
      <c r="AP297" s="7" t="str">
        <f t="shared" si="27"/>
        <v/>
      </c>
      <c r="AQ297" s="79" t="str">
        <f t="shared" si="28"/>
        <v/>
      </c>
      <c r="AR297" s="79" t="str">
        <f t="shared" si="28"/>
        <v/>
      </c>
      <c r="AS297" s="79" t="str">
        <f t="shared" si="28"/>
        <v/>
      </c>
      <c r="AT297" s="79" t="str">
        <f t="shared" si="28"/>
        <v/>
      </c>
      <c r="AU297" s="79" t="str">
        <f t="shared" si="29"/>
        <v/>
      </c>
      <c r="AV297" s="79" t="str">
        <f t="shared" si="29"/>
        <v/>
      </c>
      <c r="AW297" s="79" t="str">
        <f t="shared" si="29"/>
        <v/>
      </c>
      <c r="AX297" s="79" t="str">
        <f t="shared" si="29"/>
        <v/>
      </c>
      <c r="AY297" s="79" t="str">
        <f t="shared" si="30"/>
        <v/>
      </c>
      <c r="AZ297" s="79" t="str">
        <f t="shared" si="30"/>
        <v/>
      </c>
      <c r="IW297" s="7"/>
    </row>
    <row r="298" spans="1:257" ht="11.85" customHeight="1" x14ac:dyDescent="0.3">
      <c r="A298" s="7" t="str">
        <f t="shared" si="31"/>
        <v/>
      </c>
      <c r="B298" s="29"/>
      <c r="C298" s="27" t="str">
        <v/>
      </c>
      <c r="D298" s="13" t="str">
        <v/>
      </c>
      <c r="E298" s="13" t="str">
        <v/>
      </c>
      <c r="F298" s="15" t="str">
        <v/>
      </c>
      <c r="G298" s="15" t="str">
        <v/>
      </c>
      <c r="H298" s="15" t="str">
        <v/>
      </c>
      <c r="I298" s="10" t="str">
        <v/>
      </c>
      <c r="J298" s="10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/>
      <c r="S298" s="10"/>
      <c r="T298" s="7"/>
      <c r="U298" s="7"/>
      <c r="V298" s="7"/>
      <c r="W298" s="7"/>
      <c r="AH298" s="1"/>
      <c r="AP298" s="7" t="str">
        <f t="shared" si="27"/>
        <v/>
      </c>
      <c r="AQ298" s="79" t="str">
        <f t="shared" si="28"/>
        <v/>
      </c>
      <c r="AR298" s="79" t="str">
        <f t="shared" si="28"/>
        <v/>
      </c>
      <c r="AS298" s="79" t="str">
        <f t="shared" si="28"/>
        <v/>
      </c>
      <c r="AT298" s="79" t="str">
        <f t="shared" si="28"/>
        <v/>
      </c>
      <c r="AU298" s="79" t="str">
        <f t="shared" si="29"/>
        <v/>
      </c>
      <c r="AV298" s="79" t="str">
        <f t="shared" si="29"/>
        <v/>
      </c>
      <c r="AW298" s="79" t="str">
        <f t="shared" si="29"/>
        <v/>
      </c>
      <c r="AX298" s="79" t="str">
        <f t="shared" si="29"/>
        <v/>
      </c>
      <c r="AY298" s="79" t="str">
        <f t="shared" si="30"/>
        <v/>
      </c>
      <c r="AZ298" s="79" t="str">
        <f t="shared" si="30"/>
        <v/>
      </c>
      <c r="IW298" s="7"/>
    </row>
    <row r="299" spans="1:257" ht="11.85" customHeight="1" x14ac:dyDescent="0.3">
      <c r="A299" s="7" t="str">
        <f t="shared" si="31"/>
        <v/>
      </c>
      <c r="B299" s="29"/>
      <c r="C299" s="27" t="str">
        <v/>
      </c>
      <c r="D299" s="13" t="str">
        <v/>
      </c>
      <c r="E299" s="13" t="str">
        <v/>
      </c>
      <c r="F299" s="15" t="str">
        <v/>
      </c>
      <c r="G299" s="15" t="str">
        <v/>
      </c>
      <c r="H299" s="15" t="str">
        <v/>
      </c>
      <c r="I299" s="10" t="str">
        <v/>
      </c>
      <c r="J299" s="10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/>
      <c r="S299" s="10"/>
      <c r="T299" s="7"/>
      <c r="U299" s="7"/>
      <c r="V299" s="7"/>
      <c r="W299" s="7"/>
      <c r="AH299" s="1"/>
      <c r="AP299" s="7" t="str">
        <f t="shared" si="27"/>
        <v/>
      </c>
      <c r="AQ299" s="79" t="str">
        <f t="shared" si="28"/>
        <v/>
      </c>
      <c r="AR299" s="79" t="str">
        <f t="shared" si="28"/>
        <v/>
      </c>
      <c r="AS299" s="79" t="str">
        <f t="shared" si="28"/>
        <v/>
      </c>
      <c r="AT299" s="79" t="str">
        <f t="shared" si="28"/>
        <v/>
      </c>
      <c r="AU299" s="79" t="str">
        <f t="shared" si="29"/>
        <v/>
      </c>
      <c r="AV299" s="79" t="str">
        <f t="shared" si="29"/>
        <v/>
      </c>
      <c r="AW299" s="79" t="str">
        <f t="shared" si="29"/>
        <v/>
      </c>
      <c r="AX299" s="79" t="str">
        <f t="shared" si="29"/>
        <v/>
      </c>
      <c r="AY299" s="79" t="str">
        <f t="shared" si="30"/>
        <v/>
      </c>
      <c r="AZ299" s="79" t="str">
        <f t="shared" si="30"/>
        <v/>
      </c>
      <c r="IW299" s="7"/>
    </row>
    <row r="300" spans="1:257" ht="11.85" customHeight="1" x14ac:dyDescent="0.3">
      <c r="A300" s="7" t="str">
        <f t="shared" si="31"/>
        <v/>
      </c>
      <c r="B300" s="29"/>
      <c r="C300" s="27" t="str">
        <v/>
      </c>
      <c r="D300" s="13" t="str">
        <v/>
      </c>
      <c r="E300" s="13" t="str">
        <v/>
      </c>
      <c r="F300" s="15" t="str">
        <v/>
      </c>
      <c r="G300" s="15" t="str">
        <v/>
      </c>
      <c r="H300" s="15" t="str">
        <v/>
      </c>
      <c r="I300" s="10" t="str">
        <v/>
      </c>
      <c r="J300" s="10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/>
      <c r="S300" s="10"/>
      <c r="T300" s="7"/>
      <c r="U300" s="7"/>
      <c r="V300" s="7"/>
      <c r="W300" s="7"/>
      <c r="AH300" s="1"/>
      <c r="AP300" s="7" t="str">
        <f t="shared" si="27"/>
        <v/>
      </c>
      <c r="AQ300" s="79" t="str">
        <f t="shared" si="28"/>
        <v/>
      </c>
      <c r="AR300" s="79" t="str">
        <f t="shared" si="28"/>
        <v/>
      </c>
      <c r="AS300" s="79" t="str">
        <f t="shared" si="28"/>
        <v/>
      </c>
      <c r="AT300" s="79" t="str">
        <f t="shared" si="28"/>
        <v/>
      </c>
      <c r="AU300" s="79" t="str">
        <f t="shared" si="29"/>
        <v/>
      </c>
      <c r="AV300" s="79" t="str">
        <f t="shared" si="29"/>
        <v/>
      </c>
      <c r="AW300" s="79" t="str">
        <f t="shared" si="29"/>
        <v/>
      </c>
      <c r="AX300" s="79" t="str">
        <f t="shared" si="29"/>
        <v/>
      </c>
      <c r="AY300" s="79" t="str">
        <f t="shared" si="30"/>
        <v/>
      </c>
      <c r="AZ300" s="79" t="str">
        <f t="shared" si="30"/>
        <v/>
      </c>
      <c r="IW300" s="7"/>
    </row>
    <row r="301" spans="1:257" ht="11.85" customHeight="1" x14ac:dyDescent="0.3">
      <c r="A301" s="7" t="str">
        <f t="shared" si="31"/>
        <v/>
      </c>
      <c r="B301" s="29"/>
      <c r="C301" s="27" t="str">
        <v/>
      </c>
      <c r="D301" s="13" t="str">
        <v/>
      </c>
      <c r="E301" s="13" t="str">
        <v/>
      </c>
      <c r="F301" s="15" t="str">
        <v/>
      </c>
      <c r="G301" s="15" t="str">
        <v/>
      </c>
      <c r="H301" s="15" t="str">
        <v/>
      </c>
      <c r="I301" s="10" t="str">
        <v/>
      </c>
      <c r="J301" s="10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/>
      <c r="S301" s="10"/>
      <c r="T301" s="7"/>
      <c r="U301" s="7"/>
      <c r="V301" s="7"/>
      <c r="W301" s="7"/>
      <c r="AH301" s="1"/>
      <c r="AP301" s="7" t="str">
        <f t="shared" si="27"/>
        <v/>
      </c>
      <c r="AQ301" s="79" t="str">
        <f t="shared" si="28"/>
        <v/>
      </c>
      <c r="AR301" s="79" t="str">
        <f t="shared" si="28"/>
        <v/>
      </c>
      <c r="AS301" s="79" t="str">
        <f t="shared" si="28"/>
        <v/>
      </c>
      <c r="AT301" s="79" t="str">
        <f t="shared" ref="AT301:AW364" si="32">IF(ISNUMBER(F301),F301,"")</f>
        <v/>
      </c>
      <c r="AU301" s="79" t="str">
        <f t="shared" si="29"/>
        <v/>
      </c>
      <c r="AV301" s="79" t="str">
        <f t="shared" si="29"/>
        <v/>
      </c>
      <c r="AW301" s="79" t="str">
        <f t="shared" si="29"/>
        <v/>
      </c>
      <c r="AX301" s="79" t="str">
        <f t="shared" ref="AX301:AZ364" si="33">IF(ISNUMBER(J301),J301,"")</f>
        <v/>
      </c>
      <c r="AY301" s="79" t="str">
        <f t="shared" si="30"/>
        <v/>
      </c>
      <c r="AZ301" s="79" t="str">
        <f t="shared" si="30"/>
        <v/>
      </c>
      <c r="IW301" s="7"/>
    </row>
    <row r="302" spans="1:257" x14ac:dyDescent="0.3">
      <c r="A302" s="7" t="str">
        <f t="shared" si="31"/>
        <v/>
      </c>
      <c r="C302" s="27" t="str">
        <v/>
      </c>
      <c r="D302" s="13" t="str">
        <v/>
      </c>
      <c r="E302" s="13" t="str">
        <v/>
      </c>
      <c r="F302" s="15" t="str">
        <v/>
      </c>
      <c r="G302" s="15" t="str">
        <v/>
      </c>
      <c r="H302" s="15" t="str">
        <v/>
      </c>
      <c r="I302" s="10" t="str">
        <v/>
      </c>
      <c r="J302" s="10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/>
      <c r="S302" s="10"/>
      <c r="T302" s="7"/>
      <c r="U302" s="7"/>
      <c r="V302" s="7"/>
      <c r="W302" s="7"/>
      <c r="AH302" s="1"/>
      <c r="AP302" s="7" t="str">
        <f t="shared" ref="AP302:AP365" si="34">IF((ROW(A302)-ROW($A$45))*$E$29&lt;=$E$30,A302,"")</f>
        <v/>
      </c>
      <c r="AQ302" s="79" t="str">
        <f t="shared" ref="AQ302:AZ365" si="35">IF(ISNUMBER(C302),C302,"")</f>
        <v/>
      </c>
      <c r="AR302" s="79" t="str">
        <f t="shared" si="35"/>
        <v/>
      </c>
      <c r="AS302" s="79" t="str">
        <f t="shared" si="35"/>
        <v/>
      </c>
      <c r="AT302" s="79" t="str">
        <f t="shared" si="32"/>
        <v/>
      </c>
      <c r="AU302" s="79" t="str">
        <f t="shared" si="32"/>
        <v/>
      </c>
      <c r="AV302" s="79" t="str">
        <f t="shared" si="32"/>
        <v/>
      </c>
      <c r="AW302" s="79" t="str">
        <f t="shared" si="32"/>
        <v/>
      </c>
      <c r="AX302" s="79" t="str">
        <f t="shared" si="33"/>
        <v/>
      </c>
      <c r="AY302" s="79" t="str">
        <f t="shared" si="33"/>
        <v/>
      </c>
      <c r="AZ302" s="79" t="str">
        <f t="shared" si="33"/>
        <v/>
      </c>
      <c r="IW302" s="7"/>
    </row>
    <row r="303" spans="1:257" x14ac:dyDescent="0.3">
      <c r="A303" s="7" t="str">
        <f t="shared" ref="A303:A345" si="36">IF(OR($D$36,$D$35,$D$34),IF(MOD((ROW(A303)-ROW($A$45))*$E$29,$E$31)&lt;0.0001,(ROW(A303)-ROW($A$45))*$E$29,""),"")</f>
        <v/>
      </c>
      <c r="C303" s="27" t="str">
        <v/>
      </c>
      <c r="D303" s="13" t="str">
        <v/>
      </c>
      <c r="E303" s="13" t="str">
        <v/>
      </c>
      <c r="F303" s="15" t="str">
        <v/>
      </c>
      <c r="G303" s="15" t="str">
        <v/>
      </c>
      <c r="H303" s="15" t="str">
        <v/>
      </c>
      <c r="I303" s="10" t="str">
        <v/>
      </c>
      <c r="J303" s="10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/>
      <c r="S303" s="10"/>
      <c r="T303" s="7"/>
      <c r="U303" s="7"/>
      <c r="V303" s="7"/>
      <c r="W303" s="7"/>
      <c r="AH303" s="1"/>
      <c r="AP303" s="7" t="str">
        <f t="shared" si="34"/>
        <v/>
      </c>
      <c r="AQ303" s="79" t="str">
        <f t="shared" si="35"/>
        <v/>
      </c>
      <c r="AR303" s="79" t="str">
        <f t="shared" si="35"/>
        <v/>
      </c>
      <c r="AS303" s="79" t="str">
        <f t="shared" si="35"/>
        <v/>
      </c>
      <c r="AT303" s="79" t="str">
        <f t="shared" si="32"/>
        <v/>
      </c>
      <c r="AU303" s="79" t="str">
        <f t="shared" si="32"/>
        <v/>
      </c>
      <c r="AV303" s="79" t="str">
        <f t="shared" si="32"/>
        <v/>
      </c>
      <c r="AW303" s="79" t="str">
        <f t="shared" si="32"/>
        <v/>
      </c>
      <c r="AX303" s="79" t="str">
        <f t="shared" si="33"/>
        <v/>
      </c>
      <c r="AY303" s="79" t="str">
        <f t="shared" si="33"/>
        <v/>
      </c>
      <c r="AZ303" s="79" t="str">
        <f t="shared" si="33"/>
        <v/>
      </c>
      <c r="IW303" s="7"/>
    </row>
    <row r="304" spans="1:257" x14ac:dyDescent="0.3">
      <c r="A304" s="7" t="str">
        <f t="shared" si="36"/>
        <v/>
      </c>
      <c r="C304" s="27" t="str">
        <v/>
      </c>
      <c r="D304" s="13" t="str">
        <v/>
      </c>
      <c r="E304" s="13" t="str">
        <v/>
      </c>
      <c r="F304" s="15" t="str">
        <v/>
      </c>
      <c r="G304" s="15" t="str">
        <v/>
      </c>
      <c r="H304" s="15" t="str">
        <v/>
      </c>
      <c r="I304" s="10" t="str">
        <v/>
      </c>
      <c r="J304" s="10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/>
      <c r="S304" s="10"/>
      <c r="T304" s="7"/>
      <c r="U304" s="7"/>
      <c r="V304" s="7"/>
      <c r="W304" s="7"/>
      <c r="AH304" s="1"/>
      <c r="AP304" s="7" t="str">
        <f t="shared" si="34"/>
        <v/>
      </c>
      <c r="AQ304" s="79" t="str">
        <f t="shared" si="35"/>
        <v/>
      </c>
      <c r="AR304" s="79" t="str">
        <f t="shared" si="35"/>
        <v/>
      </c>
      <c r="AS304" s="79" t="str">
        <f t="shared" si="35"/>
        <v/>
      </c>
      <c r="AT304" s="79" t="str">
        <f t="shared" si="32"/>
        <v/>
      </c>
      <c r="AU304" s="79" t="str">
        <f t="shared" si="32"/>
        <v/>
      </c>
      <c r="AV304" s="79" t="str">
        <f t="shared" si="32"/>
        <v/>
      </c>
      <c r="AW304" s="79" t="str">
        <f t="shared" si="32"/>
        <v/>
      </c>
      <c r="AX304" s="79" t="str">
        <f t="shared" si="33"/>
        <v/>
      </c>
      <c r="AY304" s="79" t="str">
        <f t="shared" si="33"/>
        <v/>
      </c>
      <c r="AZ304" s="79" t="str">
        <f t="shared" si="33"/>
        <v/>
      </c>
      <c r="IW304" s="7"/>
    </row>
    <row r="305" spans="1:257" x14ac:dyDescent="0.3">
      <c r="A305" s="7" t="str">
        <f t="shared" si="36"/>
        <v/>
      </c>
      <c r="C305" s="27" t="str">
        <v/>
      </c>
      <c r="D305" s="13" t="str">
        <v/>
      </c>
      <c r="E305" s="13" t="str">
        <v/>
      </c>
      <c r="F305" s="15" t="str">
        <v/>
      </c>
      <c r="G305" s="15" t="str">
        <v/>
      </c>
      <c r="H305" s="15" t="str">
        <v/>
      </c>
      <c r="I305" s="10" t="str">
        <v/>
      </c>
      <c r="J305" s="10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/>
      <c r="S305" s="10"/>
      <c r="T305" s="7"/>
      <c r="U305" s="7"/>
      <c r="V305" s="7"/>
      <c r="W305" s="7"/>
      <c r="AH305" s="1"/>
      <c r="AP305" s="7" t="str">
        <f t="shared" si="34"/>
        <v/>
      </c>
      <c r="AQ305" s="79" t="str">
        <f t="shared" si="35"/>
        <v/>
      </c>
      <c r="AR305" s="79" t="str">
        <f t="shared" si="35"/>
        <v/>
      </c>
      <c r="AS305" s="79" t="str">
        <f t="shared" si="35"/>
        <v/>
      </c>
      <c r="AT305" s="79" t="str">
        <f t="shared" si="32"/>
        <v/>
      </c>
      <c r="AU305" s="79" t="str">
        <f t="shared" si="32"/>
        <v/>
      </c>
      <c r="AV305" s="79" t="str">
        <f t="shared" si="32"/>
        <v/>
      </c>
      <c r="AW305" s="79" t="str">
        <f t="shared" si="32"/>
        <v/>
      </c>
      <c r="AX305" s="79" t="str">
        <f t="shared" si="33"/>
        <v/>
      </c>
      <c r="AY305" s="79" t="str">
        <f t="shared" si="33"/>
        <v/>
      </c>
      <c r="AZ305" s="79" t="str">
        <f t="shared" si="33"/>
        <v/>
      </c>
      <c r="IW305" s="7"/>
    </row>
    <row r="306" spans="1:257" x14ac:dyDescent="0.3">
      <c r="A306" s="7" t="str">
        <f t="shared" si="36"/>
        <v/>
      </c>
      <c r="C306" s="27" t="str">
        <v/>
      </c>
      <c r="D306" s="13" t="str">
        <v/>
      </c>
      <c r="E306" s="13" t="str">
        <v/>
      </c>
      <c r="F306" s="15" t="str">
        <v/>
      </c>
      <c r="G306" s="15" t="str">
        <v/>
      </c>
      <c r="H306" s="15" t="str">
        <v/>
      </c>
      <c r="I306" s="10" t="str">
        <v/>
      </c>
      <c r="J306" s="10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/>
      <c r="S306" s="10"/>
      <c r="T306" s="7"/>
      <c r="U306" s="7"/>
      <c r="V306" s="7"/>
      <c r="W306" s="7"/>
      <c r="AH306" s="1"/>
      <c r="AP306" s="7" t="str">
        <f t="shared" si="34"/>
        <v/>
      </c>
      <c r="AQ306" s="79" t="str">
        <f t="shared" si="35"/>
        <v/>
      </c>
      <c r="AR306" s="79" t="str">
        <f t="shared" si="35"/>
        <v/>
      </c>
      <c r="AS306" s="79" t="str">
        <f t="shared" si="35"/>
        <v/>
      </c>
      <c r="AT306" s="79" t="str">
        <f t="shared" si="32"/>
        <v/>
      </c>
      <c r="AU306" s="79" t="str">
        <f t="shared" si="32"/>
        <v/>
      </c>
      <c r="AV306" s="79" t="str">
        <f t="shared" si="32"/>
        <v/>
      </c>
      <c r="AW306" s="79" t="str">
        <f t="shared" si="32"/>
        <v/>
      </c>
      <c r="AX306" s="79" t="str">
        <f t="shared" si="33"/>
        <v/>
      </c>
      <c r="AY306" s="79" t="str">
        <f t="shared" si="33"/>
        <v/>
      </c>
      <c r="AZ306" s="79" t="str">
        <f t="shared" si="33"/>
        <v/>
      </c>
      <c r="IW306" s="7"/>
    </row>
    <row r="307" spans="1:257" x14ac:dyDescent="0.3">
      <c r="A307" s="7" t="str">
        <f t="shared" si="36"/>
        <v/>
      </c>
      <c r="C307" s="27" t="str">
        <v/>
      </c>
      <c r="D307" s="13" t="str">
        <v/>
      </c>
      <c r="E307" s="13" t="str">
        <v/>
      </c>
      <c r="F307" s="15" t="str">
        <v/>
      </c>
      <c r="G307" s="15" t="str">
        <v/>
      </c>
      <c r="H307" s="15" t="str">
        <v/>
      </c>
      <c r="I307" s="10" t="str">
        <v/>
      </c>
      <c r="J307" s="10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/>
      <c r="S307" s="10"/>
      <c r="T307" s="7"/>
      <c r="U307" s="7"/>
      <c r="V307" s="7"/>
      <c r="W307" s="7"/>
      <c r="AH307" s="1"/>
      <c r="AP307" s="7" t="str">
        <f t="shared" si="34"/>
        <v/>
      </c>
      <c r="AQ307" s="79" t="str">
        <f t="shared" si="35"/>
        <v/>
      </c>
      <c r="AR307" s="79" t="str">
        <f t="shared" si="35"/>
        <v/>
      </c>
      <c r="AS307" s="79" t="str">
        <f t="shared" si="35"/>
        <v/>
      </c>
      <c r="AT307" s="79" t="str">
        <f t="shared" si="32"/>
        <v/>
      </c>
      <c r="AU307" s="79" t="str">
        <f t="shared" si="32"/>
        <v/>
      </c>
      <c r="AV307" s="79" t="str">
        <f t="shared" si="32"/>
        <v/>
      </c>
      <c r="AW307" s="79" t="str">
        <f t="shared" si="32"/>
        <v/>
      </c>
      <c r="AX307" s="79" t="str">
        <f t="shared" si="33"/>
        <v/>
      </c>
      <c r="AY307" s="79" t="str">
        <f t="shared" si="33"/>
        <v/>
      </c>
      <c r="AZ307" s="79" t="str">
        <f t="shared" si="33"/>
        <v/>
      </c>
      <c r="IW307" s="7"/>
    </row>
    <row r="308" spans="1:257" x14ac:dyDescent="0.3">
      <c r="A308" s="7" t="str">
        <f t="shared" si="36"/>
        <v/>
      </c>
      <c r="C308" s="27" t="str">
        <v/>
      </c>
      <c r="D308" s="13" t="str">
        <v/>
      </c>
      <c r="E308" s="13" t="str">
        <v/>
      </c>
      <c r="F308" s="15" t="str">
        <v/>
      </c>
      <c r="G308" s="15" t="str">
        <v/>
      </c>
      <c r="H308" s="15" t="str">
        <v/>
      </c>
      <c r="I308" s="10" t="str">
        <v/>
      </c>
      <c r="J308" s="10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/>
      <c r="S308" s="10"/>
      <c r="T308" s="7"/>
      <c r="U308" s="7"/>
      <c r="V308" s="7"/>
      <c r="W308" s="7"/>
      <c r="AH308" s="1"/>
      <c r="AP308" s="7" t="str">
        <f t="shared" si="34"/>
        <v/>
      </c>
      <c r="AQ308" s="79" t="str">
        <f t="shared" si="35"/>
        <v/>
      </c>
      <c r="AR308" s="79" t="str">
        <f t="shared" si="35"/>
        <v/>
      </c>
      <c r="AS308" s="79" t="str">
        <f t="shared" si="35"/>
        <v/>
      </c>
      <c r="AT308" s="79" t="str">
        <f t="shared" si="32"/>
        <v/>
      </c>
      <c r="AU308" s="79" t="str">
        <f t="shared" si="32"/>
        <v/>
      </c>
      <c r="AV308" s="79" t="str">
        <f t="shared" si="32"/>
        <v/>
      </c>
      <c r="AW308" s="79" t="str">
        <f t="shared" si="32"/>
        <v/>
      </c>
      <c r="AX308" s="79" t="str">
        <f t="shared" si="33"/>
        <v/>
      </c>
      <c r="AY308" s="79" t="str">
        <f t="shared" si="33"/>
        <v/>
      </c>
      <c r="AZ308" s="79" t="str">
        <f t="shared" si="33"/>
        <v/>
      </c>
      <c r="IW308" s="7"/>
    </row>
    <row r="309" spans="1:257" x14ac:dyDescent="0.3">
      <c r="A309" s="7" t="str">
        <f t="shared" si="36"/>
        <v/>
      </c>
      <c r="C309" s="27" t="str">
        <v/>
      </c>
      <c r="D309" s="13" t="str">
        <v/>
      </c>
      <c r="E309" s="13" t="str">
        <v/>
      </c>
      <c r="F309" s="15" t="str">
        <v/>
      </c>
      <c r="G309" s="15" t="str">
        <v/>
      </c>
      <c r="H309" s="15" t="str">
        <v/>
      </c>
      <c r="I309" s="10" t="str">
        <v/>
      </c>
      <c r="J309" s="10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/>
      <c r="S309" s="10"/>
      <c r="T309" s="7"/>
      <c r="U309" s="7"/>
      <c r="V309" s="7"/>
      <c r="W309" s="7"/>
      <c r="AH309" s="1"/>
      <c r="AP309" s="7" t="str">
        <f t="shared" si="34"/>
        <v/>
      </c>
      <c r="AQ309" s="79" t="str">
        <f t="shared" si="35"/>
        <v/>
      </c>
      <c r="AR309" s="79" t="str">
        <f t="shared" si="35"/>
        <v/>
      </c>
      <c r="AS309" s="79" t="str">
        <f t="shared" si="35"/>
        <v/>
      </c>
      <c r="AT309" s="79" t="str">
        <f t="shared" si="32"/>
        <v/>
      </c>
      <c r="AU309" s="79" t="str">
        <f t="shared" si="32"/>
        <v/>
      </c>
      <c r="AV309" s="79" t="str">
        <f t="shared" si="32"/>
        <v/>
      </c>
      <c r="AW309" s="79" t="str">
        <f t="shared" si="32"/>
        <v/>
      </c>
      <c r="AX309" s="79" t="str">
        <f t="shared" si="33"/>
        <v/>
      </c>
      <c r="AY309" s="79" t="str">
        <f t="shared" si="33"/>
        <v/>
      </c>
      <c r="AZ309" s="79" t="str">
        <f t="shared" si="33"/>
        <v/>
      </c>
      <c r="IW309" s="7"/>
    </row>
    <row r="310" spans="1:257" x14ac:dyDescent="0.3">
      <c r="A310" s="7" t="str">
        <f t="shared" si="36"/>
        <v/>
      </c>
      <c r="C310" s="27" t="str">
        <v/>
      </c>
      <c r="D310" s="13" t="str">
        <v/>
      </c>
      <c r="E310" s="13" t="str">
        <v/>
      </c>
      <c r="F310" s="15" t="str">
        <v/>
      </c>
      <c r="G310" s="15" t="str">
        <v/>
      </c>
      <c r="H310" s="15" t="str">
        <v/>
      </c>
      <c r="I310" s="10" t="str">
        <v/>
      </c>
      <c r="J310" s="10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/>
      <c r="S310" s="10"/>
      <c r="T310" s="7"/>
      <c r="U310" s="7"/>
      <c r="V310" s="7"/>
      <c r="W310" s="7"/>
      <c r="AH310" s="1"/>
      <c r="AP310" s="7" t="str">
        <f t="shared" si="34"/>
        <v/>
      </c>
      <c r="AQ310" s="79" t="str">
        <f t="shared" si="35"/>
        <v/>
      </c>
      <c r="AR310" s="79" t="str">
        <f t="shared" si="35"/>
        <v/>
      </c>
      <c r="AS310" s="79" t="str">
        <f t="shared" si="35"/>
        <v/>
      </c>
      <c r="AT310" s="79" t="str">
        <f t="shared" si="32"/>
        <v/>
      </c>
      <c r="AU310" s="79" t="str">
        <f t="shared" si="32"/>
        <v/>
      </c>
      <c r="AV310" s="79" t="str">
        <f t="shared" si="32"/>
        <v/>
      </c>
      <c r="AW310" s="79" t="str">
        <f t="shared" si="32"/>
        <v/>
      </c>
      <c r="AX310" s="79" t="str">
        <f t="shared" si="33"/>
        <v/>
      </c>
      <c r="AY310" s="79" t="str">
        <f t="shared" si="33"/>
        <v/>
      </c>
      <c r="AZ310" s="79" t="str">
        <f t="shared" si="33"/>
        <v/>
      </c>
      <c r="IW310" s="7"/>
    </row>
    <row r="311" spans="1:257" x14ac:dyDescent="0.3">
      <c r="A311" s="7" t="str">
        <f t="shared" si="36"/>
        <v/>
      </c>
      <c r="C311" s="27" t="str">
        <v/>
      </c>
      <c r="D311" s="13" t="str">
        <v/>
      </c>
      <c r="E311" s="13" t="str">
        <v/>
      </c>
      <c r="F311" s="15" t="str">
        <v/>
      </c>
      <c r="G311" s="15" t="str">
        <v/>
      </c>
      <c r="H311" s="15" t="str">
        <v/>
      </c>
      <c r="I311" s="10" t="str">
        <v/>
      </c>
      <c r="J311" s="10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/>
      <c r="S311" s="10"/>
      <c r="T311" s="7"/>
      <c r="U311" s="7"/>
      <c r="V311" s="7"/>
      <c r="W311" s="7"/>
      <c r="AH311" s="1"/>
      <c r="AP311" s="7" t="str">
        <f t="shared" si="34"/>
        <v/>
      </c>
      <c r="AQ311" s="79" t="str">
        <f t="shared" si="35"/>
        <v/>
      </c>
      <c r="AR311" s="79" t="str">
        <f t="shared" si="35"/>
        <v/>
      </c>
      <c r="AS311" s="79" t="str">
        <f t="shared" si="35"/>
        <v/>
      </c>
      <c r="AT311" s="79" t="str">
        <f t="shared" si="32"/>
        <v/>
      </c>
      <c r="AU311" s="79" t="str">
        <f t="shared" si="32"/>
        <v/>
      </c>
      <c r="AV311" s="79" t="str">
        <f t="shared" si="32"/>
        <v/>
      </c>
      <c r="AW311" s="79" t="str">
        <f t="shared" si="32"/>
        <v/>
      </c>
      <c r="AX311" s="79" t="str">
        <f t="shared" si="33"/>
        <v/>
      </c>
      <c r="AY311" s="79" t="str">
        <f t="shared" si="33"/>
        <v/>
      </c>
      <c r="AZ311" s="79" t="str">
        <f t="shared" si="33"/>
        <v/>
      </c>
      <c r="IW311" s="7"/>
    </row>
    <row r="312" spans="1:257" x14ac:dyDescent="0.3">
      <c r="A312" s="7" t="str">
        <f t="shared" si="36"/>
        <v/>
      </c>
      <c r="C312" s="27" t="str">
        <v/>
      </c>
      <c r="D312" s="13" t="str">
        <v/>
      </c>
      <c r="E312" s="13" t="str">
        <v/>
      </c>
      <c r="F312" s="15" t="str">
        <v/>
      </c>
      <c r="G312" s="15" t="str">
        <v/>
      </c>
      <c r="H312" s="15" t="str">
        <v/>
      </c>
      <c r="I312" s="10" t="str">
        <v/>
      </c>
      <c r="J312" s="10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/>
      <c r="S312" s="10"/>
      <c r="T312" s="7"/>
      <c r="U312" s="7"/>
      <c r="V312" s="7"/>
      <c r="W312" s="7"/>
      <c r="AH312" s="1"/>
      <c r="AP312" s="7" t="str">
        <f t="shared" si="34"/>
        <v/>
      </c>
      <c r="AQ312" s="79" t="str">
        <f t="shared" si="35"/>
        <v/>
      </c>
      <c r="AR312" s="79" t="str">
        <f t="shared" si="35"/>
        <v/>
      </c>
      <c r="AS312" s="79" t="str">
        <f t="shared" si="35"/>
        <v/>
      </c>
      <c r="AT312" s="79" t="str">
        <f t="shared" si="32"/>
        <v/>
      </c>
      <c r="AU312" s="79" t="str">
        <f t="shared" si="32"/>
        <v/>
      </c>
      <c r="AV312" s="79" t="str">
        <f t="shared" si="32"/>
        <v/>
      </c>
      <c r="AW312" s="79" t="str">
        <f t="shared" si="32"/>
        <v/>
      </c>
      <c r="AX312" s="79" t="str">
        <f t="shared" si="33"/>
        <v/>
      </c>
      <c r="AY312" s="79" t="str">
        <f t="shared" si="33"/>
        <v/>
      </c>
      <c r="AZ312" s="79" t="str">
        <f t="shared" si="33"/>
        <v/>
      </c>
      <c r="IW312" s="7"/>
    </row>
    <row r="313" spans="1:257" x14ac:dyDescent="0.3">
      <c r="A313" s="7" t="str">
        <f t="shared" si="36"/>
        <v/>
      </c>
      <c r="C313" s="27" t="str">
        <v/>
      </c>
      <c r="D313" s="13" t="str">
        <v/>
      </c>
      <c r="E313" s="13" t="str">
        <v/>
      </c>
      <c r="F313" s="15" t="str">
        <v/>
      </c>
      <c r="G313" s="15" t="str">
        <v/>
      </c>
      <c r="H313" s="15" t="str">
        <v/>
      </c>
      <c r="I313" s="10" t="str">
        <v/>
      </c>
      <c r="J313" s="10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/>
      <c r="S313" s="10"/>
      <c r="T313" s="7"/>
      <c r="U313" s="7"/>
      <c r="V313" s="7"/>
      <c r="W313" s="7"/>
      <c r="AH313" s="1"/>
      <c r="AP313" s="7" t="str">
        <f t="shared" si="34"/>
        <v/>
      </c>
      <c r="AQ313" s="79" t="str">
        <f t="shared" si="35"/>
        <v/>
      </c>
      <c r="AR313" s="79" t="str">
        <f t="shared" si="35"/>
        <v/>
      </c>
      <c r="AS313" s="79" t="str">
        <f t="shared" si="35"/>
        <v/>
      </c>
      <c r="AT313" s="79" t="str">
        <f t="shared" si="32"/>
        <v/>
      </c>
      <c r="AU313" s="79" t="str">
        <f t="shared" si="32"/>
        <v/>
      </c>
      <c r="AV313" s="79" t="str">
        <f t="shared" si="32"/>
        <v/>
      </c>
      <c r="AW313" s="79" t="str">
        <f t="shared" si="32"/>
        <v/>
      </c>
      <c r="AX313" s="79" t="str">
        <f t="shared" si="33"/>
        <v/>
      </c>
      <c r="AY313" s="79" t="str">
        <f t="shared" si="33"/>
        <v/>
      </c>
      <c r="AZ313" s="79" t="str">
        <f t="shared" si="33"/>
        <v/>
      </c>
      <c r="IW313" s="7"/>
    </row>
    <row r="314" spans="1:257" x14ac:dyDescent="0.3">
      <c r="A314" s="7" t="str">
        <f t="shared" si="36"/>
        <v/>
      </c>
      <c r="C314" s="27" t="str">
        <v/>
      </c>
      <c r="D314" s="13" t="str">
        <v/>
      </c>
      <c r="E314" s="13" t="str">
        <v/>
      </c>
      <c r="F314" s="15" t="str">
        <v/>
      </c>
      <c r="G314" s="15" t="str">
        <v/>
      </c>
      <c r="H314" s="15" t="str">
        <v/>
      </c>
      <c r="I314" s="10" t="str">
        <v/>
      </c>
      <c r="J314" s="10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/>
      <c r="S314" s="10"/>
      <c r="T314" s="7"/>
      <c r="U314" s="7"/>
      <c r="V314" s="7"/>
      <c r="W314" s="7"/>
      <c r="AH314" s="1"/>
      <c r="AP314" s="7" t="str">
        <f t="shared" si="34"/>
        <v/>
      </c>
      <c r="AQ314" s="79" t="str">
        <f t="shared" si="35"/>
        <v/>
      </c>
      <c r="AR314" s="79" t="str">
        <f t="shared" si="35"/>
        <v/>
      </c>
      <c r="AS314" s="79" t="str">
        <f t="shared" si="35"/>
        <v/>
      </c>
      <c r="AT314" s="79" t="str">
        <f t="shared" si="32"/>
        <v/>
      </c>
      <c r="AU314" s="79" t="str">
        <f t="shared" si="32"/>
        <v/>
      </c>
      <c r="AV314" s="79" t="str">
        <f t="shared" si="32"/>
        <v/>
      </c>
      <c r="AW314" s="79" t="str">
        <f t="shared" si="32"/>
        <v/>
      </c>
      <c r="AX314" s="79" t="str">
        <f t="shared" si="33"/>
        <v/>
      </c>
      <c r="AY314" s="79" t="str">
        <f t="shared" si="33"/>
        <v/>
      </c>
      <c r="AZ314" s="79" t="str">
        <f t="shared" si="33"/>
        <v/>
      </c>
      <c r="IW314" s="7"/>
    </row>
    <row r="315" spans="1:257" x14ac:dyDescent="0.3">
      <c r="A315" s="7" t="str">
        <f t="shared" si="36"/>
        <v/>
      </c>
      <c r="C315" s="27" t="str">
        <v/>
      </c>
      <c r="D315" s="13" t="str">
        <v/>
      </c>
      <c r="E315" s="13" t="str">
        <v/>
      </c>
      <c r="F315" s="15" t="str">
        <v/>
      </c>
      <c r="G315" s="15" t="str">
        <v/>
      </c>
      <c r="H315" s="15" t="str">
        <v/>
      </c>
      <c r="I315" s="10" t="str">
        <v/>
      </c>
      <c r="J315" s="10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/>
      <c r="S315" s="10"/>
      <c r="T315" s="7"/>
      <c r="U315" s="7"/>
      <c r="V315" s="7"/>
      <c r="W315" s="7"/>
      <c r="AH315" s="1"/>
      <c r="AP315" s="7" t="str">
        <f t="shared" si="34"/>
        <v/>
      </c>
      <c r="AQ315" s="79" t="str">
        <f t="shared" si="35"/>
        <v/>
      </c>
      <c r="AR315" s="79" t="str">
        <f t="shared" si="35"/>
        <v/>
      </c>
      <c r="AS315" s="79" t="str">
        <f t="shared" si="35"/>
        <v/>
      </c>
      <c r="AT315" s="79" t="str">
        <f t="shared" si="32"/>
        <v/>
      </c>
      <c r="AU315" s="79" t="str">
        <f t="shared" si="32"/>
        <v/>
      </c>
      <c r="AV315" s="79" t="str">
        <f t="shared" si="32"/>
        <v/>
      </c>
      <c r="AW315" s="79" t="str">
        <f t="shared" si="32"/>
        <v/>
      </c>
      <c r="AX315" s="79" t="str">
        <f t="shared" si="33"/>
        <v/>
      </c>
      <c r="AY315" s="79" t="str">
        <f t="shared" si="33"/>
        <v/>
      </c>
      <c r="AZ315" s="79" t="str">
        <f t="shared" si="33"/>
        <v/>
      </c>
      <c r="IW315" s="7"/>
    </row>
    <row r="316" spans="1:257" x14ac:dyDescent="0.3">
      <c r="A316" s="7" t="str">
        <f t="shared" si="36"/>
        <v/>
      </c>
      <c r="C316" s="27" t="str">
        <v/>
      </c>
      <c r="D316" s="13" t="str">
        <v/>
      </c>
      <c r="E316" s="13" t="str">
        <v/>
      </c>
      <c r="F316" s="15" t="str">
        <v/>
      </c>
      <c r="G316" s="15" t="str">
        <v/>
      </c>
      <c r="H316" s="15" t="str">
        <v/>
      </c>
      <c r="I316" s="10" t="str">
        <v/>
      </c>
      <c r="J316" s="10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/>
      <c r="S316" s="10"/>
      <c r="T316" s="7"/>
      <c r="U316" s="7"/>
      <c r="V316" s="7"/>
      <c r="W316" s="7"/>
      <c r="AH316" s="1"/>
      <c r="AP316" s="7" t="str">
        <f t="shared" si="34"/>
        <v/>
      </c>
      <c r="AQ316" s="79" t="str">
        <f t="shared" si="35"/>
        <v/>
      </c>
      <c r="AR316" s="79" t="str">
        <f t="shared" si="35"/>
        <v/>
      </c>
      <c r="AS316" s="79" t="str">
        <f t="shared" si="35"/>
        <v/>
      </c>
      <c r="AT316" s="79" t="str">
        <f t="shared" si="32"/>
        <v/>
      </c>
      <c r="AU316" s="79" t="str">
        <f t="shared" si="32"/>
        <v/>
      </c>
      <c r="AV316" s="79" t="str">
        <f t="shared" si="32"/>
        <v/>
      </c>
      <c r="AW316" s="79" t="str">
        <f t="shared" si="32"/>
        <v/>
      </c>
      <c r="AX316" s="79" t="str">
        <f t="shared" si="33"/>
        <v/>
      </c>
      <c r="AY316" s="79" t="str">
        <f t="shared" si="33"/>
        <v/>
      </c>
      <c r="AZ316" s="79" t="str">
        <f t="shared" si="33"/>
        <v/>
      </c>
      <c r="IW316" s="7"/>
    </row>
    <row r="317" spans="1:257" x14ac:dyDescent="0.3">
      <c r="A317" s="7" t="str">
        <f t="shared" si="36"/>
        <v/>
      </c>
      <c r="C317" s="27" t="str">
        <v/>
      </c>
      <c r="D317" s="13" t="str">
        <v/>
      </c>
      <c r="E317" s="13" t="str">
        <v/>
      </c>
      <c r="F317" s="15" t="str">
        <v/>
      </c>
      <c r="G317" s="15" t="str">
        <v/>
      </c>
      <c r="H317" s="15" t="str">
        <v/>
      </c>
      <c r="I317" s="10" t="str">
        <v/>
      </c>
      <c r="J317" s="10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/>
      <c r="S317" s="10"/>
      <c r="T317" s="7"/>
      <c r="U317" s="7"/>
      <c r="V317" s="7"/>
      <c r="W317" s="7"/>
      <c r="AH317" s="1"/>
      <c r="AP317" s="7" t="str">
        <f t="shared" si="34"/>
        <v/>
      </c>
      <c r="AQ317" s="79" t="str">
        <f t="shared" si="35"/>
        <v/>
      </c>
      <c r="AR317" s="79" t="str">
        <f t="shared" si="35"/>
        <v/>
      </c>
      <c r="AS317" s="79" t="str">
        <f t="shared" si="35"/>
        <v/>
      </c>
      <c r="AT317" s="79" t="str">
        <f t="shared" si="32"/>
        <v/>
      </c>
      <c r="AU317" s="79" t="str">
        <f t="shared" si="32"/>
        <v/>
      </c>
      <c r="AV317" s="79" t="str">
        <f t="shared" si="32"/>
        <v/>
      </c>
      <c r="AW317" s="79" t="str">
        <f t="shared" si="32"/>
        <v/>
      </c>
      <c r="AX317" s="79" t="str">
        <f t="shared" si="33"/>
        <v/>
      </c>
      <c r="AY317" s="79" t="str">
        <f t="shared" si="33"/>
        <v/>
      </c>
      <c r="AZ317" s="79" t="str">
        <f t="shared" si="33"/>
        <v/>
      </c>
      <c r="IW317" s="7"/>
    </row>
    <row r="318" spans="1:257" x14ac:dyDescent="0.3">
      <c r="A318" s="7" t="str">
        <f t="shared" si="36"/>
        <v/>
      </c>
      <c r="C318" s="27" t="str">
        <v/>
      </c>
      <c r="D318" s="13" t="str">
        <v/>
      </c>
      <c r="E318" s="13" t="str">
        <v/>
      </c>
      <c r="F318" s="15" t="str">
        <v/>
      </c>
      <c r="G318" s="15" t="str">
        <v/>
      </c>
      <c r="H318" s="15" t="str">
        <v/>
      </c>
      <c r="I318" s="10" t="str">
        <v/>
      </c>
      <c r="J318" s="10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/>
      <c r="S318" s="10"/>
      <c r="T318" s="7"/>
      <c r="U318" s="7"/>
      <c r="V318" s="7"/>
      <c r="W318" s="7"/>
      <c r="AH318" s="1"/>
      <c r="AP318" s="7" t="str">
        <f t="shared" si="34"/>
        <v/>
      </c>
      <c r="AQ318" s="79" t="str">
        <f t="shared" si="35"/>
        <v/>
      </c>
      <c r="AR318" s="79" t="str">
        <f t="shared" si="35"/>
        <v/>
      </c>
      <c r="AS318" s="79" t="str">
        <f t="shared" si="35"/>
        <v/>
      </c>
      <c r="AT318" s="79" t="str">
        <f t="shared" si="32"/>
        <v/>
      </c>
      <c r="AU318" s="79" t="str">
        <f t="shared" si="32"/>
        <v/>
      </c>
      <c r="AV318" s="79" t="str">
        <f t="shared" si="32"/>
        <v/>
      </c>
      <c r="AW318" s="79" t="str">
        <f t="shared" si="32"/>
        <v/>
      </c>
      <c r="AX318" s="79" t="str">
        <f t="shared" si="33"/>
        <v/>
      </c>
      <c r="AY318" s="79" t="str">
        <f t="shared" si="33"/>
        <v/>
      </c>
      <c r="AZ318" s="79" t="str">
        <f t="shared" si="33"/>
        <v/>
      </c>
      <c r="IW318" s="7"/>
    </row>
    <row r="319" spans="1:257" x14ac:dyDescent="0.3">
      <c r="A319" s="7" t="str">
        <f t="shared" si="36"/>
        <v/>
      </c>
      <c r="C319" s="27" t="str">
        <v/>
      </c>
      <c r="D319" s="13" t="str">
        <v/>
      </c>
      <c r="E319" s="13" t="str">
        <v/>
      </c>
      <c r="F319" s="15" t="str">
        <v/>
      </c>
      <c r="G319" s="15" t="str">
        <v/>
      </c>
      <c r="H319" s="15" t="str">
        <v/>
      </c>
      <c r="I319" s="10" t="str">
        <v/>
      </c>
      <c r="J319" s="10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/>
      <c r="S319" s="10"/>
      <c r="T319" s="7"/>
      <c r="U319" s="7"/>
      <c r="V319" s="7"/>
      <c r="W319" s="7"/>
      <c r="AH319" s="1"/>
      <c r="AP319" s="7" t="str">
        <f t="shared" si="34"/>
        <v/>
      </c>
      <c r="AQ319" s="79" t="str">
        <f t="shared" si="35"/>
        <v/>
      </c>
      <c r="AR319" s="79" t="str">
        <f t="shared" si="35"/>
        <v/>
      </c>
      <c r="AS319" s="79" t="str">
        <f t="shared" si="35"/>
        <v/>
      </c>
      <c r="AT319" s="79" t="str">
        <f t="shared" si="32"/>
        <v/>
      </c>
      <c r="AU319" s="79" t="str">
        <f t="shared" si="32"/>
        <v/>
      </c>
      <c r="AV319" s="79" t="str">
        <f t="shared" si="32"/>
        <v/>
      </c>
      <c r="AW319" s="79" t="str">
        <f t="shared" si="32"/>
        <v/>
      </c>
      <c r="AX319" s="79" t="str">
        <f t="shared" si="33"/>
        <v/>
      </c>
      <c r="AY319" s="79" t="str">
        <f t="shared" si="33"/>
        <v/>
      </c>
      <c r="AZ319" s="79" t="str">
        <f t="shared" si="33"/>
        <v/>
      </c>
      <c r="IW319" s="7"/>
    </row>
    <row r="320" spans="1:257" x14ac:dyDescent="0.3">
      <c r="A320" s="7" t="str">
        <f t="shared" si="36"/>
        <v/>
      </c>
      <c r="C320" s="27" t="str">
        <v/>
      </c>
      <c r="D320" s="13" t="str">
        <v/>
      </c>
      <c r="E320" s="13" t="str">
        <v/>
      </c>
      <c r="F320" s="15" t="str">
        <v/>
      </c>
      <c r="G320" s="15" t="str">
        <v/>
      </c>
      <c r="H320" s="15" t="str">
        <v/>
      </c>
      <c r="I320" s="10" t="str">
        <v/>
      </c>
      <c r="J320" s="10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/>
      <c r="S320" s="10"/>
      <c r="T320" s="7"/>
      <c r="U320" s="7"/>
      <c r="V320" s="7"/>
      <c r="W320" s="7"/>
      <c r="AH320" s="1"/>
      <c r="AP320" s="7" t="str">
        <f t="shared" si="34"/>
        <v/>
      </c>
      <c r="AQ320" s="79" t="str">
        <f t="shared" si="35"/>
        <v/>
      </c>
      <c r="AR320" s="79" t="str">
        <f t="shared" si="35"/>
        <v/>
      </c>
      <c r="AS320" s="79" t="str">
        <f t="shared" si="35"/>
        <v/>
      </c>
      <c r="AT320" s="79" t="str">
        <f t="shared" si="32"/>
        <v/>
      </c>
      <c r="AU320" s="79" t="str">
        <f t="shared" si="32"/>
        <v/>
      </c>
      <c r="AV320" s="79" t="str">
        <f t="shared" si="32"/>
        <v/>
      </c>
      <c r="AW320" s="79" t="str">
        <f t="shared" si="32"/>
        <v/>
      </c>
      <c r="AX320" s="79" t="str">
        <f t="shared" si="33"/>
        <v/>
      </c>
      <c r="AY320" s="79" t="str">
        <f t="shared" si="33"/>
        <v/>
      </c>
      <c r="AZ320" s="79" t="str">
        <f t="shared" si="33"/>
        <v/>
      </c>
      <c r="IW320" s="7"/>
    </row>
    <row r="321" spans="1:257" x14ac:dyDescent="0.3">
      <c r="A321" s="7" t="str">
        <f t="shared" si="36"/>
        <v/>
      </c>
      <c r="C321" s="27" t="str">
        <v/>
      </c>
      <c r="D321" s="13" t="str">
        <v/>
      </c>
      <c r="E321" s="13" t="str">
        <v/>
      </c>
      <c r="F321" s="15" t="str">
        <v/>
      </c>
      <c r="G321" s="15" t="str">
        <v/>
      </c>
      <c r="H321" s="15" t="str">
        <v/>
      </c>
      <c r="I321" s="10" t="str">
        <v/>
      </c>
      <c r="J321" s="10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/>
      <c r="S321" s="10"/>
      <c r="T321" s="7"/>
      <c r="U321" s="7"/>
      <c r="V321" s="7"/>
      <c r="W321" s="7"/>
      <c r="AH321" s="1"/>
      <c r="AP321" s="7" t="str">
        <f t="shared" si="34"/>
        <v/>
      </c>
      <c r="AQ321" s="79" t="str">
        <f t="shared" si="35"/>
        <v/>
      </c>
      <c r="AR321" s="79" t="str">
        <f t="shared" si="35"/>
        <v/>
      </c>
      <c r="AS321" s="79" t="str">
        <f t="shared" si="35"/>
        <v/>
      </c>
      <c r="AT321" s="79" t="str">
        <f t="shared" si="32"/>
        <v/>
      </c>
      <c r="AU321" s="79" t="str">
        <f t="shared" si="32"/>
        <v/>
      </c>
      <c r="AV321" s="79" t="str">
        <f t="shared" si="32"/>
        <v/>
      </c>
      <c r="AW321" s="79" t="str">
        <f t="shared" si="32"/>
        <v/>
      </c>
      <c r="AX321" s="79" t="str">
        <f t="shared" si="33"/>
        <v/>
      </c>
      <c r="AY321" s="79" t="str">
        <f t="shared" si="33"/>
        <v/>
      </c>
      <c r="AZ321" s="79" t="str">
        <f t="shared" si="33"/>
        <v/>
      </c>
      <c r="IW321" s="7"/>
    </row>
    <row r="322" spans="1:257" x14ac:dyDescent="0.3">
      <c r="A322" s="7" t="str">
        <f t="shared" si="36"/>
        <v/>
      </c>
      <c r="C322" s="27" t="str">
        <v/>
      </c>
      <c r="D322" s="13" t="str">
        <v/>
      </c>
      <c r="E322" s="13" t="str">
        <v/>
      </c>
      <c r="F322" s="15" t="str">
        <v/>
      </c>
      <c r="G322" s="15" t="str">
        <v/>
      </c>
      <c r="H322" s="15" t="str">
        <v/>
      </c>
      <c r="I322" s="10" t="str">
        <v/>
      </c>
      <c r="J322" s="10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/>
      <c r="S322" s="10"/>
      <c r="T322" s="7"/>
      <c r="U322" s="7"/>
      <c r="V322" s="7"/>
      <c r="W322" s="7"/>
      <c r="AH322" s="1"/>
      <c r="AP322" s="7" t="str">
        <f t="shared" si="34"/>
        <v/>
      </c>
      <c r="AQ322" s="79" t="str">
        <f t="shared" si="35"/>
        <v/>
      </c>
      <c r="AR322" s="79" t="str">
        <f t="shared" si="35"/>
        <v/>
      </c>
      <c r="AS322" s="79" t="str">
        <f t="shared" si="35"/>
        <v/>
      </c>
      <c r="AT322" s="79" t="str">
        <f t="shared" si="32"/>
        <v/>
      </c>
      <c r="AU322" s="79" t="str">
        <f t="shared" si="32"/>
        <v/>
      </c>
      <c r="AV322" s="79" t="str">
        <f t="shared" si="32"/>
        <v/>
      </c>
      <c r="AW322" s="79" t="str">
        <f t="shared" si="32"/>
        <v/>
      </c>
      <c r="AX322" s="79" t="str">
        <f t="shared" si="33"/>
        <v/>
      </c>
      <c r="AY322" s="79" t="str">
        <f t="shared" si="33"/>
        <v/>
      </c>
      <c r="AZ322" s="79" t="str">
        <f t="shared" si="33"/>
        <v/>
      </c>
      <c r="IW322" s="7"/>
    </row>
    <row r="323" spans="1:257" x14ac:dyDescent="0.3">
      <c r="A323" s="7" t="str">
        <f t="shared" si="36"/>
        <v/>
      </c>
      <c r="C323" s="27" t="str">
        <v/>
      </c>
      <c r="D323" s="13" t="str">
        <v/>
      </c>
      <c r="E323" s="13" t="str">
        <v/>
      </c>
      <c r="F323" s="15" t="str">
        <v/>
      </c>
      <c r="G323" s="15" t="str">
        <v/>
      </c>
      <c r="H323" s="15" t="str">
        <v/>
      </c>
      <c r="I323" s="10" t="str">
        <v/>
      </c>
      <c r="J323" s="10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/>
      <c r="S323" s="10"/>
      <c r="T323" s="7"/>
      <c r="U323" s="7"/>
      <c r="V323" s="7"/>
      <c r="W323" s="7"/>
      <c r="AH323" s="1"/>
      <c r="AP323" s="7" t="str">
        <f t="shared" si="34"/>
        <v/>
      </c>
      <c r="AQ323" s="79" t="str">
        <f t="shared" si="35"/>
        <v/>
      </c>
      <c r="AR323" s="79" t="str">
        <f t="shared" si="35"/>
        <v/>
      </c>
      <c r="AS323" s="79" t="str">
        <f t="shared" si="35"/>
        <v/>
      </c>
      <c r="AT323" s="79" t="str">
        <f t="shared" si="32"/>
        <v/>
      </c>
      <c r="AU323" s="79" t="str">
        <f t="shared" si="32"/>
        <v/>
      </c>
      <c r="AV323" s="79" t="str">
        <f t="shared" si="32"/>
        <v/>
      </c>
      <c r="AW323" s="79" t="str">
        <f t="shared" si="32"/>
        <v/>
      </c>
      <c r="AX323" s="79" t="str">
        <f t="shared" si="33"/>
        <v/>
      </c>
      <c r="AY323" s="79" t="str">
        <f t="shared" si="33"/>
        <v/>
      </c>
      <c r="AZ323" s="79" t="str">
        <f t="shared" si="33"/>
        <v/>
      </c>
      <c r="IW323" s="7"/>
    </row>
    <row r="324" spans="1:257" x14ac:dyDescent="0.3">
      <c r="A324" s="7" t="str">
        <f t="shared" si="36"/>
        <v/>
      </c>
      <c r="C324" s="27" t="str">
        <v/>
      </c>
      <c r="D324" s="13" t="str">
        <v/>
      </c>
      <c r="E324" s="13" t="str">
        <v/>
      </c>
      <c r="F324" s="15" t="str">
        <v/>
      </c>
      <c r="G324" s="15" t="str">
        <v/>
      </c>
      <c r="H324" s="15" t="str">
        <v/>
      </c>
      <c r="I324" s="10" t="str">
        <v/>
      </c>
      <c r="J324" s="10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/>
      <c r="S324" s="10"/>
      <c r="T324" s="7"/>
      <c r="U324" s="7"/>
      <c r="V324" s="7"/>
      <c r="W324" s="7"/>
      <c r="AH324" s="1"/>
      <c r="AP324" s="7" t="str">
        <f t="shared" si="34"/>
        <v/>
      </c>
      <c r="AQ324" s="79" t="str">
        <f t="shared" si="35"/>
        <v/>
      </c>
      <c r="AR324" s="79" t="str">
        <f t="shared" si="35"/>
        <v/>
      </c>
      <c r="AS324" s="79" t="str">
        <f t="shared" si="35"/>
        <v/>
      </c>
      <c r="AT324" s="79" t="str">
        <f t="shared" si="32"/>
        <v/>
      </c>
      <c r="AU324" s="79" t="str">
        <f t="shared" si="32"/>
        <v/>
      </c>
      <c r="AV324" s="79" t="str">
        <f t="shared" si="32"/>
        <v/>
      </c>
      <c r="AW324" s="79" t="str">
        <f t="shared" si="32"/>
        <v/>
      </c>
      <c r="AX324" s="79" t="str">
        <f t="shared" si="33"/>
        <v/>
      </c>
      <c r="AY324" s="79" t="str">
        <f t="shared" si="33"/>
        <v/>
      </c>
      <c r="AZ324" s="79" t="str">
        <f t="shared" si="33"/>
        <v/>
      </c>
      <c r="IW324" s="7"/>
    </row>
    <row r="325" spans="1:257" x14ac:dyDescent="0.3">
      <c r="A325" s="7" t="str">
        <f t="shared" si="36"/>
        <v/>
      </c>
      <c r="C325" s="27" t="str">
        <v/>
      </c>
      <c r="D325" s="13" t="str">
        <v/>
      </c>
      <c r="E325" s="13" t="str">
        <v/>
      </c>
      <c r="F325" s="15" t="str">
        <v/>
      </c>
      <c r="G325" s="15" t="str">
        <v/>
      </c>
      <c r="H325" s="15" t="str">
        <v/>
      </c>
      <c r="I325" s="10" t="str">
        <v/>
      </c>
      <c r="J325" s="10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/>
      <c r="S325" s="10"/>
      <c r="T325" s="7"/>
      <c r="U325" s="7"/>
      <c r="V325" s="7"/>
      <c r="W325" s="7"/>
      <c r="AH325" s="1"/>
      <c r="AP325" s="7" t="str">
        <f t="shared" si="34"/>
        <v/>
      </c>
      <c r="AQ325" s="79" t="str">
        <f t="shared" si="35"/>
        <v/>
      </c>
      <c r="AR325" s="79" t="str">
        <f t="shared" si="35"/>
        <v/>
      </c>
      <c r="AS325" s="79" t="str">
        <f t="shared" si="35"/>
        <v/>
      </c>
      <c r="AT325" s="79" t="str">
        <f t="shared" si="32"/>
        <v/>
      </c>
      <c r="AU325" s="79" t="str">
        <f t="shared" si="32"/>
        <v/>
      </c>
      <c r="AV325" s="79" t="str">
        <f t="shared" si="32"/>
        <v/>
      </c>
      <c r="AW325" s="79" t="str">
        <f t="shared" si="32"/>
        <v/>
      </c>
      <c r="AX325" s="79" t="str">
        <f t="shared" si="33"/>
        <v/>
      </c>
      <c r="AY325" s="79" t="str">
        <f t="shared" si="33"/>
        <v/>
      </c>
      <c r="AZ325" s="79" t="str">
        <f t="shared" si="33"/>
        <v/>
      </c>
      <c r="IW325" s="7"/>
    </row>
    <row r="326" spans="1:257" x14ac:dyDescent="0.3">
      <c r="A326" s="7" t="str">
        <f t="shared" si="36"/>
        <v/>
      </c>
      <c r="C326" s="27" t="str">
        <v/>
      </c>
      <c r="D326" s="13" t="str">
        <v/>
      </c>
      <c r="E326" s="13" t="str">
        <v/>
      </c>
      <c r="F326" s="15" t="str">
        <v/>
      </c>
      <c r="G326" s="15" t="str">
        <v/>
      </c>
      <c r="H326" s="15" t="str">
        <v/>
      </c>
      <c r="I326" s="10" t="str">
        <v/>
      </c>
      <c r="J326" s="10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/>
      <c r="S326" s="10"/>
      <c r="T326" s="7"/>
      <c r="U326" s="7"/>
      <c r="V326" s="7"/>
      <c r="W326" s="7"/>
      <c r="AH326" s="1"/>
      <c r="AP326" s="7" t="str">
        <f t="shared" si="34"/>
        <v/>
      </c>
      <c r="AQ326" s="79" t="str">
        <f t="shared" si="35"/>
        <v/>
      </c>
      <c r="AR326" s="79" t="str">
        <f t="shared" si="35"/>
        <v/>
      </c>
      <c r="AS326" s="79" t="str">
        <f t="shared" si="35"/>
        <v/>
      </c>
      <c r="AT326" s="79" t="str">
        <f t="shared" si="32"/>
        <v/>
      </c>
      <c r="AU326" s="79" t="str">
        <f t="shared" si="32"/>
        <v/>
      </c>
      <c r="AV326" s="79" t="str">
        <f t="shared" si="32"/>
        <v/>
      </c>
      <c r="AW326" s="79" t="str">
        <f t="shared" si="32"/>
        <v/>
      </c>
      <c r="AX326" s="79" t="str">
        <f t="shared" si="33"/>
        <v/>
      </c>
      <c r="AY326" s="79" t="str">
        <f t="shared" si="33"/>
        <v/>
      </c>
      <c r="AZ326" s="79" t="str">
        <f t="shared" si="33"/>
        <v/>
      </c>
      <c r="IW326" s="7"/>
    </row>
    <row r="327" spans="1:257" x14ac:dyDescent="0.3">
      <c r="A327" s="7" t="str">
        <f t="shared" si="36"/>
        <v/>
      </c>
      <c r="C327" s="27" t="str">
        <v/>
      </c>
      <c r="D327" s="13" t="str">
        <v/>
      </c>
      <c r="E327" s="13" t="str">
        <v/>
      </c>
      <c r="F327" s="15" t="str">
        <v/>
      </c>
      <c r="G327" s="15" t="str">
        <v/>
      </c>
      <c r="H327" s="15" t="str">
        <v/>
      </c>
      <c r="I327" s="10" t="str">
        <v/>
      </c>
      <c r="J327" s="10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/>
      <c r="S327" s="10"/>
      <c r="T327" s="7"/>
      <c r="U327" s="7"/>
      <c r="V327" s="7"/>
      <c r="W327" s="7"/>
      <c r="AH327" s="1"/>
      <c r="AP327" s="7" t="str">
        <f t="shared" si="34"/>
        <v/>
      </c>
      <c r="AQ327" s="79" t="str">
        <f t="shared" si="35"/>
        <v/>
      </c>
      <c r="AR327" s="79" t="str">
        <f t="shared" si="35"/>
        <v/>
      </c>
      <c r="AS327" s="79" t="str">
        <f t="shared" si="35"/>
        <v/>
      </c>
      <c r="AT327" s="79" t="str">
        <f t="shared" si="32"/>
        <v/>
      </c>
      <c r="AU327" s="79" t="str">
        <f t="shared" si="32"/>
        <v/>
      </c>
      <c r="AV327" s="79" t="str">
        <f t="shared" si="32"/>
        <v/>
      </c>
      <c r="AW327" s="79" t="str">
        <f t="shared" si="32"/>
        <v/>
      </c>
      <c r="AX327" s="79" t="str">
        <f t="shared" si="33"/>
        <v/>
      </c>
      <c r="AY327" s="79" t="str">
        <f t="shared" si="33"/>
        <v/>
      </c>
      <c r="AZ327" s="79" t="str">
        <f t="shared" si="33"/>
        <v/>
      </c>
      <c r="IW327" s="7"/>
    </row>
    <row r="328" spans="1:257" x14ac:dyDescent="0.3">
      <c r="A328" s="7" t="str">
        <f t="shared" si="36"/>
        <v/>
      </c>
      <c r="C328" s="27" t="str">
        <v/>
      </c>
      <c r="D328" s="13" t="str">
        <v/>
      </c>
      <c r="E328" s="13" t="str">
        <v/>
      </c>
      <c r="F328" s="15" t="str">
        <v/>
      </c>
      <c r="G328" s="15" t="str">
        <v/>
      </c>
      <c r="H328" s="15" t="str">
        <v/>
      </c>
      <c r="I328" s="10" t="str">
        <v/>
      </c>
      <c r="J328" s="10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/>
      <c r="S328" s="10"/>
      <c r="T328" s="7"/>
      <c r="U328" s="7"/>
      <c r="V328" s="7"/>
      <c r="W328" s="7"/>
      <c r="AH328" s="1"/>
      <c r="AP328" s="7" t="str">
        <f t="shared" si="34"/>
        <v/>
      </c>
      <c r="AQ328" s="79" t="str">
        <f t="shared" si="35"/>
        <v/>
      </c>
      <c r="AR328" s="79" t="str">
        <f t="shared" si="35"/>
        <v/>
      </c>
      <c r="AS328" s="79" t="str">
        <f t="shared" si="35"/>
        <v/>
      </c>
      <c r="AT328" s="79" t="str">
        <f t="shared" si="32"/>
        <v/>
      </c>
      <c r="AU328" s="79" t="str">
        <f t="shared" si="32"/>
        <v/>
      </c>
      <c r="AV328" s="79" t="str">
        <f t="shared" si="32"/>
        <v/>
      </c>
      <c r="AW328" s="79" t="str">
        <f t="shared" si="32"/>
        <v/>
      </c>
      <c r="AX328" s="79" t="str">
        <f t="shared" si="33"/>
        <v/>
      </c>
      <c r="AY328" s="79" t="str">
        <f t="shared" si="33"/>
        <v/>
      </c>
      <c r="AZ328" s="79" t="str">
        <f t="shared" si="33"/>
        <v/>
      </c>
      <c r="IW328" s="7"/>
    </row>
    <row r="329" spans="1:257" x14ac:dyDescent="0.3">
      <c r="A329" s="7" t="str">
        <f t="shared" si="36"/>
        <v/>
      </c>
      <c r="C329" s="27" t="str">
        <v/>
      </c>
      <c r="D329" s="13" t="str">
        <v/>
      </c>
      <c r="E329" s="13" t="str">
        <v/>
      </c>
      <c r="F329" s="15" t="str">
        <v/>
      </c>
      <c r="G329" s="15" t="str">
        <v/>
      </c>
      <c r="H329" s="15" t="str">
        <v/>
      </c>
      <c r="I329" s="10" t="str">
        <v/>
      </c>
      <c r="J329" s="10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/>
      <c r="S329" s="10"/>
      <c r="T329" s="7"/>
      <c r="U329" s="7"/>
      <c r="V329" s="7"/>
      <c r="W329" s="7"/>
      <c r="AH329" s="1"/>
      <c r="AP329" s="7" t="str">
        <f t="shared" si="34"/>
        <v/>
      </c>
      <c r="AQ329" s="79" t="str">
        <f t="shared" si="35"/>
        <v/>
      </c>
      <c r="AR329" s="79" t="str">
        <f t="shared" si="35"/>
        <v/>
      </c>
      <c r="AS329" s="79" t="str">
        <f t="shared" si="35"/>
        <v/>
      </c>
      <c r="AT329" s="79" t="str">
        <f t="shared" si="32"/>
        <v/>
      </c>
      <c r="AU329" s="79" t="str">
        <f t="shared" si="32"/>
        <v/>
      </c>
      <c r="AV329" s="79" t="str">
        <f t="shared" si="32"/>
        <v/>
      </c>
      <c r="AW329" s="79" t="str">
        <f t="shared" si="32"/>
        <v/>
      </c>
      <c r="AX329" s="79" t="str">
        <f t="shared" si="33"/>
        <v/>
      </c>
      <c r="AY329" s="79" t="str">
        <f t="shared" si="33"/>
        <v/>
      </c>
      <c r="AZ329" s="79" t="str">
        <f t="shared" si="33"/>
        <v/>
      </c>
      <c r="IW329" s="7"/>
    </row>
    <row r="330" spans="1:257" x14ac:dyDescent="0.3">
      <c r="A330" s="7" t="str">
        <f t="shared" si="36"/>
        <v/>
      </c>
      <c r="C330" s="27" t="str">
        <v/>
      </c>
      <c r="D330" s="13" t="str">
        <v/>
      </c>
      <c r="E330" s="13" t="str">
        <v/>
      </c>
      <c r="F330" s="15" t="str">
        <v/>
      </c>
      <c r="G330" s="15" t="str">
        <v/>
      </c>
      <c r="H330" s="15" t="str">
        <v/>
      </c>
      <c r="I330" s="10" t="str">
        <v/>
      </c>
      <c r="J330" s="10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/>
      <c r="S330" s="10"/>
      <c r="T330" s="7"/>
      <c r="U330" s="7"/>
      <c r="V330" s="7"/>
      <c r="W330" s="7"/>
      <c r="AH330" s="1"/>
      <c r="AP330" s="7" t="str">
        <f t="shared" si="34"/>
        <v/>
      </c>
      <c r="AQ330" s="79" t="str">
        <f t="shared" si="35"/>
        <v/>
      </c>
      <c r="AR330" s="79" t="str">
        <f t="shared" si="35"/>
        <v/>
      </c>
      <c r="AS330" s="79" t="str">
        <f t="shared" si="35"/>
        <v/>
      </c>
      <c r="AT330" s="79" t="str">
        <f t="shared" si="32"/>
        <v/>
      </c>
      <c r="AU330" s="79" t="str">
        <f t="shared" si="32"/>
        <v/>
      </c>
      <c r="AV330" s="79" t="str">
        <f t="shared" si="32"/>
        <v/>
      </c>
      <c r="AW330" s="79" t="str">
        <f t="shared" si="32"/>
        <v/>
      </c>
      <c r="AX330" s="79" t="str">
        <f t="shared" si="33"/>
        <v/>
      </c>
      <c r="AY330" s="79" t="str">
        <f t="shared" si="33"/>
        <v/>
      </c>
      <c r="AZ330" s="79" t="str">
        <f t="shared" si="33"/>
        <v/>
      </c>
      <c r="IW330" s="7"/>
    </row>
    <row r="331" spans="1:257" x14ac:dyDescent="0.3">
      <c r="A331" s="7" t="str">
        <f t="shared" si="36"/>
        <v/>
      </c>
      <c r="C331" s="27" t="str">
        <v/>
      </c>
      <c r="D331" s="13" t="str">
        <v/>
      </c>
      <c r="E331" s="13" t="str">
        <v/>
      </c>
      <c r="F331" s="15" t="str">
        <v/>
      </c>
      <c r="G331" s="15" t="str">
        <v/>
      </c>
      <c r="H331" s="15" t="str">
        <v/>
      </c>
      <c r="I331" s="10" t="str">
        <v/>
      </c>
      <c r="J331" s="10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/>
      <c r="S331" s="10"/>
      <c r="T331" s="7"/>
      <c r="U331" s="7"/>
      <c r="V331" s="7"/>
      <c r="W331" s="7"/>
      <c r="AH331" s="1"/>
      <c r="AP331" s="7" t="str">
        <f t="shared" si="34"/>
        <v/>
      </c>
      <c r="AQ331" s="79" t="str">
        <f t="shared" si="35"/>
        <v/>
      </c>
      <c r="AR331" s="79" t="str">
        <f t="shared" si="35"/>
        <v/>
      </c>
      <c r="AS331" s="79" t="str">
        <f t="shared" si="35"/>
        <v/>
      </c>
      <c r="AT331" s="79" t="str">
        <f t="shared" si="32"/>
        <v/>
      </c>
      <c r="AU331" s="79" t="str">
        <f t="shared" si="32"/>
        <v/>
      </c>
      <c r="AV331" s="79" t="str">
        <f t="shared" si="32"/>
        <v/>
      </c>
      <c r="AW331" s="79" t="str">
        <f t="shared" si="32"/>
        <v/>
      </c>
      <c r="AX331" s="79" t="str">
        <f t="shared" si="33"/>
        <v/>
      </c>
      <c r="AY331" s="79" t="str">
        <f t="shared" si="33"/>
        <v/>
      </c>
      <c r="AZ331" s="79" t="str">
        <f t="shared" si="33"/>
        <v/>
      </c>
      <c r="IW331" s="7"/>
    </row>
    <row r="332" spans="1:257" x14ac:dyDescent="0.3">
      <c r="A332" s="7" t="str">
        <f t="shared" si="36"/>
        <v/>
      </c>
      <c r="C332" s="27" t="str">
        <v/>
      </c>
      <c r="D332" s="13" t="str">
        <v/>
      </c>
      <c r="E332" s="13" t="str">
        <v/>
      </c>
      <c r="F332" s="15" t="str">
        <v/>
      </c>
      <c r="G332" s="15" t="str">
        <v/>
      </c>
      <c r="H332" s="15" t="str">
        <v/>
      </c>
      <c r="I332" s="10" t="str">
        <v/>
      </c>
      <c r="J332" s="10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/>
      <c r="S332" s="10"/>
      <c r="T332" s="7"/>
      <c r="U332" s="7"/>
      <c r="V332" s="7"/>
      <c r="W332" s="7"/>
      <c r="AH332" s="1"/>
      <c r="AP332" s="7" t="str">
        <f t="shared" si="34"/>
        <v/>
      </c>
      <c r="AQ332" s="79" t="str">
        <f t="shared" si="35"/>
        <v/>
      </c>
      <c r="AR332" s="79" t="str">
        <f t="shared" si="35"/>
        <v/>
      </c>
      <c r="AS332" s="79" t="str">
        <f t="shared" si="35"/>
        <v/>
      </c>
      <c r="AT332" s="79" t="str">
        <f t="shared" si="32"/>
        <v/>
      </c>
      <c r="AU332" s="79" t="str">
        <f t="shared" si="32"/>
        <v/>
      </c>
      <c r="AV332" s="79" t="str">
        <f t="shared" si="32"/>
        <v/>
      </c>
      <c r="AW332" s="79" t="str">
        <f t="shared" si="32"/>
        <v/>
      </c>
      <c r="AX332" s="79" t="str">
        <f t="shared" si="33"/>
        <v/>
      </c>
      <c r="AY332" s="79" t="str">
        <f t="shared" si="33"/>
        <v/>
      </c>
      <c r="AZ332" s="79" t="str">
        <f t="shared" si="33"/>
        <v/>
      </c>
      <c r="IW332" s="7"/>
    </row>
    <row r="333" spans="1:257" x14ac:dyDescent="0.3">
      <c r="A333" s="7" t="str">
        <f t="shared" si="36"/>
        <v/>
      </c>
      <c r="C333" s="27" t="str">
        <v/>
      </c>
      <c r="D333" s="13" t="str">
        <v/>
      </c>
      <c r="E333" s="13" t="str">
        <v/>
      </c>
      <c r="F333" s="15" t="str">
        <v/>
      </c>
      <c r="G333" s="15" t="str">
        <v/>
      </c>
      <c r="H333" s="15" t="str">
        <v/>
      </c>
      <c r="I333" s="10" t="str">
        <v/>
      </c>
      <c r="J333" s="10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/>
      <c r="S333" s="10"/>
      <c r="T333" s="7"/>
      <c r="U333" s="7"/>
      <c r="V333" s="7"/>
      <c r="W333" s="7"/>
      <c r="AH333" s="1"/>
      <c r="AP333" s="7" t="str">
        <f t="shared" si="34"/>
        <v/>
      </c>
      <c r="AQ333" s="79" t="str">
        <f t="shared" si="35"/>
        <v/>
      </c>
      <c r="AR333" s="79" t="str">
        <f t="shared" si="35"/>
        <v/>
      </c>
      <c r="AS333" s="79" t="str">
        <f t="shared" si="35"/>
        <v/>
      </c>
      <c r="AT333" s="79" t="str">
        <f t="shared" si="32"/>
        <v/>
      </c>
      <c r="AU333" s="79" t="str">
        <f t="shared" si="32"/>
        <v/>
      </c>
      <c r="AV333" s="79" t="str">
        <f t="shared" si="32"/>
        <v/>
      </c>
      <c r="AW333" s="79" t="str">
        <f t="shared" si="32"/>
        <v/>
      </c>
      <c r="AX333" s="79" t="str">
        <f t="shared" si="33"/>
        <v/>
      </c>
      <c r="AY333" s="79" t="str">
        <f t="shared" si="33"/>
        <v/>
      </c>
      <c r="AZ333" s="79" t="str">
        <f t="shared" si="33"/>
        <v/>
      </c>
      <c r="IW333" s="7"/>
    </row>
    <row r="334" spans="1:257" x14ac:dyDescent="0.3">
      <c r="A334" s="7" t="str">
        <f t="shared" si="36"/>
        <v/>
      </c>
      <c r="C334" s="27" t="str">
        <v/>
      </c>
      <c r="D334" s="13" t="str">
        <v/>
      </c>
      <c r="E334" s="13" t="str">
        <v/>
      </c>
      <c r="F334" s="15" t="str">
        <v/>
      </c>
      <c r="G334" s="15" t="str">
        <v/>
      </c>
      <c r="H334" s="15" t="str">
        <v/>
      </c>
      <c r="I334" s="10" t="str">
        <v/>
      </c>
      <c r="J334" s="10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/>
      <c r="S334" s="10"/>
      <c r="T334" s="7"/>
      <c r="U334" s="7"/>
      <c r="V334" s="7"/>
      <c r="W334" s="7"/>
      <c r="AH334" s="1"/>
      <c r="AP334" s="7" t="str">
        <f t="shared" si="34"/>
        <v/>
      </c>
      <c r="AQ334" s="79" t="str">
        <f t="shared" si="35"/>
        <v/>
      </c>
      <c r="AR334" s="79" t="str">
        <f t="shared" si="35"/>
        <v/>
      </c>
      <c r="AS334" s="79" t="str">
        <f t="shared" si="35"/>
        <v/>
      </c>
      <c r="AT334" s="79" t="str">
        <f t="shared" si="32"/>
        <v/>
      </c>
      <c r="AU334" s="79" t="str">
        <f t="shared" si="32"/>
        <v/>
      </c>
      <c r="AV334" s="79" t="str">
        <f t="shared" si="32"/>
        <v/>
      </c>
      <c r="AW334" s="79" t="str">
        <f t="shared" si="32"/>
        <v/>
      </c>
      <c r="AX334" s="79" t="str">
        <f t="shared" si="33"/>
        <v/>
      </c>
      <c r="AY334" s="79" t="str">
        <f t="shared" si="33"/>
        <v/>
      </c>
      <c r="AZ334" s="79" t="str">
        <f t="shared" si="33"/>
        <v/>
      </c>
      <c r="IW334" s="7"/>
    </row>
    <row r="335" spans="1:257" x14ac:dyDescent="0.3">
      <c r="A335" s="7" t="str">
        <f t="shared" si="36"/>
        <v/>
      </c>
      <c r="C335" s="27" t="str">
        <v/>
      </c>
      <c r="D335" s="13" t="str">
        <v/>
      </c>
      <c r="E335" s="13" t="str">
        <v/>
      </c>
      <c r="F335" s="15" t="str">
        <v/>
      </c>
      <c r="G335" s="15" t="str">
        <v/>
      </c>
      <c r="H335" s="15" t="str">
        <v/>
      </c>
      <c r="I335" s="10" t="str">
        <v/>
      </c>
      <c r="J335" s="10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/>
      <c r="S335" s="10"/>
      <c r="T335" s="7"/>
      <c r="U335" s="7"/>
      <c r="V335" s="7"/>
      <c r="W335" s="7"/>
      <c r="AH335" s="1"/>
      <c r="AP335" s="7" t="str">
        <f t="shared" si="34"/>
        <v/>
      </c>
      <c r="AQ335" s="79" t="str">
        <f t="shared" si="35"/>
        <v/>
      </c>
      <c r="AR335" s="79" t="str">
        <f t="shared" si="35"/>
        <v/>
      </c>
      <c r="AS335" s="79" t="str">
        <f t="shared" si="35"/>
        <v/>
      </c>
      <c r="AT335" s="79" t="str">
        <f t="shared" si="32"/>
        <v/>
      </c>
      <c r="AU335" s="79" t="str">
        <f t="shared" si="32"/>
        <v/>
      </c>
      <c r="AV335" s="79" t="str">
        <f t="shared" si="32"/>
        <v/>
      </c>
      <c r="AW335" s="79" t="str">
        <f t="shared" si="32"/>
        <v/>
      </c>
      <c r="AX335" s="79" t="str">
        <f t="shared" si="33"/>
        <v/>
      </c>
      <c r="AY335" s="79" t="str">
        <f t="shared" si="33"/>
        <v/>
      </c>
      <c r="AZ335" s="79" t="str">
        <f t="shared" si="33"/>
        <v/>
      </c>
      <c r="IW335" s="7"/>
    </row>
    <row r="336" spans="1:257" x14ac:dyDescent="0.3">
      <c r="A336" s="7" t="str">
        <f t="shared" si="36"/>
        <v/>
      </c>
      <c r="C336" s="27" t="str">
        <v/>
      </c>
      <c r="D336" s="13" t="str">
        <v/>
      </c>
      <c r="E336" s="13" t="str">
        <v/>
      </c>
      <c r="F336" s="15" t="str">
        <v/>
      </c>
      <c r="G336" s="15" t="str">
        <v/>
      </c>
      <c r="H336" s="15" t="str">
        <v/>
      </c>
      <c r="I336" s="10" t="str">
        <v/>
      </c>
      <c r="J336" s="10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/>
      <c r="S336" s="10"/>
      <c r="T336" s="7"/>
      <c r="U336" s="7"/>
      <c r="V336" s="7"/>
      <c r="W336" s="7"/>
      <c r="AH336" s="1"/>
      <c r="AP336" s="7" t="str">
        <f t="shared" si="34"/>
        <v/>
      </c>
      <c r="AQ336" s="79" t="str">
        <f t="shared" si="35"/>
        <v/>
      </c>
      <c r="AR336" s="79" t="str">
        <f t="shared" si="35"/>
        <v/>
      </c>
      <c r="AS336" s="79" t="str">
        <f t="shared" si="35"/>
        <v/>
      </c>
      <c r="AT336" s="79" t="str">
        <f t="shared" si="32"/>
        <v/>
      </c>
      <c r="AU336" s="79" t="str">
        <f t="shared" si="32"/>
        <v/>
      </c>
      <c r="AV336" s="79" t="str">
        <f t="shared" si="32"/>
        <v/>
      </c>
      <c r="AW336" s="79" t="str">
        <f t="shared" si="32"/>
        <v/>
      </c>
      <c r="AX336" s="79" t="str">
        <f t="shared" si="33"/>
        <v/>
      </c>
      <c r="AY336" s="79" t="str">
        <f t="shared" si="33"/>
        <v/>
      </c>
      <c r="AZ336" s="79" t="str">
        <f t="shared" si="33"/>
        <v/>
      </c>
      <c r="IW336" s="7"/>
    </row>
    <row r="337" spans="1:257" x14ac:dyDescent="0.3">
      <c r="A337" s="7" t="str">
        <f t="shared" si="36"/>
        <v/>
      </c>
      <c r="C337" s="27" t="str">
        <v/>
      </c>
      <c r="D337" s="13" t="str">
        <v/>
      </c>
      <c r="E337" s="13" t="str">
        <v/>
      </c>
      <c r="F337" s="15" t="str">
        <v/>
      </c>
      <c r="G337" s="15" t="str">
        <v/>
      </c>
      <c r="H337" s="15" t="str">
        <v/>
      </c>
      <c r="I337" s="10" t="str">
        <v/>
      </c>
      <c r="J337" s="10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/>
      <c r="S337" s="10"/>
      <c r="T337" s="7"/>
      <c r="U337" s="7"/>
      <c r="V337" s="7"/>
      <c r="W337" s="7"/>
      <c r="AH337" s="1"/>
      <c r="AP337" s="7" t="str">
        <f t="shared" si="34"/>
        <v/>
      </c>
      <c r="AQ337" s="79" t="str">
        <f t="shared" si="35"/>
        <v/>
      </c>
      <c r="AR337" s="79" t="str">
        <f t="shared" si="35"/>
        <v/>
      </c>
      <c r="AS337" s="79" t="str">
        <f t="shared" si="35"/>
        <v/>
      </c>
      <c r="AT337" s="79" t="str">
        <f t="shared" si="32"/>
        <v/>
      </c>
      <c r="AU337" s="79" t="str">
        <f t="shared" si="32"/>
        <v/>
      </c>
      <c r="AV337" s="79" t="str">
        <f t="shared" si="32"/>
        <v/>
      </c>
      <c r="AW337" s="79" t="str">
        <f t="shared" si="32"/>
        <v/>
      </c>
      <c r="AX337" s="79" t="str">
        <f t="shared" si="33"/>
        <v/>
      </c>
      <c r="AY337" s="79" t="str">
        <f t="shared" si="33"/>
        <v/>
      </c>
      <c r="AZ337" s="79" t="str">
        <f t="shared" si="33"/>
        <v/>
      </c>
      <c r="IW337" s="7"/>
    </row>
    <row r="338" spans="1:257" x14ac:dyDescent="0.3">
      <c r="A338" s="7" t="str">
        <f t="shared" si="36"/>
        <v/>
      </c>
      <c r="C338" s="27" t="str">
        <v/>
      </c>
      <c r="D338" s="13" t="str">
        <v/>
      </c>
      <c r="E338" s="13" t="str">
        <v/>
      </c>
      <c r="F338" s="15" t="str">
        <v/>
      </c>
      <c r="G338" s="15" t="str">
        <v/>
      </c>
      <c r="H338" s="15" t="str">
        <v/>
      </c>
      <c r="I338" s="10" t="str">
        <v/>
      </c>
      <c r="J338" s="10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/>
      <c r="S338" s="10"/>
      <c r="T338" s="7"/>
      <c r="U338" s="7"/>
      <c r="V338" s="7"/>
      <c r="W338" s="7"/>
      <c r="AH338" s="1"/>
      <c r="AP338" s="7" t="str">
        <f t="shared" si="34"/>
        <v/>
      </c>
      <c r="AQ338" s="79" t="str">
        <f t="shared" si="35"/>
        <v/>
      </c>
      <c r="AR338" s="79" t="str">
        <f t="shared" si="35"/>
        <v/>
      </c>
      <c r="AS338" s="79" t="str">
        <f t="shared" si="35"/>
        <v/>
      </c>
      <c r="AT338" s="79" t="str">
        <f t="shared" si="32"/>
        <v/>
      </c>
      <c r="AU338" s="79" t="str">
        <f t="shared" si="32"/>
        <v/>
      </c>
      <c r="AV338" s="79" t="str">
        <f t="shared" si="32"/>
        <v/>
      </c>
      <c r="AW338" s="79" t="str">
        <f t="shared" si="32"/>
        <v/>
      </c>
      <c r="AX338" s="79" t="str">
        <f t="shared" si="33"/>
        <v/>
      </c>
      <c r="AY338" s="79" t="str">
        <f t="shared" si="33"/>
        <v/>
      </c>
      <c r="AZ338" s="79" t="str">
        <f t="shared" si="33"/>
        <v/>
      </c>
      <c r="IW338" s="7"/>
    </row>
    <row r="339" spans="1:257" x14ac:dyDescent="0.3">
      <c r="A339" s="7" t="str">
        <f t="shared" si="36"/>
        <v/>
      </c>
      <c r="C339" s="27" t="str">
        <v/>
      </c>
      <c r="D339" s="13" t="str">
        <v/>
      </c>
      <c r="E339" s="13" t="str">
        <v/>
      </c>
      <c r="F339" s="15" t="str">
        <v/>
      </c>
      <c r="G339" s="15" t="str">
        <v/>
      </c>
      <c r="H339" s="15" t="str">
        <v/>
      </c>
      <c r="I339" s="10" t="str">
        <v/>
      </c>
      <c r="J339" s="10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/>
      <c r="S339" s="10"/>
      <c r="T339" s="7"/>
      <c r="U339" s="7"/>
      <c r="V339" s="7"/>
      <c r="W339" s="7"/>
      <c r="AH339" s="1"/>
      <c r="AP339" s="7" t="str">
        <f t="shared" si="34"/>
        <v/>
      </c>
      <c r="AQ339" s="79" t="str">
        <f t="shared" si="35"/>
        <v/>
      </c>
      <c r="AR339" s="79" t="str">
        <f t="shared" si="35"/>
        <v/>
      </c>
      <c r="AS339" s="79" t="str">
        <f t="shared" si="35"/>
        <v/>
      </c>
      <c r="AT339" s="79" t="str">
        <f t="shared" si="32"/>
        <v/>
      </c>
      <c r="AU339" s="79" t="str">
        <f t="shared" si="32"/>
        <v/>
      </c>
      <c r="AV339" s="79" t="str">
        <f t="shared" si="32"/>
        <v/>
      </c>
      <c r="AW339" s="79" t="str">
        <f t="shared" si="32"/>
        <v/>
      </c>
      <c r="AX339" s="79" t="str">
        <f t="shared" si="33"/>
        <v/>
      </c>
      <c r="AY339" s="79" t="str">
        <f t="shared" si="33"/>
        <v/>
      </c>
      <c r="AZ339" s="79" t="str">
        <f t="shared" si="33"/>
        <v/>
      </c>
      <c r="IW339" s="7"/>
    </row>
    <row r="340" spans="1:257" x14ac:dyDescent="0.3">
      <c r="A340" s="7" t="str">
        <f t="shared" si="36"/>
        <v/>
      </c>
      <c r="C340" s="27" t="str">
        <v/>
      </c>
      <c r="D340" s="13" t="str">
        <v/>
      </c>
      <c r="E340" s="13" t="str">
        <v/>
      </c>
      <c r="F340" s="15" t="str">
        <v/>
      </c>
      <c r="G340" s="15" t="str">
        <v/>
      </c>
      <c r="H340" s="15" t="str">
        <v/>
      </c>
      <c r="I340" s="10" t="str">
        <v/>
      </c>
      <c r="J340" s="10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/>
      <c r="S340" s="10"/>
      <c r="T340" s="7"/>
      <c r="U340" s="7"/>
      <c r="V340" s="7"/>
      <c r="W340" s="7"/>
      <c r="AH340" s="1"/>
      <c r="AP340" s="7" t="str">
        <f t="shared" si="34"/>
        <v/>
      </c>
      <c r="AQ340" s="79" t="str">
        <f t="shared" si="35"/>
        <v/>
      </c>
      <c r="AR340" s="79" t="str">
        <f t="shared" si="35"/>
        <v/>
      </c>
      <c r="AS340" s="79" t="str">
        <f t="shared" si="35"/>
        <v/>
      </c>
      <c r="AT340" s="79" t="str">
        <f t="shared" si="32"/>
        <v/>
      </c>
      <c r="AU340" s="79" t="str">
        <f t="shared" si="32"/>
        <v/>
      </c>
      <c r="AV340" s="79" t="str">
        <f t="shared" si="32"/>
        <v/>
      </c>
      <c r="AW340" s="79" t="str">
        <f t="shared" si="32"/>
        <v/>
      </c>
      <c r="AX340" s="79" t="str">
        <f t="shared" si="33"/>
        <v/>
      </c>
      <c r="AY340" s="79" t="str">
        <f t="shared" si="33"/>
        <v/>
      </c>
      <c r="AZ340" s="79" t="str">
        <f t="shared" si="33"/>
        <v/>
      </c>
      <c r="IW340" s="7"/>
    </row>
    <row r="341" spans="1:257" x14ac:dyDescent="0.3">
      <c r="A341" s="7" t="str">
        <f t="shared" si="36"/>
        <v/>
      </c>
      <c r="C341" s="27" t="str">
        <v/>
      </c>
      <c r="D341" s="13" t="str">
        <v/>
      </c>
      <c r="E341" s="13" t="str">
        <v/>
      </c>
      <c r="F341" s="15" t="str">
        <v/>
      </c>
      <c r="G341" s="15" t="str">
        <v/>
      </c>
      <c r="H341" s="15" t="str">
        <v/>
      </c>
      <c r="I341" s="10" t="str">
        <v/>
      </c>
      <c r="J341" s="10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/>
      <c r="S341" s="10"/>
      <c r="T341" s="7"/>
      <c r="U341" s="7"/>
      <c r="V341" s="7"/>
      <c r="W341" s="7"/>
      <c r="AH341" s="1"/>
      <c r="AP341" s="7" t="str">
        <f t="shared" si="34"/>
        <v/>
      </c>
      <c r="AQ341" s="79" t="str">
        <f t="shared" si="35"/>
        <v/>
      </c>
      <c r="AR341" s="79" t="str">
        <f t="shared" si="35"/>
        <v/>
      </c>
      <c r="AS341" s="79" t="str">
        <f t="shared" si="35"/>
        <v/>
      </c>
      <c r="AT341" s="79" t="str">
        <f t="shared" si="32"/>
        <v/>
      </c>
      <c r="AU341" s="79" t="str">
        <f t="shared" si="32"/>
        <v/>
      </c>
      <c r="AV341" s="79" t="str">
        <f t="shared" si="32"/>
        <v/>
      </c>
      <c r="AW341" s="79" t="str">
        <f t="shared" si="32"/>
        <v/>
      </c>
      <c r="AX341" s="79" t="str">
        <f t="shared" si="33"/>
        <v/>
      </c>
      <c r="AY341" s="79" t="str">
        <f t="shared" si="33"/>
        <v/>
      </c>
      <c r="AZ341" s="79" t="str">
        <f t="shared" si="33"/>
        <v/>
      </c>
      <c r="IW341" s="7"/>
    </row>
    <row r="342" spans="1:257" x14ac:dyDescent="0.3">
      <c r="A342" s="7" t="str">
        <f t="shared" si="36"/>
        <v/>
      </c>
      <c r="C342" s="27" t="str">
        <v/>
      </c>
      <c r="D342" s="13" t="str">
        <v/>
      </c>
      <c r="E342" s="13" t="str">
        <v/>
      </c>
      <c r="F342" s="15" t="str">
        <v/>
      </c>
      <c r="G342" s="15" t="str">
        <v/>
      </c>
      <c r="H342" s="15" t="str">
        <v/>
      </c>
      <c r="I342" s="10" t="str">
        <v/>
      </c>
      <c r="J342" s="10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/>
      <c r="S342" s="10"/>
      <c r="T342" s="7"/>
      <c r="U342" s="7"/>
      <c r="V342" s="7"/>
      <c r="W342" s="7"/>
      <c r="AH342" s="1"/>
      <c r="AP342" s="7" t="str">
        <f t="shared" si="34"/>
        <v/>
      </c>
      <c r="AQ342" s="79" t="str">
        <f t="shared" si="35"/>
        <v/>
      </c>
      <c r="AR342" s="79" t="str">
        <f t="shared" si="35"/>
        <v/>
      </c>
      <c r="AS342" s="79" t="str">
        <f t="shared" si="35"/>
        <v/>
      </c>
      <c r="AT342" s="79" t="str">
        <f t="shared" si="32"/>
        <v/>
      </c>
      <c r="AU342" s="79" t="str">
        <f t="shared" si="32"/>
        <v/>
      </c>
      <c r="AV342" s="79" t="str">
        <f t="shared" si="32"/>
        <v/>
      </c>
      <c r="AW342" s="79" t="str">
        <f t="shared" si="32"/>
        <v/>
      </c>
      <c r="AX342" s="79" t="str">
        <f t="shared" si="33"/>
        <v/>
      </c>
      <c r="AY342" s="79" t="str">
        <f t="shared" si="33"/>
        <v/>
      </c>
      <c r="AZ342" s="79" t="str">
        <f t="shared" si="33"/>
        <v/>
      </c>
      <c r="IW342" s="7"/>
    </row>
    <row r="343" spans="1:257" x14ac:dyDescent="0.3">
      <c r="A343" s="7" t="str">
        <f t="shared" si="36"/>
        <v/>
      </c>
      <c r="C343" s="27" t="str">
        <v/>
      </c>
      <c r="D343" s="13" t="str">
        <v/>
      </c>
      <c r="E343" s="13" t="str">
        <v/>
      </c>
      <c r="F343" s="15" t="str">
        <v/>
      </c>
      <c r="G343" s="15" t="str">
        <v/>
      </c>
      <c r="H343" s="15" t="str">
        <v/>
      </c>
      <c r="I343" s="10" t="str">
        <v/>
      </c>
      <c r="J343" s="10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/>
      <c r="S343" s="10"/>
      <c r="T343" s="7"/>
      <c r="U343" s="7"/>
      <c r="V343" s="7"/>
      <c r="W343" s="7"/>
      <c r="AH343" s="1"/>
      <c r="AP343" s="7" t="str">
        <f t="shared" si="34"/>
        <v/>
      </c>
      <c r="AQ343" s="79" t="str">
        <f t="shared" si="35"/>
        <v/>
      </c>
      <c r="AR343" s="79" t="str">
        <f t="shared" si="35"/>
        <v/>
      </c>
      <c r="AS343" s="79" t="str">
        <f t="shared" si="35"/>
        <v/>
      </c>
      <c r="AT343" s="79" t="str">
        <f t="shared" si="32"/>
        <v/>
      </c>
      <c r="AU343" s="79" t="str">
        <f t="shared" si="32"/>
        <v/>
      </c>
      <c r="AV343" s="79" t="str">
        <f t="shared" si="32"/>
        <v/>
      </c>
      <c r="AW343" s="79" t="str">
        <f t="shared" si="32"/>
        <v/>
      </c>
      <c r="AX343" s="79" t="str">
        <f t="shared" si="33"/>
        <v/>
      </c>
      <c r="AY343" s="79" t="str">
        <f t="shared" si="33"/>
        <v/>
      </c>
      <c r="AZ343" s="79" t="str">
        <f t="shared" si="33"/>
        <v/>
      </c>
      <c r="IW343" s="7"/>
    </row>
    <row r="344" spans="1:257" x14ac:dyDescent="0.3">
      <c r="A344" s="7" t="str">
        <f t="shared" si="36"/>
        <v/>
      </c>
      <c r="C344" s="27" t="str">
        <v/>
      </c>
      <c r="D344" s="13" t="str">
        <v/>
      </c>
      <c r="E344" s="13" t="str">
        <v/>
      </c>
      <c r="F344" s="15" t="str">
        <v/>
      </c>
      <c r="G344" s="15" t="str">
        <v/>
      </c>
      <c r="H344" s="15" t="str">
        <v/>
      </c>
      <c r="I344" s="10" t="str">
        <v/>
      </c>
      <c r="J344" s="10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/>
      <c r="S344" s="10"/>
      <c r="T344" s="7"/>
      <c r="U344" s="7"/>
      <c r="V344" s="7"/>
      <c r="W344" s="7"/>
      <c r="AH344" s="1"/>
      <c r="AP344" s="7" t="str">
        <f t="shared" si="34"/>
        <v/>
      </c>
      <c r="AQ344" s="79" t="str">
        <f t="shared" si="35"/>
        <v/>
      </c>
      <c r="AR344" s="79" t="str">
        <f t="shared" si="35"/>
        <v/>
      </c>
      <c r="AS344" s="79" t="str">
        <f t="shared" si="35"/>
        <v/>
      </c>
      <c r="AT344" s="79" t="str">
        <f t="shared" si="32"/>
        <v/>
      </c>
      <c r="AU344" s="79" t="str">
        <f t="shared" si="32"/>
        <v/>
      </c>
      <c r="AV344" s="79" t="str">
        <f t="shared" si="32"/>
        <v/>
      </c>
      <c r="AW344" s="79" t="str">
        <f t="shared" si="32"/>
        <v/>
      </c>
      <c r="AX344" s="79" t="str">
        <f t="shared" si="33"/>
        <v/>
      </c>
      <c r="AY344" s="79" t="str">
        <f t="shared" si="33"/>
        <v/>
      </c>
      <c r="AZ344" s="79" t="str">
        <f t="shared" si="33"/>
        <v/>
      </c>
      <c r="IW344" s="7"/>
    </row>
    <row r="345" spans="1:257" x14ac:dyDescent="0.3">
      <c r="A345" s="7" t="str">
        <f t="shared" si="36"/>
        <v/>
      </c>
      <c r="C345" s="27" t="str">
        <v/>
      </c>
      <c r="D345" s="13" t="str">
        <v/>
      </c>
      <c r="E345" s="13" t="str">
        <v/>
      </c>
      <c r="F345" s="15" t="str">
        <v/>
      </c>
      <c r="G345" s="15" t="str">
        <v/>
      </c>
      <c r="H345" s="15" t="str">
        <v/>
      </c>
      <c r="I345" s="10" t="str">
        <v/>
      </c>
      <c r="J345" s="10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/>
      <c r="S345" s="10"/>
      <c r="T345" s="7"/>
      <c r="U345" s="7"/>
      <c r="V345" s="7"/>
      <c r="W345" s="7"/>
      <c r="AH345" s="1"/>
      <c r="AP345" s="7" t="str">
        <f t="shared" si="34"/>
        <v/>
      </c>
      <c r="AQ345" s="79" t="str">
        <f t="shared" si="35"/>
        <v/>
      </c>
      <c r="AR345" s="79" t="str">
        <f t="shared" si="35"/>
        <v/>
      </c>
      <c r="AS345" s="79" t="str">
        <f t="shared" si="35"/>
        <v/>
      </c>
      <c r="AT345" s="79" t="str">
        <f t="shared" si="32"/>
        <v/>
      </c>
      <c r="AU345" s="79" t="str">
        <f t="shared" si="32"/>
        <v/>
      </c>
      <c r="AV345" s="79" t="str">
        <f t="shared" si="32"/>
        <v/>
      </c>
      <c r="AW345" s="79" t="str">
        <f t="shared" si="32"/>
        <v/>
      </c>
      <c r="AX345" s="79" t="str">
        <f t="shared" si="33"/>
        <v/>
      </c>
      <c r="AY345" s="79" t="str">
        <f t="shared" si="33"/>
        <v/>
      </c>
      <c r="AZ345" s="79" t="str">
        <f t="shared" si="33"/>
        <v/>
      </c>
      <c r="IW345" s="7"/>
    </row>
    <row r="346" spans="1:257" ht="13.05" customHeight="1" x14ac:dyDescent="0.3">
      <c r="A346" s="4"/>
      <c r="B346" s="10"/>
      <c r="C346" s="10"/>
      <c r="D346" s="75"/>
      <c r="O346" s="7"/>
      <c r="P346" s="7"/>
      <c r="R346" s="4"/>
      <c r="AH346" s="1"/>
      <c r="AI346" s="1"/>
      <c r="AP346" s="7" t="str">
        <f t="shared" si="34"/>
        <v/>
      </c>
      <c r="AQ346" s="79" t="str">
        <f t="shared" si="35"/>
        <v/>
      </c>
      <c r="AR346" s="79" t="str">
        <f t="shared" si="35"/>
        <v/>
      </c>
      <c r="AS346" s="79" t="str">
        <f t="shared" si="35"/>
        <v/>
      </c>
      <c r="AT346" s="79" t="str">
        <f t="shared" si="32"/>
        <v/>
      </c>
      <c r="AU346" s="79" t="str">
        <f t="shared" si="32"/>
        <v/>
      </c>
      <c r="AV346" s="79" t="str">
        <f t="shared" si="32"/>
        <v/>
      </c>
      <c r="AW346" s="79" t="str">
        <f t="shared" si="32"/>
        <v/>
      </c>
      <c r="AX346" s="79" t="str">
        <f t="shared" si="33"/>
        <v/>
      </c>
      <c r="AY346" s="79" t="str">
        <f t="shared" si="33"/>
        <v/>
      </c>
      <c r="AZ346" s="79" t="str">
        <f t="shared" si="33"/>
        <v/>
      </c>
      <c r="IV346" s="4"/>
    </row>
    <row r="347" spans="1:257" ht="11.85" customHeight="1" x14ac:dyDescent="0.3">
      <c r="C347" s="72"/>
      <c r="D347" s="30"/>
      <c r="E347" s="30"/>
      <c r="AG347" s="7"/>
      <c r="AP347" s="7" t="str">
        <f t="shared" si="34"/>
        <v/>
      </c>
      <c r="AQ347" s="79" t="str">
        <f t="shared" si="35"/>
        <v/>
      </c>
      <c r="AR347" s="79" t="str">
        <f t="shared" si="35"/>
        <v/>
      </c>
      <c r="AS347" s="79" t="str">
        <f t="shared" si="35"/>
        <v/>
      </c>
      <c r="AT347" s="79" t="str">
        <f t="shared" si="32"/>
        <v/>
      </c>
      <c r="AU347" s="79" t="str">
        <f t="shared" si="32"/>
        <v/>
      </c>
      <c r="AV347" s="79" t="str">
        <f t="shared" si="32"/>
        <v/>
      </c>
      <c r="AW347" s="79" t="str">
        <f t="shared" si="32"/>
        <v/>
      </c>
      <c r="AX347" s="79" t="str">
        <f t="shared" si="33"/>
        <v/>
      </c>
      <c r="AY347" s="79" t="str">
        <f t="shared" si="33"/>
        <v/>
      </c>
      <c r="AZ347" s="79" t="str">
        <f t="shared" si="33"/>
        <v/>
      </c>
      <c r="IS347" s="4"/>
      <c r="IT347" s="4"/>
      <c r="IU347" s="4"/>
      <c r="IV347" s="4"/>
    </row>
    <row r="348" spans="1:257" ht="11.85" customHeight="1" x14ac:dyDescent="0.3">
      <c r="C348" s="10"/>
      <c r="D348" s="10"/>
      <c r="E348" s="10"/>
      <c r="F348" s="10"/>
      <c r="G348" s="10"/>
      <c r="H348" s="10"/>
      <c r="AH348" s="1"/>
      <c r="AP348" s="7" t="str">
        <f t="shared" si="34"/>
        <v/>
      </c>
      <c r="AQ348" s="79" t="str">
        <f t="shared" si="35"/>
        <v/>
      </c>
      <c r="AR348" s="79" t="str">
        <f t="shared" si="35"/>
        <v/>
      </c>
      <c r="AS348" s="79" t="str">
        <f t="shared" si="35"/>
        <v/>
      </c>
      <c r="AT348" s="79" t="str">
        <f t="shared" si="32"/>
        <v/>
      </c>
      <c r="AU348" s="79" t="str">
        <f t="shared" si="32"/>
        <v/>
      </c>
      <c r="AV348" s="79" t="str">
        <f t="shared" si="32"/>
        <v/>
      </c>
      <c r="AW348" s="79" t="str">
        <f t="shared" si="32"/>
        <v/>
      </c>
      <c r="AX348" s="79" t="str">
        <f t="shared" si="33"/>
        <v/>
      </c>
      <c r="AY348" s="79" t="str">
        <f t="shared" si="33"/>
        <v/>
      </c>
      <c r="AZ348" s="79" t="str">
        <f t="shared" si="33"/>
        <v/>
      </c>
      <c r="IU348" s="4"/>
      <c r="IV348" s="4"/>
    </row>
    <row r="349" spans="1:257" ht="11.85" customHeight="1" x14ac:dyDescent="0.3">
      <c r="B349" s="8"/>
      <c r="C349" s="73"/>
      <c r="D349" s="74"/>
      <c r="E349" s="74"/>
      <c r="F349" s="26"/>
      <c r="G349" s="26"/>
      <c r="H349" s="15"/>
      <c r="I349" s="10"/>
      <c r="J349" s="10"/>
      <c r="K349" s="10"/>
      <c r="L349" s="10"/>
      <c r="M349" s="10"/>
      <c r="N349" s="10"/>
      <c r="O349" s="10"/>
      <c r="P349" s="10"/>
      <c r="Q349" s="10"/>
      <c r="R349" s="8"/>
      <c r="S349" s="8"/>
      <c r="AH349" s="1"/>
      <c r="AI349" s="1"/>
      <c r="AP349" s="7" t="str">
        <f t="shared" si="34"/>
        <v/>
      </c>
      <c r="AQ349" s="79" t="str">
        <f t="shared" si="35"/>
        <v/>
      </c>
      <c r="AR349" s="79" t="str">
        <f t="shared" si="35"/>
        <v/>
      </c>
      <c r="AS349" s="79" t="str">
        <f t="shared" si="35"/>
        <v/>
      </c>
      <c r="AT349" s="79" t="str">
        <f t="shared" si="32"/>
        <v/>
      </c>
      <c r="AU349" s="79" t="str">
        <f t="shared" si="32"/>
        <v/>
      </c>
      <c r="AV349" s="79" t="str">
        <f t="shared" si="32"/>
        <v/>
      </c>
      <c r="AW349" s="79" t="str">
        <f t="shared" si="32"/>
        <v/>
      </c>
      <c r="AX349" s="79" t="str">
        <f t="shared" si="33"/>
        <v/>
      </c>
      <c r="AY349" s="79" t="str">
        <f t="shared" si="33"/>
        <v/>
      </c>
      <c r="AZ349" s="79" t="str">
        <f t="shared" si="33"/>
        <v/>
      </c>
      <c r="IV349" s="4"/>
    </row>
    <row r="350" spans="1:257" ht="11.4" customHeight="1" x14ac:dyDescent="0.3">
      <c r="C350" s="27"/>
      <c r="D350" s="13"/>
      <c r="E350" s="13"/>
      <c r="F350" s="15"/>
      <c r="G350" s="15"/>
      <c r="H350" s="70"/>
      <c r="I350" s="28"/>
      <c r="J350" s="28"/>
      <c r="K350" s="28"/>
      <c r="L350" s="28"/>
      <c r="M350" s="28"/>
      <c r="N350" s="28"/>
      <c r="O350" s="28"/>
      <c r="P350" s="28"/>
      <c r="Q350" s="28"/>
      <c r="R350" s="10"/>
      <c r="S350" s="28"/>
      <c r="T350" s="7"/>
      <c r="U350" s="7"/>
      <c r="V350" s="7"/>
      <c r="W350" s="7"/>
      <c r="AH350" s="1"/>
      <c r="AP350" s="7" t="str">
        <f t="shared" si="34"/>
        <v/>
      </c>
      <c r="AQ350" s="79" t="str">
        <f t="shared" si="35"/>
        <v/>
      </c>
      <c r="AR350" s="79" t="str">
        <f t="shared" si="35"/>
        <v/>
      </c>
      <c r="AS350" s="79" t="str">
        <f t="shared" si="35"/>
        <v/>
      </c>
      <c r="AT350" s="79" t="str">
        <f t="shared" si="32"/>
        <v/>
      </c>
      <c r="AU350" s="79" t="str">
        <f t="shared" si="32"/>
        <v/>
      </c>
      <c r="AV350" s="79" t="str">
        <f t="shared" si="32"/>
        <v/>
      </c>
      <c r="AW350" s="79" t="str">
        <f t="shared" si="32"/>
        <v/>
      </c>
      <c r="AX350" s="79" t="str">
        <f t="shared" si="33"/>
        <v/>
      </c>
      <c r="AY350" s="79" t="str">
        <f t="shared" si="33"/>
        <v/>
      </c>
      <c r="AZ350" s="79" t="str">
        <f t="shared" si="33"/>
        <v/>
      </c>
      <c r="IU350" s="4"/>
      <c r="IV350" s="4"/>
    </row>
    <row r="351" spans="1:257" ht="11.85" customHeight="1" x14ac:dyDescent="0.3">
      <c r="C351" s="27"/>
      <c r="D351" s="13"/>
      <c r="E351" s="13"/>
      <c r="F351" s="15"/>
      <c r="G351" s="15"/>
      <c r="H351" s="15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7"/>
      <c r="U351" s="7"/>
      <c r="V351" s="7"/>
      <c r="W351" s="7"/>
      <c r="AH351" s="1"/>
      <c r="AP351" s="7" t="str">
        <f t="shared" si="34"/>
        <v/>
      </c>
      <c r="AQ351" s="79" t="str">
        <f t="shared" si="35"/>
        <v/>
      </c>
      <c r="AR351" s="79" t="str">
        <f t="shared" si="35"/>
        <v/>
      </c>
      <c r="AS351" s="79" t="str">
        <f t="shared" si="35"/>
        <v/>
      </c>
      <c r="AT351" s="79" t="str">
        <f t="shared" si="32"/>
        <v/>
      </c>
      <c r="AU351" s="79" t="str">
        <f t="shared" si="32"/>
        <v/>
      </c>
      <c r="AV351" s="79" t="str">
        <f t="shared" si="32"/>
        <v/>
      </c>
      <c r="AW351" s="79" t="str">
        <f t="shared" si="32"/>
        <v/>
      </c>
      <c r="AX351" s="79" t="str">
        <f t="shared" si="33"/>
        <v/>
      </c>
      <c r="AY351" s="79" t="str">
        <f t="shared" si="33"/>
        <v/>
      </c>
      <c r="AZ351" s="79" t="str">
        <f t="shared" si="33"/>
        <v/>
      </c>
      <c r="IU351" s="4"/>
      <c r="IV351" s="4"/>
    </row>
    <row r="352" spans="1:257" ht="11.85" customHeight="1" x14ac:dyDescent="0.3">
      <c r="C352" s="27"/>
      <c r="D352" s="13"/>
      <c r="E352" s="13"/>
      <c r="F352" s="15"/>
      <c r="G352" s="15"/>
      <c r="H352" s="15"/>
      <c r="I352" s="10"/>
      <c r="J352" s="10"/>
      <c r="K352" s="10"/>
      <c r="L352" s="10"/>
      <c r="M352" s="10"/>
      <c r="N352" s="10"/>
      <c r="O352" s="10"/>
      <c r="P352" s="10"/>
      <c r="Q352" s="10"/>
      <c r="R352" s="7"/>
      <c r="S352" s="7"/>
      <c r="T352" s="7"/>
      <c r="U352" s="7"/>
      <c r="V352" s="7"/>
      <c r="W352" s="7"/>
      <c r="AH352" s="1"/>
      <c r="AP352" s="7" t="str">
        <f t="shared" si="34"/>
        <v/>
      </c>
      <c r="AQ352" s="79" t="str">
        <f t="shared" si="35"/>
        <v/>
      </c>
      <c r="AR352" s="79" t="str">
        <f t="shared" si="35"/>
        <v/>
      </c>
      <c r="AS352" s="79" t="str">
        <f t="shared" si="35"/>
        <v/>
      </c>
      <c r="AT352" s="79" t="str">
        <f t="shared" si="32"/>
        <v/>
      </c>
      <c r="AU352" s="79" t="str">
        <f t="shared" si="32"/>
        <v/>
      </c>
      <c r="AV352" s="79" t="str">
        <f t="shared" si="32"/>
        <v/>
      </c>
      <c r="AW352" s="79" t="str">
        <f t="shared" si="32"/>
        <v/>
      </c>
      <c r="AX352" s="79" t="str">
        <f t="shared" si="33"/>
        <v/>
      </c>
      <c r="AY352" s="79" t="str">
        <f t="shared" si="33"/>
        <v/>
      </c>
      <c r="AZ352" s="79" t="str">
        <f t="shared" si="33"/>
        <v/>
      </c>
      <c r="IU352" s="4"/>
      <c r="IV352" s="4"/>
    </row>
    <row r="353" spans="3:257" ht="11.4" customHeight="1" x14ac:dyDescent="0.3">
      <c r="C353" s="27"/>
      <c r="D353" s="13"/>
      <c r="E353" s="13"/>
      <c r="F353" s="15"/>
      <c r="G353" s="15"/>
      <c r="H353" s="15"/>
      <c r="I353" s="10"/>
      <c r="J353" s="10"/>
      <c r="K353" s="10"/>
      <c r="L353" s="10"/>
      <c r="M353" s="10"/>
      <c r="N353" s="10"/>
      <c r="O353" s="10"/>
      <c r="P353" s="10"/>
      <c r="Q353" s="10"/>
      <c r="R353" s="7"/>
      <c r="S353" s="7"/>
      <c r="T353" s="7"/>
      <c r="U353" s="7"/>
      <c r="V353" s="7"/>
      <c r="W353" s="7"/>
      <c r="AH353" s="1"/>
      <c r="AP353" s="7" t="str">
        <f t="shared" si="34"/>
        <v/>
      </c>
      <c r="AQ353" s="79" t="str">
        <f t="shared" si="35"/>
        <v/>
      </c>
      <c r="AR353" s="79" t="str">
        <f t="shared" si="35"/>
        <v/>
      </c>
      <c r="AS353" s="79" t="str">
        <f t="shared" si="35"/>
        <v/>
      </c>
      <c r="AT353" s="79" t="str">
        <f t="shared" si="32"/>
        <v/>
      </c>
      <c r="AU353" s="79" t="str">
        <f t="shared" si="32"/>
        <v/>
      </c>
      <c r="AV353" s="79" t="str">
        <f t="shared" si="32"/>
        <v/>
      </c>
      <c r="AW353" s="79" t="str">
        <f t="shared" si="32"/>
        <v/>
      </c>
      <c r="AX353" s="79" t="str">
        <f t="shared" si="33"/>
        <v/>
      </c>
      <c r="AY353" s="79" t="str">
        <f t="shared" si="33"/>
        <v/>
      </c>
      <c r="AZ353" s="79" t="str">
        <f t="shared" si="33"/>
        <v/>
      </c>
      <c r="IU353" s="4"/>
      <c r="IV353" s="4"/>
    </row>
    <row r="354" spans="3:257" ht="13.8" customHeight="1" x14ac:dyDescent="0.3">
      <c r="C354" s="27"/>
      <c r="D354" s="13"/>
      <c r="E354" s="13"/>
      <c r="F354" s="15"/>
      <c r="G354" s="15"/>
      <c r="H354" s="15"/>
      <c r="I354" s="10"/>
      <c r="J354" s="10"/>
      <c r="K354" s="10"/>
      <c r="L354" s="10"/>
      <c r="M354" s="10"/>
      <c r="N354" s="10"/>
      <c r="O354" s="10"/>
      <c r="P354" s="10"/>
      <c r="Q354" s="10"/>
      <c r="R354" s="7"/>
      <c r="S354" s="7"/>
      <c r="T354" s="7"/>
      <c r="U354" s="7"/>
      <c r="V354" s="7"/>
      <c r="W354" s="7"/>
      <c r="AH354" s="1"/>
      <c r="AP354" s="7" t="str">
        <f t="shared" si="34"/>
        <v/>
      </c>
      <c r="AQ354" s="79" t="str">
        <f t="shared" si="35"/>
        <v/>
      </c>
      <c r="AR354" s="79" t="str">
        <f t="shared" si="35"/>
        <v/>
      </c>
      <c r="AS354" s="79" t="str">
        <f t="shared" si="35"/>
        <v/>
      </c>
      <c r="AT354" s="79" t="str">
        <f t="shared" si="32"/>
        <v/>
      </c>
      <c r="AU354" s="79" t="str">
        <f t="shared" si="32"/>
        <v/>
      </c>
      <c r="AV354" s="79" t="str">
        <f t="shared" si="32"/>
        <v/>
      </c>
      <c r="AW354" s="79" t="str">
        <f t="shared" si="32"/>
        <v/>
      </c>
      <c r="AX354" s="79" t="str">
        <f t="shared" si="33"/>
        <v/>
      </c>
      <c r="AY354" s="79" t="str">
        <f t="shared" si="33"/>
        <v/>
      </c>
      <c r="AZ354" s="79" t="str">
        <f t="shared" si="33"/>
        <v/>
      </c>
      <c r="IU354" s="4"/>
      <c r="IV354" s="4"/>
    </row>
    <row r="355" spans="3:257" ht="13.2" customHeight="1" x14ac:dyDescent="0.3">
      <c r="C355" s="27"/>
      <c r="D355" s="13"/>
      <c r="E355" s="13"/>
      <c r="F355" s="15"/>
      <c r="G355" s="15"/>
      <c r="H355" s="15"/>
      <c r="I355" s="10"/>
      <c r="J355" s="10"/>
      <c r="K355" s="10"/>
      <c r="L355" s="10"/>
      <c r="M355" s="10"/>
      <c r="N355" s="10"/>
      <c r="O355" s="10"/>
      <c r="P355" s="10"/>
      <c r="Q355" s="10"/>
      <c r="R355" s="7"/>
      <c r="S355" s="7"/>
      <c r="T355" s="7"/>
      <c r="U355" s="7"/>
      <c r="V355" s="7"/>
      <c r="W355" s="7"/>
      <c r="AH355" s="1"/>
      <c r="AP355" s="7" t="str">
        <f t="shared" si="34"/>
        <v/>
      </c>
      <c r="AQ355" s="79" t="str">
        <f t="shared" si="35"/>
        <v/>
      </c>
      <c r="AR355" s="79" t="str">
        <f t="shared" si="35"/>
        <v/>
      </c>
      <c r="AS355" s="79" t="str">
        <f t="shared" si="35"/>
        <v/>
      </c>
      <c r="AT355" s="79" t="str">
        <f t="shared" si="32"/>
        <v/>
      </c>
      <c r="AU355" s="79" t="str">
        <f t="shared" si="32"/>
        <v/>
      </c>
      <c r="AV355" s="79" t="str">
        <f t="shared" si="32"/>
        <v/>
      </c>
      <c r="AW355" s="79" t="str">
        <f t="shared" si="32"/>
        <v/>
      </c>
      <c r="AX355" s="79" t="str">
        <f t="shared" si="33"/>
        <v/>
      </c>
      <c r="AY355" s="79" t="str">
        <f t="shared" si="33"/>
        <v/>
      </c>
      <c r="AZ355" s="79" t="str">
        <f t="shared" si="33"/>
        <v/>
      </c>
      <c r="IU355" s="4"/>
      <c r="IV355" s="4"/>
    </row>
    <row r="356" spans="3:257" ht="11.85" customHeight="1" x14ac:dyDescent="0.3">
      <c r="C356" s="27"/>
      <c r="D356" s="13"/>
      <c r="E356" s="13"/>
      <c r="F356" s="15"/>
      <c r="G356" s="15"/>
      <c r="H356" s="15"/>
      <c r="I356" s="10"/>
      <c r="J356" s="10"/>
      <c r="K356" s="10"/>
      <c r="L356" s="10"/>
      <c r="M356" s="10"/>
      <c r="N356" s="10"/>
      <c r="O356" s="10"/>
      <c r="P356" s="10"/>
      <c r="Q356" s="10"/>
      <c r="R356" s="7"/>
      <c r="S356" s="7"/>
      <c r="T356" s="7"/>
      <c r="U356" s="7"/>
      <c r="V356" s="7"/>
      <c r="W356" s="7"/>
      <c r="AH356" s="1"/>
      <c r="AP356" s="7" t="str">
        <f t="shared" si="34"/>
        <v/>
      </c>
      <c r="AQ356" s="79" t="str">
        <f t="shared" si="35"/>
        <v/>
      </c>
      <c r="AR356" s="79" t="str">
        <f t="shared" si="35"/>
        <v/>
      </c>
      <c r="AS356" s="79" t="str">
        <f t="shared" si="35"/>
        <v/>
      </c>
      <c r="AT356" s="79" t="str">
        <f t="shared" si="32"/>
        <v/>
      </c>
      <c r="AU356" s="79" t="str">
        <f t="shared" si="32"/>
        <v/>
      </c>
      <c r="AV356" s="79" t="str">
        <f t="shared" si="32"/>
        <v/>
      </c>
      <c r="AW356" s="79" t="str">
        <f t="shared" si="32"/>
        <v/>
      </c>
      <c r="AX356" s="79" t="str">
        <f t="shared" si="33"/>
        <v/>
      </c>
      <c r="AY356" s="79" t="str">
        <f t="shared" si="33"/>
        <v/>
      </c>
      <c r="AZ356" s="79" t="str">
        <f t="shared" si="33"/>
        <v/>
      </c>
      <c r="IU356" s="4"/>
      <c r="IV356" s="4"/>
    </row>
    <row r="357" spans="3:257" ht="11.85" customHeight="1" x14ac:dyDescent="0.3">
      <c r="C357" s="27"/>
      <c r="D357" s="13"/>
      <c r="E357" s="13"/>
      <c r="F357" s="15"/>
      <c r="G357" s="15"/>
      <c r="H357" s="15"/>
      <c r="I357" s="10"/>
      <c r="J357" s="10"/>
      <c r="K357" s="10"/>
      <c r="L357" s="10"/>
      <c r="M357" s="10"/>
      <c r="N357" s="10"/>
      <c r="O357" s="10"/>
      <c r="P357" s="10"/>
      <c r="Q357" s="10"/>
      <c r="R357" s="7"/>
      <c r="S357" s="7"/>
      <c r="T357" s="7"/>
      <c r="U357" s="7"/>
      <c r="V357" s="7"/>
      <c r="W357" s="7"/>
      <c r="AH357" s="1"/>
      <c r="AP357" s="7" t="str">
        <f t="shared" si="34"/>
        <v/>
      </c>
      <c r="AQ357" s="79" t="str">
        <f t="shared" si="35"/>
        <v/>
      </c>
      <c r="AR357" s="79" t="str">
        <f t="shared" si="35"/>
        <v/>
      </c>
      <c r="AS357" s="79" t="str">
        <f t="shared" si="35"/>
        <v/>
      </c>
      <c r="AT357" s="79" t="str">
        <f t="shared" si="32"/>
        <v/>
      </c>
      <c r="AU357" s="79" t="str">
        <f t="shared" si="32"/>
        <v/>
      </c>
      <c r="AV357" s="79" t="str">
        <f t="shared" si="32"/>
        <v/>
      </c>
      <c r="AW357" s="79" t="str">
        <f t="shared" si="32"/>
        <v/>
      </c>
      <c r="AX357" s="79" t="str">
        <f t="shared" si="33"/>
        <v/>
      </c>
      <c r="AY357" s="79" t="str">
        <f t="shared" si="33"/>
        <v/>
      </c>
      <c r="AZ357" s="79" t="str">
        <f t="shared" si="33"/>
        <v/>
      </c>
      <c r="IU357" s="4"/>
      <c r="IV357" s="4"/>
    </row>
    <row r="358" spans="3:257" ht="11.85" customHeight="1" x14ac:dyDescent="0.3">
      <c r="C358" s="27"/>
      <c r="D358" s="13"/>
      <c r="E358" s="13"/>
      <c r="F358" s="15"/>
      <c r="G358" s="15"/>
      <c r="H358" s="15"/>
      <c r="I358" s="10"/>
      <c r="J358" s="10"/>
      <c r="K358" s="10"/>
      <c r="L358" s="10"/>
      <c r="M358" s="10"/>
      <c r="N358" s="10"/>
      <c r="O358" s="10"/>
      <c r="P358" s="10"/>
      <c r="Q358" s="10"/>
      <c r="R358" s="7"/>
      <c r="S358" s="7"/>
      <c r="T358" s="7"/>
      <c r="U358" s="7"/>
      <c r="V358" s="7"/>
      <c r="W358" s="7"/>
      <c r="AH358" s="1"/>
      <c r="AP358" s="7" t="str">
        <f t="shared" si="34"/>
        <v/>
      </c>
      <c r="AQ358" s="79" t="str">
        <f t="shared" si="35"/>
        <v/>
      </c>
      <c r="AR358" s="79" t="str">
        <f t="shared" si="35"/>
        <v/>
      </c>
      <c r="AS358" s="79" t="str">
        <f t="shared" si="35"/>
        <v/>
      </c>
      <c r="AT358" s="79" t="str">
        <f t="shared" si="32"/>
        <v/>
      </c>
      <c r="AU358" s="79" t="str">
        <f t="shared" si="32"/>
        <v/>
      </c>
      <c r="AV358" s="79" t="str">
        <f t="shared" si="32"/>
        <v/>
      </c>
      <c r="AW358" s="79" t="str">
        <f t="shared" si="32"/>
        <v/>
      </c>
      <c r="AX358" s="79" t="str">
        <f t="shared" si="33"/>
        <v/>
      </c>
      <c r="AY358" s="79" t="str">
        <f t="shared" si="33"/>
        <v/>
      </c>
      <c r="AZ358" s="79" t="str">
        <f t="shared" si="33"/>
        <v/>
      </c>
      <c r="IU358" s="4"/>
      <c r="IV358" s="4"/>
    </row>
    <row r="359" spans="3:257" ht="11.85" customHeight="1" x14ac:dyDescent="0.3">
      <c r="C359" s="27"/>
      <c r="D359" s="13"/>
      <c r="E359" s="13"/>
      <c r="F359" s="15"/>
      <c r="G359" s="15"/>
      <c r="H359" s="15"/>
      <c r="I359" s="10"/>
      <c r="J359" s="10"/>
      <c r="K359" s="10"/>
      <c r="L359" s="10"/>
      <c r="M359" s="10"/>
      <c r="N359" s="10"/>
      <c r="O359" s="10"/>
      <c r="P359" s="10"/>
      <c r="Q359" s="10"/>
      <c r="R359" s="7"/>
      <c r="S359" s="7"/>
      <c r="T359" s="7"/>
      <c r="U359" s="7"/>
      <c r="V359" s="7"/>
      <c r="W359" s="7"/>
      <c r="AH359" s="1"/>
      <c r="AP359" s="7" t="str">
        <f t="shared" si="34"/>
        <v/>
      </c>
      <c r="AQ359" s="79" t="str">
        <f t="shared" si="35"/>
        <v/>
      </c>
      <c r="AR359" s="79" t="str">
        <f t="shared" si="35"/>
        <v/>
      </c>
      <c r="AS359" s="79" t="str">
        <f t="shared" si="35"/>
        <v/>
      </c>
      <c r="AT359" s="79" t="str">
        <f t="shared" si="32"/>
        <v/>
      </c>
      <c r="AU359" s="79" t="str">
        <f t="shared" si="32"/>
        <v/>
      </c>
      <c r="AV359" s="79" t="str">
        <f t="shared" si="32"/>
        <v/>
      </c>
      <c r="AW359" s="79" t="str">
        <f t="shared" si="32"/>
        <v/>
      </c>
      <c r="AX359" s="79" t="str">
        <f t="shared" si="33"/>
        <v/>
      </c>
      <c r="AY359" s="79" t="str">
        <f t="shared" si="33"/>
        <v/>
      </c>
      <c r="AZ359" s="79" t="str">
        <f t="shared" si="33"/>
        <v/>
      </c>
      <c r="IU359" s="4"/>
      <c r="IV359" s="4"/>
    </row>
    <row r="360" spans="3:257" ht="11.85" customHeight="1" x14ac:dyDescent="0.3">
      <c r="C360" s="27"/>
      <c r="D360" s="13"/>
      <c r="E360" s="13"/>
      <c r="F360" s="15"/>
      <c r="G360" s="15"/>
      <c r="H360" s="15"/>
      <c r="I360" s="10"/>
      <c r="J360" s="10"/>
      <c r="K360" s="10"/>
      <c r="L360" s="10"/>
      <c r="M360" s="10"/>
      <c r="N360" s="10"/>
      <c r="O360" s="10"/>
      <c r="P360" s="10"/>
      <c r="Q360" s="10"/>
      <c r="R360" s="7"/>
      <c r="S360" s="7"/>
      <c r="T360" s="7"/>
      <c r="U360" s="7"/>
      <c r="V360" s="7"/>
      <c r="W360" s="7"/>
      <c r="AH360" s="1"/>
      <c r="AP360" s="7" t="str">
        <f t="shared" si="34"/>
        <v/>
      </c>
      <c r="AQ360" s="79" t="str">
        <f t="shared" si="35"/>
        <v/>
      </c>
      <c r="AR360" s="79" t="str">
        <f t="shared" si="35"/>
        <v/>
      </c>
      <c r="AS360" s="79" t="str">
        <f t="shared" si="35"/>
        <v/>
      </c>
      <c r="AT360" s="79" t="str">
        <f t="shared" si="32"/>
        <v/>
      </c>
      <c r="AU360" s="79" t="str">
        <f t="shared" si="32"/>
        <v/>
      </c>
      <c r="AV360" s="79" t="str">
        <f t="shared" si="32"/>
        <v/>
      </c>
      <c r="AW360" s="79" t="str">
        <f t="shared" si="32"/>
        <v/>
      </c>
      <c r="AX360" s="79" t="str">
        <f t="shared" si="33"/>
        <v/>
      </c>
      <c r="AY360" s="79" t="str">
        <f t="shared" si="33"/>
        <v/>
      </c>
      <c r="AZ360" s="79" t="str">
        <f t="shared" si="33"/>
        <v/>
      </c>
      <c r="IV360" s="4"/>
    </row>
    <row r="361" spans="3:257" ht="11.85" customHeight="1" x14ac:dyDescent="0.3">
      <c r="C361" s="27"/>
      <c r="D361" s="13"/>
      <c r="E361" s="13"/>
      <c r="F361" s="15"/>
      <c r="G361" s="15"/>
      <c r="H361" s="15"/>
      <c r="I361" s="10"/>
      <c r="J361" s="10"/>
      <c r="K361" s="10"/>
      <c r="L361" s="10"/>
      <c r="M361" s="10"/>
      <c r="N361" s="10"/>
      <c r="O361" s="10"/>
      <c r="P361" s="10"/>
      <c r="Q361" s="10"/>
      <c r="R361" s="7"/>
      <c r="S361" s="7"/>
      <c r="T361" s="7"/>
      <c r="U361" s="7"/>
      <c r="V361" s="7"/>
      <c r="W361" s="7"/>
      <c r="AH361" s="1"/>
      <c r="AP361" s="7" t="str">
        <f t="shared" si="34"/>
        <v/>
      </c>
      <c r="AQ361" s="79" t="str">
        <f t="shared" si="35"/>
        <v/>
      </c>
      <c r="AR361" s="79" t="str">
        <f t="shared" si="35"/>
        <v/>
      </c>
      <c r="AS361" s="79" t="str">
        <f t="shared" si="35"/>
        <v/>
      </c>
      <c r="AT361" s="79" t="str">
        <f t="shared" si="32"/>
        <v/>
      </c>
      <c r="AU361" s="79" t="str">
        <f t="shared" si="32"/>
        <v/>
      </c>
      <c r="AV361" s="79" t="str">
        <f t="shared" si="32"/>
        <v/>
      </c>
      <c r="AW361" s="79" t="str">
        <f t="shared" si="32"/>
        <v/>
      </c>
      <c r="AX361" s="79" t="str">
        <f t="shared" si="33"/>
        <v/>
      </c>
      <c r="AY361" s="79" t="str">
        <f t="shared" si="33"/>
        <v/>
      </c>
      <c r="AZ361" s="79" t="str">
        <f t="shared" si="33"/>
        <v/>
      </c>
      <c r="IV361" s="4"/>
    </row>
    <row r="362" spans="3:257" ht="11.85" customHeight="1" x14ac:dyDescent="0.3">
      <c r="C362" s="27"/>
      <c r="D362" s="13"/>
      <c r="E362" s="13"/>
      <c r="F362" s="15"/>
      <c r="G362" s="15"/>
      <c r="H362" s="15"/>
      <c r="I362" s="10"/>
      <c r="J362" s="10"/>
      <c r="K362" s="10"/>
      <c r="L362" s="10"/>
      <c r="M362" s="10"/>
      <c r="N362" s="10"/>
      <c r="O362" s="10"/>
      <c r="P362" s="10"/>
      <c r="Q362" s="10"/>
      <c r="R362" s="7"/>
      <c r="S362" s="7"/>
      <c r="T362" s="7"/>
      <c r="U362" s="7"/>
      <c r="V362" s="7"/>
      <c r="W362" s="7"/>
      <c r="AH362" s="1"/>
      <c r="AP362" s="7" t="str">
        <f t="shared" si="34"/>
        <v/>
      </c>
      <c r="AQ362" s="79" t="str">
        <f t="shared" si="35"/>
        <v/>
      </c>
      <c r="AR362" s="79" t="str">
        <f t="shared" si="35"/>
        <v/>
      </c>
      <c r="AS362" s="79" t="str">
        <f t="shared" si="35"/>
        <v/>
      </c>
      <c r="AT362" s="79" t="str">
        <f t="shared" si="32"/>
        <v/>
      </c>
      <c r="AU362" s="79" t="str">
        <f t="shared" si="32"/>
        <v/>
      </c>
      <c r="AV362" s="79" t="str">
        <f t="shared" si="32"/>
        <v/>
      </c>
      <c r="AW362" s="79" t="str">
        <f t="shared" si="32"/>
        <v/>
      </c>
      <c r="AX362" s="79" t="str">
        <f t="shared" si="33"/>
        <v/>
      </c>
      <c r="AY362" s="79" t="str">
        <f t="shared" si="33"/>
        <v/>
      </c>
      <c r="AZ362" s="79" t="str">
        <f t="shared" si="33"/>
        <v/>
      </c>
      <c r="IV362" s="4"/>
    </row>
    <row r="363" spans="3:257" ht="11.85" customHeight="1" x14ac:dyDescent="0.3">
      <c r="C363" s="27"/>
      <c r="D363" s="13"/>
      <c r="E363" s="13"/>
      <c r="F363" s="15"/>
      <c r="G363" s="15"/>
      <c r="H363" s="15"/>
      <c r="I363" s="10"/>
      <c r="J363" s="10"/>
      <c r="K363" s="10"/>
      <c r="L363" s="10"/>
      <c r="M363" s="10"/>
      <c r="N363" s="10"/>
      <c r="O363" s="10"/>
      <c r="P363" s="10"/>
      <c r="Q363" s="10"/>
      <c r="R363" s="7"/>
      <c r="S363" s="7"/>
      <c r="T363" s="7"/>
      <c r="U363" s="7"/>
      <c r="V363" s="7"/>
      <c r="W363" s="7"/>
      <c r="AH363" s="1"/>
      <c r="AP363" s="7" t="str">
        <f t="shared" si="34"/>
        <v/>
      </c>
      <c r="AQ363" s="79" t="str">
        <f t="shared" si="35"/>
        <v/>
      </c>
      <c r="AR363" s="79" t="str">
        <f t="shared" si="35"/>
        <v/>
      </c>
      <c r="AS363" s="79" t="str">
        <f t="shared" si="35"/>
        <v/>
      </c>
      <c r="AT363" s="79" t="str">
        <f t="shared" si="32"/>
        <v/>
      </c>
      <c r="AU363" s="79" t="str">
        <f t="shared" si="32"/>
        <v/>
      </c>
      <c r="AV363" s="79" t="str">
        <f t="shared" si="32"/>
        <v/>
      </c>
      <c r="AW363" s="79" t="str">
        <f t="shared" si="32"/>
        <v/>
      </c>
      <c r="AX363" s="79" t="str">
        <f t="shared" si="33"/>
        <v/>
      </c>
      <c r="AY363" s="79" t="str">
        <f t="shared" si="33"/>
        <v/>
      </c>
      <c r="AZ363" s="79" t="str">
        <f t="shared" si="33"/>
        <v/>
      </c>
      <c r="IV363" s="4"/>
    </row>
    <row r="364" spans="3:257" ht="11.85" customHeight="1" x14ac:dyDescent="0.3">
      <c r="C364" s="27"/>
      <c r="D364" s="13"/>
      <c r="E364" s="13"/>
      <c r="F364" s="15"/>
      <c r="G364" s="15"/>
      <c r="H364" s="15"/>
      <c r="I364" s="10"/>
      <c r="J364" s="10"/>
      <c r="K364" s="10"/>
      <c r="L364" s="10"/>
      <c r="M364" s="10"/>
      <c r="N364" s="10"/>
      <c r="O364" s="10"/>
      <c r="P364" s="10"/>
      <c r="Q364" s="10"/>
      <c r="R364" s="7"/>
      <c r="S364" s="7"/>
      <c r="T364" s="7"/>
      <c r="U364" s="7"/>
      <c r="V364" s="7"/>
      <c r="W364" s="7"/>
      <c r="AH364" s="1"/>
      <c r="AP364" s="7" t="str">
        <f t="shared" si="34"/>
        <v/>
      </c>
      <c r="AQ364" s="79" t="str">
        <f t="shared" si="35"/>
        <v/>
      </c>
      <c r="AR364" s="79" t="str">
        <f t="shared" si="35"/>
        <v/>
      </c>
      <c r="AS364" s="79" t="str">
        <f t="shared" si="35"/>
        <v/>
      </c>
      <c r="AT364" s="79" t="str">
        <f t="shared" si="32"/>
        <v/>
      </c>
      <c r="AU364" s="79" t="str">
        <f t="shared" si="32"/>
        <v/>
      </c>
      <c r="AV364" s="79" t="str">
        <f t="shared" si="32"/>
        <v/>
      </c>
      <c r="AW364" s="79" t="str">
        <f t="shared" si="32"/>
        <v/>
      </c>
      <c r="AX364" s="79" t="str">
        <f t="shared" si="33"/>
        <v/>
      </c>
      <c r="AY364" s="79" t="str">
        <f t="shared" si="33"/>
        <v/>
      </c>
      <c r="AZ364" s="79" t="str">
        <f t="shared" si="33"/>
        <v/>
      </c>
      <c r="IV364" s="4"/>
    </row>
    <row r="365" spans="3:257" ht="11.85" customHeight="1" x14ac:dyDescent="0.3">
      <c r="C365" s="27"/>
      <c r="D365" s="13"/>
      <c r="E365" s="13"/>
      <c r="F365" s="15"/>
      <c r="G365" s="15"/>
      <c r="H365" s="15"/>
      <c r="I365" s="10"/>
      <c r="J365" s="10"/>
      <c r="K365" s="10"/>
      <c r="L365" s="10"/>
      <c r="M365" s="10"/>
      <c r="N365" s="10"/>
      <c r="O365" s="10"/>
      <c r="P365" s="10"/>
      <c r="Q365" s="10"/>
      <c r="R365" s="7"/>
      <c r="S365" s="7"/>
      <c r="T365" s="7"/>
      <c r="U365" s="7"/>
      <c r="V365" s="7"/>
      <c r="W365" s="7"/>
      <c r="AH365" s="1"/>
      <c r="AP365" s="7" t="str">
        <f t="shared" si="34"/>
        <v/>
      </c>
      <c r="AQ365" s="79" t="str">
        <f t="shared" si="35"/>
        <v/>
      </c>
      <c r="AR365" s="79" t="str">
        <f t="shared" si="35"/>
        <v/>
      </c>
      <c r="AS365" s="79" t="str">
        <f t="shared" si="35"/>
        <v/>
      </c>
      <c r="AT365" s="79" t="str">
        <f t="shared" si="35"/>
        <v/>
      </c>
      <c r="AU365" s="79" t="str">
        <f t="shared" si="35"/>
        <v/>
      </c>
      <c r="AV365" s="79" t="str">
        <f t="shared" si="35"/>
        <v/>
      </c>
      <c r="AW365" s="79" t="str">
        <f t="shared" si="35"/>
        <v/>
      </c>
      <c r="AX365" s="79" t="str">
        <f t="shared" si="35"/>
        <v/>
      </c>
      <c r="AY365" s="79" t="str">
        <f t="shared" si="35"/>
        <v/>
      </c>
      <c r="AZ365" s="79" t="str">
        <f t="shared" si="35"/>
        <v/>
      </c>
      <c r="IV365" s="4"/>
    </row>
    <row r="366" spans="3:257" ht="11.85" customHeight="1" x14ac:dyDescent="0.3">
      <c r="C366" s="27"/>
      <c r="D366" s="13"/>
      <c r="E366" s="13"/>
      <c r="F366" s="15"/>
      <c r="G366" s="15"/>
      <c r="H366" s="15"/>
      <c r="I366" s="10"/>
      <c r="J366" s="10"/>
      <c r="K366" s="10"/>
      <c r="L366" s="10"/>
      <c r="M366" s="10"/>
      <c r="N366" s="10"/>
      <c r="O366" s="10"/>
      <c r="P366" s="10"/>
      <c r="Q366" s="10"/>
      <c r="R366" s="7"/>
      <c r="S366" s="7"/>
      <c r="T366" s="7"/>
      <c r="U366" s="7"/>
      <c r="V366" s="7"/>
      <c r="W366" s="7"/>
      <c r="AH366" s="1"/>
      <c r="AP366" s="7" t="str">
        <f t="shared" ref="AP366:AP429" si="37">IF((ROW(A366)-ROW($A$45))*$E$29&lt;=$E$30,A366,"")</f>
        <v/>
      </c>
      <c r="AQ366" s="79" t="str">
        <f t="shared" ref="AQ366:AT429" si="38">IF(ISNUMBER(C366),C366,"")</f>
        <v/>
      </c>
      <c r="AR366" s="79" t="str">
        <f t="shared" si="38"/>
        <v/>
      </c>
      <c r="AS366" s="79" t="str">
        <f t="shared" si="38"/>
        <v/>
      </c>
      <c r="AT366" s="79" t="str">
        <f t="shared" si="38"/>
        <v/>
      </c>
      <c r="AU366" s="79" t="str">
        <f t="shared" ref="AU366:AX429" si="39">IF(ISNUMBER(G366),G366,"")</f>
        <v/>
      </c>
      <c r="AV366" s="79" t="str">
        <f t="shared" si="39"/>
        <v/>
      </c>
      <c r="AW366" s="79" t="str">
        <f t="shared" si="39"/>
        <v/>
      </c>
      <c r="AX366" s="79" t="str">
        <f t="shared" si="39"/>
        <v/>
      </c>
      <c r="AY366" s="79" t="str">
        <f t="shared" ref="AY366:AZ429" si="40">IF(ISNUMBER(K366),K366,"")</f>
        <v/>
      </c>
      <c r="AZ366" s="79" t="str">
        <f t="shared" si="40"/>
        <v/>
      </c>
      <c r="IW366" s="7"/>
    </row>
    <row r="367" spans="3:257" ht="11.85" customHeight="1" x14ac:dyDescent="0.3">
      <c r="C367" s="27"/>
      <c r="D367" s="13"/>
      <c r="E367" s="13"/>
      <c r="F367" s="15"/>
      <c r="G367" s="15"/>
      <c r="H367" s="15"/>
      <c r="I367" s="10"/>
      <c r="J367" s="10"/>
      <c r="K367" s="10"/>
      <c r="L367" s="10"/>
      <c r="M367" s="10"/>
      <c r="N367" s="10"/>
      <c r="O367" s="10"/>
      <c r="P367" s="10"/>
      <c r="Q367" s="10"/>
      <c r="R367" s="7"/>
      <c r="S367" s="7"/>
      <c r="T367" s="7"/>
      <c r="U367" s="7"/>
      <c r="V367" s="7"/>
      <c r="W367" s="7"/>
      <c r="AH367" s="1"/>
      <c r="AP367" s="7" t="str">
        <f t="shared" si="37"/>
        <v/>
      </c>
      <c r="AQ367" s="79" t="str">
        <f t="shared" si="38"/>
        <v/>
      </c>
      <c r="AR367" s="79" t="str">
        <f t="shared" si="38"/>
        <v/>
      </c>
      <c r="AS367" s="79" t="str">
        <f t="shared" si="38"/>
        <v/>
      </c>
      <c r="AT367" s="79" t="str">
        <f t="shared" si="38"/>
        <v/>
      </c>
      <c r="AU367" s="79" t="str">
        <f t="shared" si="39"/>
        <v/>
      </c>
      <c r="AV367" s="79" t="str">
        <f t="shared" si="39"/>
        <v/>
      </c>
      <c r="AW367" s="79" t="str">
        <f t="shared" si="39"/>
        <v/>
      </c>
      <c r="AX367" s="79" t="str">
        <f t="shared" si="39"/>
        <v/>
      </c>
      <c r="AY367" s="79" t="str">
        <f t="shared" si="40"/>
        <v/>
      </c>
      <c r="AZ367" s="79" t="str">
        <f t="shared" si="40"/>
        <v/>
      </c>
      <c r="IW367" s="7"/>
    </row>
    <row r="368" spans="3:257" ht="11.85" customHeight="1" x14ac:dyDescent="0.3">
      <c r="C368" s="27"/>
      <c r="D368" s="13"/>
      <c r="E368" s="13"/>
      <c r="F368" s="15"/>
      <c r="G368" s="15"/>
      <c r="H368" s="15"/>
      <c r="I368" s="10"/>
      <c r="J368" s="10"/>
      <c r="K368" s="10"/>
      <c r="L368" s="10"/>
      <c r="M368" s="10"/>
      <c r="N368" s="10"/>
      <c r="O368" s="10"/>
      <c r="P368" s="10"/>
      <c r="Q368" s="10"/>
      <c r="R368" s="7"/>
      <c r="S368" s="7"/>
      <c r="T368" s="7"/>
      <c r="U368" s="7"/>
      <c r="V368" s="7"/>
      <c r="W368" s="7"/>
      <c r="AH368" s="1"/>
      <c r="AP368" s="7" t="str">
        <f t="shared" si="37"/>
        <v/>
      </c>
      <c r="AQ368" s="79" t="str">
        <f t="shared" si="38"/>
        <v/>
      </c>
      <c r="AR368" s="79" t="str">
        <f t="shared" si="38"/>
        <v/>
      </c>
      <c r="AS368" s="79" t="str">
        <f t="shared" si="38"/>
        <v/>
      </c>
      <c r="AT368" s="79" t="str">
        <f t="shared" si="38"/>
        <v/>
      </c>
      <c r="AU368" s="79" t="str">
        <f t="shared" si="39"/>
        <v/>
      </c>
      <c r="AV368" s="79" t="str">
        <f t="shared" si="39"/>
        <v/>
      </c>
      <c r="AW368" s="79" t="str">
        <f t="shared" si="39"/>
        <v/>
      </c>
      <c r="AX368" s="79" t="str">
        <f t="shared" si="39"/>
        <v/>
      </c>
      <c r="AY368" s="79" t="str">
        <f t="shared" si="40"/>
        <v/>
      </c>
      <c r="AZ368" s="79" t="str">
        <f t="shared" si="40"/>
        <v/>
      </c>
      <c r="IW368" s="7"/>
    </row>
    <row r="369" spans="3:257" ht="11.85" customHeight="1" x14ac:dyDescent="0.3">
      <c r="C369" s="27"/>
      <c r="D369" s="13"/>
      <c r="E369" s="13"/>
      <c r="F369" s="15"/>
      <c r="G369" s="15"/>
      <c r="H369" s="15"/>
      <c r="I369" s="10"/>
      <c r="J369" s="10"/>
      <c r="K369" s="10"/>
      <c r="L369" s="10"/>
      <c r="M369" s="10"/>
      <c r="N369" s="10"/>
      <c r="O369" s="10"/>
      <c r="P369" s="10"/>
      <c r="Q369" s="10"/>
      <c r="R369" s="7"/>
      <c r="S369" s="7"/>
      <c r="T369" s="7"/>
      <c r="U369" s="7"/>
      <c r="V369" s="7"/>
      <c r="W369" s="7"/>
      <c r="AH369" s="1"/>
      <c r="AP369" s="7" t="str">
        <f t="shared" si="37"/>
        <v/>
      </c>
      <c r="AQ369" s="79" t="str">
        <f t="shared" si="38"/>
        <v/>
      </c>
      <c r="AR369" s="79" t="str">
        <f t="shared" si="38"/>
        <v/>
      </c>
      <c r="AS369" s="79" t="str">
        <f t="shared" si="38"/>
        <v/>
      </c>
      <c r="AT369" s="79" t="str">
        <f t="shared" si="38"/>
        <v/>
      </c>
      <c r="AU369" s="79" t="str">
        <f t="shared" si="39"/>
        <v/>
      </c>
      <c r="AV369" s="79" t="str">
        <f t="shared" si="39"/>
        <v/>
      </c>
      <c r="AW369" s="79" t="str">
        <f t="shared" si="39"/>
        <v/>
      </c>
      <c r="AX369" s="79" t="str">
        <f t="shared" si="39"/>
        <v/>
      </c>
      <c r="AY369" s="79" t="str">
        <f t="shared" si="40"/>
        <v/>
      </c>
      <c r="AZ369" s="79" t="str">
        <f t="shared" si="40"/>
        <v/>
      </c>
      <c r="IW369" s="7"/>
    </row>
    <row r="370" spans="3:257" ht="11.85" customHeight="1" x14ac:dyDescent="0.3">
      <c r="C370" s="27"/>
      <c r="D370" s="13"/>
      <c r="E370" s="13"/>
      <c r="F370" s="15"/>
      <c r="G370" s="15"/>
      <c r="H370" s="15"/>
      <c r="I370" s="10"/>
      <c r="J370" s="10"/>
      <c r="K370" s="10"/>
      <c r="L370" s="10"/>
      <c r="M370" s="10"/>
      <c r="N370" s="10"/>
      <c r="O370" s="10"/>
      <c r="P370" s="10"/>
      <c r="Q370" s="10"/>
      <c r="R370" s="7"/>
      <c r="S370" s="7"/>
      <c r="T370" s="7"/>
      <c r="U370" s="7"/>
      <c r="V370" s="7"/>
      <c r="W370" s="7"/>
      <c r="AH370" s="1"/>
      <c r="AP370" s="7" t="str">
        <f t="shared" si="37"/>
        <v/>
      </c>
      <c r="AQ370" s="79" t="str">
        <f t="shared" si="38"/>
        <v/>
      </c>
      <c r="AR370" s="79" t="str">
        <f t="shared" si="38"/>
        <v/>
      </c>
      <c r="AS370" s="79" t="str">
        <f t="shared" si="38"/>
        <v/>
      </c>
      <c r="AT370" s="79" t="str">
        <f t="shared" si="38"/>
        <v/>
      </c>
      <c r="AU370" s="79" t="str">
        <f t="shared" si="39"/>
        <v/>
      </c>
      <c r="AV370" s="79" t="str">
        <f t="shared" si="39"/>
        <v/>
      </c>
      <c r="AW370" s="79" t="str">
        <f t="shared" si="39"/>
        <v/>
      </c>
      <c r="AX370" s="79" t="str">
        <f t="shared" si="39"/>
        <v/>
      </c>
      <c r="AY370" s="79" t="str">
        <f t="shared" si="40"/>
        <v/>
      </c>
      <c r="AZ370" s="79" t="str">
        <f t="shared" si="40"/>
        <v/>
      </c>
      <c r="IW370" s="7"/>
    </row>
    <row r="371" spans="3:257" ht="11.85" customHeight="1" x14ac:dyDescent="0.3">
      <c r="C371" s="27"/>
      <c r="D371" s="13"/>
      <c r="E371" s="13"/>
      <c r="F371" s="15"/>
      <c r="G371" s="15"/>
      <c r="H371" s="15"/>
      <c r="I371" s="10"/>
      <c r="J371" s="10"/>
      <c r="K371" s="10"/>
      <c r="L371" s="10"/>
      <c r="M371" s="10"/>
      <c r="N371" s="10"/>
      <c r="O371" s="10"/>
      <c r="P371" s="10"/>
      <c r="Q371" s="10"/>
      <c r="R371" s="7"/>
      <c r="S371" s="7"/>
      <c r="T371" s="7"/>
      <c r="U371" s="7"/>
      <c r="V371" s="7"/>
      <c r="W371" s="7"/>
      <c r="AH371" s="1"/>
      <c r="AP371" s="7" t="str">
        <f t="shared" si="37"/>
        <v/>
      </c>
      <c r="AQ371" s="79" t="str">
        <f t="shared" si="38"/>
        <v/>
      </c>
      <c r="AR371" s="79" t="str">
        <f t="shared" si="38"/>
        <v/>
      </c>
      <c r="AS371" s="79" t="str">
        <f t="shared" si="38"/>
        <v/>
      </c>
      <c r="AT371" s="79" t="str">
        <f t="shared" si="38"/>
        <v/>
      </c>
      <c r="AU371" s="79" t="str">
        <f t="shared" si="39"/>
        <v/>
      </c>
      <c r="AV371" s="79" t="str">
        <f t="shared" si="39"/>
        <v/>
      </c>
      <c r="AW371" s="79" t="str">
        <f t="shared" si="39"/>
        <v/>
      </c>
      <c r="AX371" s="79" t="str">
        <f t="shared" si="39"/>
        <v/>
      </c>
      <c r="AY371" s="79" t="str">
        <f t="shared" si="40"/>
        <v/>
      </c>
      <c r="AZ371" s="79" t="str">
        <f t="shared" si="40"/>
        <v/>
      </c>
      <c r="IW371" s="7"/>
    </row>
    <row r="372" spans="3:257" ht="11.85" customHeight="1" x14ac:dyDescent="0.3">
      <c r="C372" s="27"/>
      <c r="D372" s="13"/>
      <c r="E372" s="13"/>
      <c r="F372" s="15"/>
      <c r="G372" s="15"/>
      <c r="H372" s="15"/>
      <c r="I372" s="10"/>
      <c r="J372" s="10"/>
      <c r="K372" s="10"/>
      <c r="L372" s="10"/>
      <c r="M372" s="10"/>
      <c r="N372" s="10"/>
      <c r="O372" s="10"/>
      <c r="P372" s="10"/>
      <c r="Q372" s="10"/>
      <c r="R372" s="7"/>
      <c r="S372" s="7"/>
      <c r="T372" s="7"/>
      <c r="U372" s="7"/>
      <c r="V372" s="7"/>
      <c r="W372" s="7"/>
      <c r="AH372" s="1"/>
      <c r="AP372" s="7" t="str">
        <f t="shared" si="37"/>
        <v/>
      </c>
      <c r="AQ372" s="79" t="str">
        <f t="shared" si="38"/>
        <v/>
      </c>
      <c r="AR372" s="79" t="str">
        <f t="shared" si="38"/>
        <v/>
      </c>
      <c r="AS372" s="79" t="str">
        <f t="shared" si="38"/>
        <v/>
      </c>
      <c r="AT372" s="79" t="str">
        <f t="shared" si="38"/>
        <v/>
      </c>
      <c r="AU372" s="79" t="str">
        <f t="shared" si="39"/>
        <v/>
      </c>
      <c r="AV372" s="79" t="str">
        <f t="shared" si="39"/>
        <v/>
      </c>
      <c r="AW372" s="79" t="str">
        <f t="shared" si="39"/>
        <v/>
      </c>
      <c r="AX372" s="79" t="str">
        <f t="shared" si="39"/>
        <v/>
      </c>
      <c r="AY372" s="79" t="str">
        <f t="shared" si="40"/>
        <v/>
      </c>
      <c r="AZ372" s="79" t="str">
        <f t="shared" si="40"/>
        <v/>
      </c>
      <c r="IW372" s="7"/>
    </row>
    <row r="373" spans="3:257" ht="11.85" customHeight="1" x14ac:dyDescent="0.3">
      <c r="C373" s="27"/>
      <c r="D373" s="13"/>
      <c r="E373" s="13"/>
      <c r="F373" s="15"/>
      <c r="G373" s="15"/>
      <c r="H373" s="15"/>
      <c r="I373" s="10"/>
      <c r="J373" s="10"/>
      <c r="K373" s="10"/>
      <c r="L373" s="10"/>
      <c r="M373" s="10"/>
      <c r="N373" s="10"/>
      <c r="O373" s="10"/>
      <c r="P373" s="10"/>
      <c r="Q373" s="10"/>
      <c r="R373" s="7"/>
      <c r="S373" s="7"/>
      <c r="T373" s="7"/>
      <c r="U373" s="7"/>
      <c r="V373" s="7"/>
      <c r="W373" s="7"/>
      <c r="AH373" s="1"/>
      <c r="AP373" s="7" t="str">
        <f t="shared" si="37"/>
        <v/>
      </c>
      <c r="AQ373" s="79" t="str">
        <f t="shared" si="38"/>
        <v/>
      </c>
      <c r="AR373" s="79" t="str">
        <f t="shared" si="38"/>
        <v/>
      </c>
      <c r="AS373" s="79" t="str">
        <f t="shared" si="38"/>
        <v/>
      </c>
      <c r="AT373" s="79" t="str">
        <f t="shared" si="38"/>
        <v/>
      </c>
      <c r="AU373" s="79" t="str">
        <f t="shared" si="39"/>
        <v/>
      </c>
      <c r="AV373" s="79" t="str">
        <f t="shared" si="39"/>
        <v/>
      </c>
      <c r="AW373" s="79" t="str">
        <f t="shared" si="39"/>
        <v/>
      </c>
      <c r="AX373" s="79" t="str">
        <f t="shared" si="39"/>
        <v/>
      </c>
      <c r="AY373" s="79" t="str">
        <f t="shared" si="40"/>
        <v/>
      </c>
      <c r="AZ373" s="79" t="str">
        <f t="shared" si="40"/>
        <v/>
      </c>
      <c r="IW373" s="7"/>
    </row>
    <row r="374" spans="3:257" ht="11.85" customHeight="1" x14ac:dyDescent="0.3">
      <c r="C374" s="27"/>
      <c r="D374" s="13"/>
      <c r="E374" s="13"/>
      <c r="F374" s="15"/>
      <c r="G374" s="15"/>
      <c r="H374" s="15"/>
      <c r="I374" s="10"/>
      <c r="J374" s="10"/>
      <c r="K374" s="10"/>
      <c r="L374" s="10"/>
      <c r="M374" s="10"/>
      <c r="N374" s="10"/>
      <c r="O374" s="10"/>
      <c r="P374" s="10"/>
      <c r="Q374" s="10"/>
      <c r="R374" s="7"/>
      <c r="S374" s="7"/>
      <c r="T374" s="7"/>
      <c r="U374" s="7"/>
      <c r="V374" s="7"/>
      <c r="W374" s="7"/>
      <c r="AH374" s="1"/>
      <c r="AP374" s="7" t="str">
        <f t="shared" si="37"/>
        <v/>
      </c>
      <c r="AQ374" s="79" t="str">
        <f t="shared" si="38"/>
        <v/>
      </c>
      <c r="AR374" s="79" t="str">
        <f t="shared" si="38"/>
        <v/>
      </c>
      <c r="AS374" s="79" t="str">
        <f t="shared" si="38"/>
        <v/>
      </c>
      <c r="AT374" s="79" t="str">
        <f t="shared" si="38"/>
        <v/>
      </c>
      <c r="AU374" s="79" t="str">
        <f t="shared" si="39"/>
        <v/>
      </c>
      <c r="AV374" s="79" t="str">
        <f t="shared" si="39"/>
        <v/>
      </c>
      <c r="AW374" s="79" t="str">
        <f t="shared" si="39"/>
        <v/>
      </c>
      <c r="AX374" s="79" t="str">
        <f t="shared" si="39"/>
        <v/>
      </c>
      <c r="AY374" s="79" t="str">
        <f t="shared" si="40"/>
        <v/>
      </c>
      <c r="AZ374" s="79" t="str">
        <f t="shared" si="40"/>
        <v/>
      </c>
      <c r="IW374" s="7"/>
    </row>
    <row r="375" spans="3:257" ht="11.85" customHeight="1" x14ac:dyDescent="0.3">
      <c r="C375" s="27"/>
      <c r="D375" s="13"/>
      <c r="E375" s="13"/>
      <c r="F375" s="15"/>
      <c r="G375" s="15"/>
      <c r="H375" s="15"/>
      <c r="I375" s="10"/>
      <c r="J375" s="10"/>
      <c r="K375" s="10"/>
      <c r="L375" s="10"/>
      <c r="M375" s="10"/>
      <c r="N375" s="10"/>
      <c r="O375" s="10"/>
      <c r="P375" s="10"/>
      <c r="Q375" s="10"/>
      <c r="R375" s="7"/>
      <c r="S375" s="7"/>
      <c r="T375" s="7"/>
      <c r="U375" s="7"/>
      <c r="V375" s="7"/>
      <c r="W375" s="7"/>
      <c r="AH375" s="1"/>
      <c r="AP375" s="7" t="str">
        <f t="shared" si="37"/>
        <v/>
      </c>
      <c r="AQ375" s="79" t="str">
        <f t="shared" si="38"/>
        <v/>
      </c>
      <c r="AR375" s="79" t="str">
        <f t="shared" si="38"/>
        <v/>
      </c>
      <c r="AS375" s="79" t="str">
        <f t="shared" si="38"/>
        <v/>
      </c>
      <c r="AT375" s="79" t="str">
        <f t="shared" si="38"/>
        <v/>
      </c>
      <c r="AU375" s="79" t="str">
        <f t="shared" si="39"/>
        <v/>
      </c>
      <c r="AV375" s="79" t="str">
        <f t="shared" si="39"/>
        <v/>
      </c>
      <c r="AW375" s="79" t="str">
        <f t="shared" si="39"/>
        <v/>
      </c>
      <c r="AX375" s="79" t="str">
        <f t="shared" si="39"/>
        <v/>
      </c>
      <c r="AY375" s="79" t="str">
        <f t="shared" si="40"/>
        <v/>
      </c>
      <c r="AZ375" s="79" t="str">
        <f t="shared" si="40"/>
        <v/>
      </c>
      <c r="IW375" s="7"/>
    </row>
    <row r="376" spans="3:257" ht="11.85" customHeight="1" x14ac:dyDescent="0.3">
      <c r="C376" s="27"/>
      <c r="D376" s="13"/>
      <c r="E376" s="13"/>
      <c r="F376" s="15"/>
      <c r="G376" s="15"/>
      <c r="H376" s="15"/>
      <c r="I376" s="10"/>
      <c r="J376" s="10"/>
      <c r="K376" s="10"/>
      <c r="L376" s="10"/>
      <c r="M376" s="10"/>
      <c r="N376" s="10"/>
      <c r="O376" s="10"/>
      <c r="P376" s="10"/>
      <c r="Q376" s="10"/>
      <c r="R376" s="7"/>
      <c r="S376" s="7"/>
      <c r="T376" s="7"/>
      <c r="U376" s="7"/>
      <c r="V376" s="7"/>
      <c r="W376" s="7"/>
      <c r="AH376" s="1"/>
      <c r="AP376" s="7" t="str">
        <f t="shared" si="37"/>
        <v/>
      </c>
      <c r="AQ376" s="79" t="str">
        <f t="shared" si="38"/>
        <v/>
      </c>
      <c r="AR376" s="79" t="str">
        <f t="shared" si="38"/>
        <v/>
      </c>
      <c r="AS376" s="79" t="str">
        <f t="shared" si="38"/>
        <v/>
      </c>
      <c r="AT376" s="79" t="str">
        <f t="shared" si="38"/>
        <v/>
      </c>
      <c r="AU376" s="79" t="str">
        <f t="shared" si="39"/>
        <v/>
      </c>
      <c r="AV376" s="79" t="str">
        <f t="shared" si="39"/>
        <v/>
      </c>
      <c r="AW376" s="79" t="str">
        <f t="shared" si="39"/>
        <v/>
      </c>
      <c r="AX376" s="79" t="str">
        <f t="shared" si="39"/>
        <v/>
      </c>
      <c r="AY376" s="79" t="str">
        <f t="shared" si="40"/>
        <v/>
      </c>
      <c r="AZ376" s="79" t="str">
        <f t="shared" si="40"/>
        <v/>
      </c>
      <c r="IW376" s="7"/>
    </row>
    <row r="377" spans="3:257" ht="11.85" customHeight="1" x14ac:dyDescent="0.3">
      <c r="C377" s="27"/>
      <c r="D377" s="13"/>
      <c r="E377" s="13"/>
      <c r="F377" s="15"/>
      <c r="G377" s="15"/>
      <c r="H377" s="15"/>
      <c r="I377" s="10"/>
      <c r="J377" s="10"/>
      <c r="K377" s="10"/>
      <c r="L377" s="10"/>
      <c r="M377" s="10"/>
      <c r="N377" s="10"/>
      <c r="O377" s="10"/>
      <c r="P377" s="10"/>
      <c r="Q377" s="10"/>
      <c r="R377" s="7"/>
      <c r="S377" s="7"/>
      <c r="T377" s="7"/>
      <c r="U377" s="7"/>
      <c r="V377" s="7"/>
      <c r="W377" s="7"/>
      <c r="AH377" s="1"/>
      <c r="AP377" s="7" t="str">
        <f t="shared" si="37"/>
        <v/>
      </c>
      <c r="AQ377" s="79" t="str">
        <f t="shared" si="38"/>
        <v/>
      </c>
      <c r="AR377" s="79" t="str">
        <f t="shared" si="38"/>
        <v/>
      </c>
      <c r="AS377" s="79" t="str">
        <f t="shared" si="38"/>
        <v/>
      </c>
      <c r="AT377" s="79" t="str">
        <f t="shared" si="38"/>
        <v/>
      </c>
      <c r="AU377" s="79" t="str">
        <f t="shared" si="39"/>
        <v/>
      </c>
      <c r="AV377" s="79" t="str">
        <f t="shared" si="39"/>
        <v/>
      </c>
      <c r="AW377" s="79" t="str">
        <f t="shared" si="39"/>
        <v/>
      </c>
      <c r="AX377" s="79" t="str">
        <f t="shared" si="39"/>
        <v/>
      </c>
      <c r="AY377" s="79" t="str">
        <f t="shared" si="40"/>
        <v/>
      </c>
      <c r="AZ377" s="79" t="str">
        <f t="shared" si="40"/>
        <v/>
      </c>
      <c r="IW377" s="7"/>
    </row>
    <row r="378" spans="3:257" ht="11.85" customHeight="1" x14ac:dyDescent="0.3">
      <c r="C378" s="27"/>
      <c r="D378" s="13"/>
      <c r="E378" s="13"/>
      <c r="F378" s="15"/>
      <c r="G378" s="15"/>
      <c r="H378" s="15"/>
      <c r="I378" s="10"/>
      <c r="J378" s="10"/>
      <c r="K378" s="10"/>
      <c r="L378" s="10"/>
      <c r="M378" s="10"/>
      <c r="N378" s="10"/>
      <c r="O378" s="10"/>
      <c r="P378" s="10"/>
      <c r="Q378" s="10"/>
      <c r="R378" s="7"/>
      <c r="S378" s="7"/>
      <c r="T378" s="7"/>
      <c r="U378" s="7"/>
      <c r="V378" s="7"/>
      <c r="W378" s="7"/>
      <c r="AH378" s="1"/>
      <c r="AP378" s="7" t="str">
        <f t="shared" si="37"/>
        <v/>
      </c>
      <c r="AQ378" s="79" t="str">
        <f t="shared" si="38"/>
        <v/>
      </c>
      <c r="AR378" s="79" t="str">
        <f t="shared" si="38"/>
        <v/>
      </c>
      <c r="AS378" s="79" t="str">
        <f t="shared" si="38"/>
        <v/>
      </c>
      <c r="AT378" s="79" t="str">
        <f t="shared" si="38"/>
        <v/>
      </c>
      <c r="AU378" s="79" t="str">
        <f t="shared" si="39"/>
        <v/>
      </c>
      <c r="AV378" s="79" t="str">
        <f t="shared" si="39"/>
        <v/>
      </c>
      <c r="AW378" s="79" t="str">
        <f t="shared" si="39"/>
        <v/>
      </c>
      <c r="AX378" s="79" t="str">
        <f t="shared" si="39"/>
        <v/>
      </c>
      <c r="AY378" s="79" t="str">
        <f t="shared" si="40"/>
        <v/>
      </c>
      <c r="AZ378" s="79" t="str">
        <f t="shared" si="40"/>
        <v/>
      </c>
      <c r="IW378" s="7"/>
    </row>
    <row r="379" spans="3:257" ht="11.85" customHeight="1" x14ac:dyDescent="0.3">
      <c r="C379" s="27"/>
      <c r="D379" s="13"/>
      <c r="E379" s="13"/>
      <c r="F379" s="15"/>
      <c r="G379" s="15"/>
      <c r="H379" s="15"/>
      <c r="I379" s="10"/>
      <c r="J379" s="10"/>
      <c r="K379" s="10"/>
      <c r="L379" s="10"/>
      <c r="M379" s="10"/>
      <c r="N379" s="10"/>
      <c r="O379" s="10"/>
      <c r="P379" s="10"/>
      <c r="Q379" s="10"/>
      <c r="R379" s="7"/>
      <c r="S379" s="7"/>
      <c r="T379" s="7"/>
      <c r="U379" s="7"/>
      <c r="V379" s="7"/>
      <c r="W379" s="7"/>
      <c r="AH379" s="1"/>
      <c r="AP379" s="7" t="str">
        <f t="shared" si="37"/>
        <v/>
      </c>
      <c r="AQ379" s="79" t="str">
        <f t="shared" si="38"/>
        <v/>
      </c>
      <c r="AR379" s="79" t="str">
        <f t="shared" si="38"/>
        <v/>
      </c>
      <c r="AS379" s="79" t="str">
        <f t="shared" si="38"/>
        <v/>
      </c>
      <c r="AT379" s="79" t="str">
        <f t="shared" si="38"/>
        <v/>
      </c>
      <c r="AU379" s="79" t="str">
        <f t="shared" si="39"/>
        <v/>
      </c>
      <c r="AV379" s="79" t="str">
        <f t="shared" si="39"/>
        <v/>
      </c>
      <c r="AW379" s="79" t="str">
        <f t="shared" si="39"/>
        <v/>
      </c>
      <c r="AX379" s="79" t="str">
        <f t="shared" si="39"/>
        <v/>
      </c>
      <c r="AY379" s="79" t="str">
        <f t="shared" si="40"/>
        <v/>
      </c>
      <c r="AZ379" s="79" t="str">
        <f t="shared" si="40"/>
        <v/>
      </c>
      <c r="IW379" s="7"/>
    </row>
    <row r="380" spans="3:257" ht="11.85" customHeight="1" x14ac:dyDescent="0.3">
      <c r="C380" s="27"/>
      <c r="D380" s="13"/>
      <c r="E380" s="13"/>
      <c r="F380" s="15"/>
      <c r="G380" s="15"/>
      <c r="H380" s="15"/>
      <c r="I380" s="10"/>
      <c r="J380" s="10"/>
      <c r="K380" s="10"/>
      <c r="L380" s="10"/>
      <c r="M380" s="10"/>
      <c r="N380" s="10"/>
      <c r="O380" s="10"/>
      <c r="P380" s="10"/>
      <c r="Q380" s="10"/>
      <c r="R380" s="7"/>
      <c r="S380" s="7"/>
      <c r="T380" s="7"/>
      <c r="U380" s="7"/>
      <c r="V380" s="7"/>
      <c r="W380" s="7"/>
      <c r="AH380" s="1"/>
      <c r="AP380" s="7" t="str">
        <f t="shared" si="37"/>
        <v/>
      </c>
      <c r="AQ380" s="79" t="str">
        <f t="shared" si="38"/>
        <v/>
      </c>
      <c r="AR380" s="79" t="str">
        <f t="shared" si="38"/>
        <v/>
      </c>
      <c r="AS380" s="79" t="str">
        <f t="shared" si="38"/>
        <v/>
      </c>
      <c r="AT380" s="79" t="str">
        <f t="shared" si="38"/>
        <v/>
      </c>
      <c r="AU380" s="79" t="str">
        <f t="shared" si="39"/>
        <v/>
      </c>
      <c r="AV380" s="79" t="str">
        <f t="shared" si="39"/>
        <v/>
      </c>
      <c r="AW380" s="79" t="str">
        <f t="shared" si="39"/>
        <v/>
      </c>
      <c r="AX380" s="79" t="str">
        <f t="shared" si="39"/>
        <v/>
      </c>
      <c r="AY380" s="79" t="str">
        <f t="shared" si="40"/>
        <v/>
      </c>
      <c r="AZ380" s="79" t="str">
        <f t="shared" si="40"/>
        <v/>
      </c>
      <c r="IW380" s="7"/>
    </row>
    <row r="381" spans="3:257" ht="11.85" customHeight="1" x14ac:dyDescent="0.3">
      <c r="C381" s="27"/>
      <c r="D381" s="13"/>
      <c r="E381" s="13"/>
      <c r="F381" s="15"/>
      <c r="G381" s="15"/>
      <c r="H381" s="15"/>
      <c r="I381" s="10"/>
      <c r="J381" s="10"/>
      <c r="K381" s="10"/>
      <c r="L381" s="10"/>
      <c r="M381" s="10"/>
      <c r="N381" s="10"/>
      <c r="O381" s="10"/>
      <c r="P381" s="10"/>
      <c r="Q381" s="10"/>
      <c r="R381" s="7"/>
      <c r="S381" s="7"/>
      <c r="T381" s="7"/>
      <c r="U381" s="7"/>
      <c r="V381" s="7"/>
      <c r="W381" s="7"/>
      <c r="AH381" s="1"/>
      <c r="AP381" s="7" t="str">
        <f t="shared" si="37"/>
        <v/>
      </c>
      <c r="AQ381" s="79" t="str">
        <f t="shared" si="38"/>
        <v/>
      </c>
      <c r="AR381" s="79" t="str">
        <f t="shared" si="38"/>
        <v/>
      </c>
      <c r="AS381" s="79" t="str">
        <f t="shared" si="38"/>
        <v/>
      </c>
      <c r="AT381" s="79" t="str">
        <f t="shared" si="38"/>
        <v/>
      </c>
      <c r="AU381" s="79" t="str">
        <f t="shared" si="39"/>
        <v/>
      </c>
      <c r="AV381" s="79" t="str">
        <f t="shared" si="39"/>
        <v/>
      </c>
      <c r="AW381" s="79" t="str">
        <f t="shared" si="39"/>
        <v/>
      </c>
      <c r="AX381" s="79" t="str">
        <f t="shared" si="39"/>
        <v/>
      </c>
      <c r="AY381" s="79" t="str">
        <f t="shared" si="40"/>
        <v/>
      </c>
      <c r="AZ381" s="79" t="str">
        <f t="shared" si="40"/>
        <v/>
      </c>
      <c r="IW381" s="7"/>
    </row>
    <row r="382" spans="3:257" ht="11.85" customHeight="1" x14ac:dyDescent="0.3">
      <c r="C382" s="27"/>
      <c r="D382" s="13"/>
      <c r="E382" s="13"/>
      <c r="F382" s="15"/>
      <c r="G382" s="15"/>
      <c r="H382" s="15"/>
      <c r="I382" s="10"/>
      <c r="J382" s="10"/>
      <c r="K382" s="10"/>
      <c r="L382" s="10"/>
      <c r="M382" s="10"/>
      <c r="N382" s="10"/>
      <c r="O382" s="10"/>
      <c r="P382" s="10"/>
      <c r="Q382" s="10"/>
      <c r="R382" s="7"/>
      <c r="S382" s="7"/>
      <c r="T382" s="7"/>
      <c r="U382" s="7"/>
      <c r="V382" s="7"/>
      <c r="W382" s="7"/>
      <c r="AH382" s="1"/>
      <c r="AP382" s="7" t="str">
        <f t="shared" si="37"/>
        <v/>
      </c>
      <c r="AQ382" s="79" t="str">
        <f t="shared" si="38"/>
        <v/>
      </c>
      <c r="AR382" s="79" t="str">
        <f t="shared" si="38"/>
        <v/>
      </c>
      <c r="AS382" s="79" t="str">
        <f t="shared" si="38"/>
        <v/>
      </c>
      <c r="AT382" s="79" t="str">
        <f t="shared" si="38"/>
        <v/>
      </c>
      <c r="AU382" s="79" t="str">
        <f t="shared" si="39"/>
        <v/>
      </c>
      <c r="AV382" s="79" t="str">
        <f t="shared" si="39"/>
        <v/>
      </c>
      <c r="AW382" s="79" t="str">
        <f t="shared" si="39"/>
        <v/>
      </c>
      <c r="AX382" s="79" t="str">
        <f t="shared" si="39"/>
        <v/>
      </c>
      <c r="AY382" s="79" t="str">
        <f t="shared" si="40"/>
        <v/>
      </c>
      <c r="AZ382" s="79" t="str">
        <f t="shared" si="40"/>
        <v/>
      </c>
      <c r="IW382" s="7"/>
    </row>
    <row r="383" spans="3:257" ht="11.85" customHeight="1" x14ac:dyDescent="0.3">
      <c r="C383" s="27"/>
      <c r="D383" s="13"/>
      <c r="E383" s="13"/>
      <c r="F383" s="15"/>
      <c r="G383" s="15"/>
      <c r="H383" s="15"/>
      <c r="I383" s="10"/>
      <c r="J383" s="10"/>
      <c r="K383" s="10"/>
      <c r="L383" s="10"/>
      <c r="M383" s="10"/>
      <c r="N383" s="10"/>
      <c r="O383" s="10"/>
      <c r="P383" s="10"/>
      <c r="Q383" s="10"/>
      <c r="R383" s="7"/>
      <c r="S383" s="7"/>
      <c r="T383" s="7"/>
      <c r="U383" s="7"/>
      <c r="V383" s="7"/>
      <c r="W383" s="7"/>
      <c r="AH383" s="1"/>
      <c r="AP383" s="7" t="str">
        <f t="shared" si="37"/>
        <v/>
      </c>
      <c r="AQ383" s="79" t="str">
        <f t="shared" si="38"/>
        <v/>
      </c>
      <c r="AR383" s="79" t="str">
        <f t="shared" si="38"/>
        <v/>
      </c>
      <c r="AS383" s="79" t="str">
        <f t="shared" si="38"/>
        <v/>
      </c>
      <c r="AT383" s="79" t="str">
        <f t="shared" si="38"/>
        <v/>
      </c>
      <c r="AU383" s="79" t="str">
        <f t="shared" si="39"/>
        <v/>
      </c>
      <c r="AV383" s="79" t="str">
        <f t="shared" si="39"/>
        <v/>
      </c>
      <c r="AW383" s="79" t="str">
        <f t="shared" si="39"/>
        <v/>
      </c>
      <c r="AX383" s="79" t="str">
        <f t="shared" si="39"/>
        <v/>
      </c>
      <c r="AY383" s="79" t="str">
        <f t="shared" si="40"/>
        <v/>
      </c>
      <c r="AZ383" s="79" t="str">
        <f t="shared" si="40"/>
        <v/>
      </c>
      <c r="IW383" s="7"/>
    </row>
    <row r="384" spans="3:257" ht="11.85" customHeight="1" x14ac:dyDescent="0.3">
      <c r="C384" s="27"/>
      <c r="D384" s="13"/>
      <c r="E384" s="13"/>
      <c r="F384" s="15"/>
      <c r="G384" s="15"/>
      <c r="H384" s="15"/>
      <c r="I384" s="10"/>
      <c r="J384" s="10"/>
      <c r="K384" s="10"/>
      <c r="L384" s="10"/>
      <c r="M384" s="10"/>
      <c r="N384" s="10"/>
      <c r="O384" s="10"/>
      <c r="P384" s="10"/>
      <c r="Q384" s="10"/>
      <c r="R384" s="7"/>
      <c r="S384" s="7"/>
      <c r="T384" s="7"/>
      <c r="U384" s="7"/>
      <c r="V384" s="7"/>
      <c r="W384" s="7"/>
      <c r="AH384" s="1"/>
      <c r="AP384" s="7" t="str">
        <f t="shared" si="37"/>
        <v/>
      </c>
      <c r="AQ384" s="79" t="str">
        <f t="shared" si="38"/>
        <v/>
      </c>
      <c r="AR384" s="79" t="str">
        <f t="shared" si="38"/>
        <v/>
      </c>
      <c r="AS384" s="79" t="str">
        <f t="shared" si="38"/>
        <v/>
      </c>
      <c r="AT384" s="79" t="str">
        <f t="shared" si="38"/>
        <v/>
      </c>
      <c r="AU384" s="79" t="str">
        <f t="shared" si="39"/>
        <v/>
      </c>
      <c r="AV384" s="79" t="str">
        <f t="shared" si="39"/>
        <v/>
      </c>
      <c r="AW384" s="79" t="str">
        <f t="shared" si="39"/>
        <v/>
      </c>
      <c r="AX384" s="79" t="str">
        <f t="shared" si="39"/>
        <v/>
      </c>
      <c r="AY384" s="79" t="str">
        <f t="shared" si="40"/>
        <v/>
      </c>
      <c r="AZ384" s="79" t="str">
        <f t="shared" si="40"/>
        <v/>
      </c>
      <c r="IW384" s="7"/>
    </row>
    <row r="385" spans="3:257" ht="11.85" customHeight="1" x14ac:dyDescent="0.3">
      <c r="C385" s="27"/>
      <c r="D385" s="13"/>
      <c r="E385" s="13"/>
      <c r="F385" s="15"/>
      <c r="G385" s="15"/>
      <c r="H385" s="15"/>
      <c r="I385" s="10"/>
      <c r="J385" s="10"/>
      <c r="K385" s="10"/>
      <c r="L385" s="10"/>
      <c r="M385" s="10"/>
      <c r="N385" s="10"/>
      <c r="O385" s="10"/>
      <c r="P385" s="10"/>
      <c r="Q385" s="10"/>
      <c r="R385" s="7"/>
      <c r="S385" s="7"/>
      <c r="T385" s="7"/>
      <c r="U385" s="7"/>
      <c r="V385" s="7"/>
      <c r="W385" s="7"/>
      <c r="AH385" s="1"/>
      <c r="AP385" s="7" t="str">
        <f t="shared" si="37"/>
        <v/>
      </c>
      <c r="AQ385" s="79" t="str">
        <f t="shared" si="38"/>
        <v/>
      </c>
      <c r="AR385" s="79" t="str">
        <f t="shared" si="38"/>
        <v/>
      </c>
      <c r="AS385" s="79" t="str">
        <f t="shared" si="38"/>
        <v/>
      </c>
      <c r="AT385" s="79" t="str">
        <f t="shared" si="38"/>
        <v/>
      </c>
      <c r="AU385" s="79" t="str">
        <f t="shared" si="39"/>
        <v/>
      </c>
      <c r="AV385" s="79" t="str">
        <f t="shared" si="39"/>
        <v/>
      </c>
      <c r="AW385" s="79" t="str">
        <f t="shared" si="39"/>
        <v/>
      </c>
      <c r="AX385" s="79" t="str">
        <f t="shared" si="39"/>
        <v/>
      </c>
      <c r="AY385" s="79" t="str">
        <f t="shared" si="40"/>
        <v/>
      </c>
      <c r="AZ385" s="79" t="str">
        <f t="shared" si="40"/>
        <v/>
      </c>
      <c r="IW385" s="7"/>
    </row>
    <row r="386" spans="3:257" ht="11.85" customHeight="1" x14ac:dyDescent="0.3">
      <c r="C386" s="27"/>
      <c r="D386" s="13"/>
      <c r="E386" s="13"/>
      <c r="F386" s="15"/>
      <c r="G386" s="15"/>
      <c r="H386" s="15"/>
      <c r="I386" s="10"/>
      <c r="J386" s="10"/>
      <c r="K386" s="10"/>
      <c r="L386" s="10"/>
      <c r="M386" s="10"/>
      <c r="N386" s="10"/>
      <c r="O386" s="10"/>
      <c r="P386" s="10"/>
      <c r="Q386" s="10"/>
      <c r="R386" s="7"/>
      <c r="S386" s="7"/>
      <c r="T386" s="7"/>
      <c r="U386" s="7"/>
      <c r="V386" s="7"/>
      <c r="W386" s="7"/>
      <c r="AH386" s="1"/>
      <c r="AP386" s="7" t="str">
        <f t="shared" si="37"/>
        <v/>
      </c>
      <c r="AQ386" s="79" t="str">
        <f t="shared" si="38"/>
        <v/>
      </c>
      <c r="AR386" s="79" t="str">
        <f t="shared" si="38"/>
        <v/>
      </c>
      <c r="AS386" s="79" t="str">
        <f t="shared" si="38"/>
        <v/>
      </c>
      <c r="AT386" s="79" t="str">
        <f t="shared" si="38"/>
        <v/>
      </c>
      <c r="AU386" s="79" t="str">
        <f t="shared" si="39"/>
        <v/>
      </c>
      <c r="AV386" s="79" t="str">
        <f t="shared" si="39"/>
        <v/>
      </c>
      <c r="AW386" s="79" t="str">
        <f t="shared" si="39"/>
        <v/>
      </c>
      <c r="AX386" s="79" t="str">
        <f t="shared" si="39"/>
        <v/>
      </c>
      <c r="AY386" s="79" t="str">
        <f t="shared" si="40"/>
        <v/>
      </c>
      <c r="AZ386" s="79" t="str">
        <f t="shared" si="40"/>
        <v/>
      </c>
      <c r="IW386" s="7"/>
    </row>
    <row r="387" spans="3:257" ht="11.85" customHeight="1" x14ac:dyDescent="0.3">
      <c r="C387" s="27"/>
      <c r="D387" s="13"/>
      <c r="E387" s="13"/>
      <c r="F387" s="15"/>
      <c r="G387" s="15"/>
      <c r="H387" s="15"/>
      <c r="I387" s="10"/>
      <c r="J387" s="10"/>
      <c r="K387" s="10"/>
      <c r="L387" s="10"/>
      <c r="M387" s="10"/>
      <c r="N387" s="10"/>
      <c r="O387" s="10"/>
      <c r="P387" s="10"/>
      <c r="Q387" s="10"/>
      <c r="R387" s="7"/>
      <c r="S387" s="7"/>
      <c r="T387" s="7"/>
      <c r="U387" s="7"/>
      <c r="V387" s="7"/>
      <c r="W387" s="7"/>
      <c r="AH387" s="1"/>
      <c r="AP387" s="7" t="str">
        <f t="shared" si="37"/>
        <v/>
      </c>
      <c r="AQ387" s="79" t="str">
        <f t="shared" si="38"/>
        <v/>
      </c>
      <c r="AR387" s="79" t="str">
        <f t="shared" si="38"/>
        <v/>
      </c>
      <c r="AS387" s="79" t="str">
        <f t="shared" si="38"/>
        <v/>
      </c>
      <c r="AT387" s="79" t="str">
        <f t="shared" si="38"/>
        <v/>
      </c>
      <c r="AU387" s="79" t="str">
        <f t="shared" si="39"/>
        <v/>
      </c>
      <c r="AV387" s="79" t="str">
        <f t="shared" si="39"/>
        <v/>
      </c>
      <c r="AW387" s="79" t="str">
        <f t="shared" si="39"/>
        <v/>
      </c>
      <c r="AX387" s="79" t="str">
        <f t="shared" si="39"/>
        <v/>
      </c>
      <c r="AY387" s="79" t="str">
        <f t="shared" si="40"/>
        <v/>
      </c>
      <c r="AZ387" s="79" t="str">
        <f t="shared" si="40"/>
        <v/>
      </c>
      <c r="IW387" s="7"/>
    </row>
    <row r="388" spans="3:257" ht="11.85" customHeight="1" x14ac:dyDescent="0.3">
      <c r="C388" s="27"/>
      <c r="D388" s="13"/>
      <c r="E388" s="13"/>
      <c r="F388" s="15"/>
      <c r="G388" s="15"/>
      <c r="H388" s="15"/>
      <c r="I388" s="10"/>
      <c r="J388" s="10"/>
      <c r="K388" s="10"/>
      <c r="L388" s="10"/>
      <c r="M388" s="10"/>
      <c r="N388" s="10"/>
      <c r="O388" s="10"/>
      <c r="P388" s="10"/>
      <c r="Q388" s="10"/>
      <c r="R388" s="7"/>
      <c r="S388" s="7"/>
      <c r="T388" s="7"/>
      <c r="U388" s="7"/>
      <c r="V388" s="7"/>
      <c r="W388" s="7"/>
      <c r="AH388" s="1"/>
      <c r="AP388" s="7" t="str">
        <f t="shared" si="37"/>
        <v/>
      </c>
      <c r="AQ388" s="79" t="str">
        <f t="shared" si="38"/>
        <v/>
      </c>
      <c r="AR388" s="79" t="str">
        <f t="shared" si="38"/>
        <v/>
      </c>
      <c r="AS388" s="79" t="str">
        <f t="shared" si="38"/>
        <v/>
      </c>
      <c r="AT388" s="79" t="str">
        <f t="shared" si="38"/>
        <v/>
      </c>
      <c r="AU388" s="79" t="str">
        <f t="shared" si="39"/>
        <v/>
      </c>
      <c r="AV388" s="79" t="str">
        <f t="shared" si="39"/>
        <v/>
      </c>
      <c r="AW388" s="79" t="str">
        <f t="shared" si="39"/>
        <v/>
      </c>
      <c r="AX388" s="79" t="str">
        <f t="shared" si="39"/>
        <v/>
      </c>
      <c r="AY388" s="79" t="str">
        <f t="shared" si="40"/>
        <v/>
      </c>
      <c r="AZ388" s="79" t="str">
        <f t="shared" si="40"/>
        <v/>
      </c>
      <c r="IW388" s="7"/>
    </row>
    <row r="389" spans="3:257" ht="11.85" customHeight="1" x14ac:dyDescent="0.3">
      <c r="C389" s="27"/>
      <c r="D389" s="13"/>
      <c r="E389" s="13"/>
      <c r="F389" s="15"/>
      <c r="G389" s="15"/>
      <c r="H389" s="15"/>
      <c r="I389" s="10"/>
      <c r="J389" s="10"/>
      <c r="K389" s="10"/>
      <c r="L389" s="10"/>
      <c r="M389" s="10"/>
      <c r="N389" s="10"/>
      <c r="O389" s="10"/>
      <c r="P389" s="10"/>
      <c r="Q389" s="10"/>
      <c r="R389" s="7"/>
      <c r="S389" s="7"/>
      <c r="T389" s="7"/>
      <c r="U389" s="7"/>
      <c r="V389" s="7"/>
      <c r="W389" s="7"/>
      <c r="AH389" s="1"/>
      <c r="AP389" s="7" t="str">
        <f t="shared" si="37"/>
        <v/>
      </c>
      <c r="AQ389" s="79" t="str">
        <f t="shared" si="38"/>
        <v/>
      </c>
      <c r="AR389" s="79" t="str">
        <f t="shared" si="38"/>
        <v/>
      </c>
      <c r="AS389" s="79" t="str">
        <f t="shared" si="38"/>
        <v/>
      </c>
      <c r="AT389" s="79" t="str">
        <f t="shared" si="38"/>
        <v/>
      </c>
      <c r="AU389" s="79" t="str">
        <f t="shared" si="39"/>
        <v/>
      </c>
      <c r="AV389" s="79" t="str">
        <f t="shared" si="39"/>
        <v/>
      </c>
      <c r="AW389" s="79" t="str">
        <f t="shared" si="39"/>
        <v/>
      </c>
      <c r="AX389" s="79" t="str">
        <f t="shared" si="39"/>
        <v/>
      </c>
      <c r="AY389" s="79" t="str">
        <f t="shared" si="40"/>
        <v/>
      </c>
      <c r="AZ389" s="79" t="str">
        <f t="shared" si="40"/>
        <v/>
      </c>
      <c r="IW389" s="7"/>
    </row>
    <row r="390" spans="3:257" ht="11.85" customHeight="1" x14ac:dyDescent="0.3">
      <c r="C390" s="27"/>
      <c r="D390" s="13"/>
      <c r="E390" s="13"/>
      <c r="F390" s="15"/>
      <c r="G390" s="15"/>
      <c r="H390" s="15"/>
      <c r="I390" s="10"/>
      <c r="J390" s="10"/>
      <c r="K390" s="10"/>
      <c r="L390" s="10"/>
      <c r="M390" s="10"/>
      <c r="N390" s="10"/>
      <c r="O390" s="10"/>
      <c r="P390" s="10"/>
      <c r="Q390" s="10"/>
      <c r="R390" s="7"/>
      <c r="S390" s="7"/>
      <c r="T390" s="7"/>
      <c r="U390" s="7"/>
      <c r="V390" s="7"/>
      <c r="W390" s="7"/>
      <c r="AH390" s="1"/>
      <c r="AP390" s="7" t="str">
        <f t="shared" si="37"/>
        <v/>
      </c>
      <c r="AQ390" s="79" t="str">
        <f t="shared" si="38"/>
        <v/>
      </c>
      <c r="AR390" s="79" t="str">
        <f t="shared" si="38"/>
        <v/>
      </c>
      <c r="AS390" s="79" t="str">
        <f t="shared" si="38"/>
        <v/>
      </c>
      <c r="AT390" s="79" t="str">
        <f t="shared" si="38"/>
        <v/>
      </c>
      <c r="AU390" s="79" t="str">
        <f t="shared" si="39"/>
        <v/>
      </c>
      <c r="AV390" s="79" t="str">
        <f t="shared" si="39"/>
        <v/>
      </c>
      <c r="AW390" s="79" t="str">
        <f t="shared" si="39"/>
        <v/>
      </c>
      <c r="AX390" s="79" t="str">
        <f t="shared" si="39"/>
        <v/>
      </c>
      <c r="AY390" s="79" t="str">
        <f t="shared" si="40"/>
        <v/>
      </c>
      <c r="AZ390" s="79" t="str">
        <f t="shared" si="40"/>
        <v/>
      </c>
      <c r="IW390" s="7"/>
    </row>
    <row r="391" spans="3:257" ht="11.85" customHeight="1" x14ac:dyDescent="0.3">
      <c r="C391" s="27"/>
      <c r="D391" s="13"/>
      <c r="E391" s="13"/>
      <c r="F391" s="15"/>
      <c r="G391" s="15"/>
      <c r="H391" s="15"/>
      <c r="I391" s="10"/>
      <c r="J391" s="10"/>
      <c r="K391" s="10"/>
      <c r="L391" s="10"/>
      <c r="M391" s="10"/>
      <c r="N391" s="10"/>
      <c r="O391" s="10"/>
      <c r="P391" s="10"/>
      <c r="Q391" s="10"/>
      <c r="R391" s="7"/>
      <c r="S391" s="7"/>
      <c r="T391" s="7"/>
      <c r="U391" s="7"/>
      <c r="V391" s="7"/>
      <c r="W391" s="7"/>
      <c r="AH391" s="1"/>
      <c r="AP391" s="7" t="str">
        <f t="shared" si="37"/>
        <v/>
      </c>
      <c r="AQ391" s="79" t="str">
        <f t="shared" si="38"/>
        <v/>
      </c>
      <c r="AR391" s="79" t="str">
        <f t="shared" si="38"/>
        <v/>
      </c>
      <c r="AS391" s="79" t="str">
        <f t="shared" si="38"/>
        <v/>
      </c>
      <c r="AT391" s="79" t="str">
        <f t="shared" si="38"/>
        <v/>
      </c>
      <c r="AU391" s="79" t="str">
        <f t="shared" si="39"/>
        <v/>
      </c>
      <c r="AV391" s="79" t="str">
        <f t="shared" si="39"/>
        <v/>
      </c>
      <c r="AW391" s="79" t="str">
        <f t="shared" si="39"/>
        <v/>
      </c>
      <c r="AX391" s="79" t="str">
        <f t="shared" si="39"/>
        <v/>
      </c>
      <c r="AY391" s="79" t="str">
        <f t="shared" si="40"/>
        <v/>
      </c>
      <c r="AZ391" s="79" t="str">
        <f t="shared" si="40"/>
        <v/>
      </c>
      <c r="IW391" s="7"/>
    </row>
    <row r="392" spans="3:257" ht="11.85" customHeight="1" x14ac:dyDescent="0.3">
      <c r="C392" s="27"/>
      <c r="D392" s="13"/>
      <c r="E392" s="13"/>
      <c r="F392" s="15"/>
      <c r="G392" s="15"/>
      <c r="H392" s="15"/>
      <c r="I392" s="10"/>
      <c r="J392" s="10"/>
      <c r="K392" s="10"/>
      <c r="L392" s="10"/>
      <c r="M392" s="10"/>
      <c r="N392" s="10"/>
      <c r="O392" s="10"/>
      <c r="P392" s="10"/>
      <c r="Q392" s="10"/>
      <c r="R392" s="7"/>
      <c r="S392" s="7"/>
      <c r="T392" s="7"/>
      <c r="U392" s="7"/>
      <c r="V392" s="7"/>
      <c r="W392" s="7"/>
      <c r="AH392" s="1"/>
      <c r="AP392" s="7" t="str">
        <f t="shared" si="37"/>
        <v/>
      </c>
      <c r="AQ392" s="79" t="str">
        <f t="shared" si="38"/>
        <v/>
      </c>
      <c r="AR392" s="79" t="str">
        <f t="shared" si="38"/>
        <v/>
      </c>
      <c r="AS392" s="79" t="str">
        <f t="shared" si="38"/>
        <v/>
      </c>
      <c r="AT392" s="79" t="str">
        <f t="shared" si="38"/>
        <v/>
      </c>
      <c r="AU392" s="79" t="str">
        <f t="shared" si="39"/>
        <v/>
      </c>
      <c r="AV392" s="79" t="str">
        <f t="shared" si="39"/>
        <v/>
      </c>
      <c r="AW392" s="79" t="str">
        <f t="shared" si="39"/>
        <v/>
      </c>
      <c r="AX392" s="79" t="str">
        <f t="shared" si="39"/>
        <v/>
      </c>
      <c r="AY392" s="79" t="str">
        <f t="shared" si="40"/>
        <v/>
      </c>
      <c r="AZ392" s="79" t="str">
        <f t="shared" si="40"/>
        <v/>
      </c>
      <c r="IW392" s="7"/>
    </row>
    <row r="393" spans="3:257" ht="11.85" customHeight="1" x14ac:dyDescent="0.3">
      <c r="C393" s="27"/>
      <c r="D393" s="13"/>
      <c r="E393" s="13"/>
      <c r="F393" s="15"/>
      <c r="G393" s="15"/>
      <c r="H393" s="15"/>
      <c r="I393" s="10"/>
      <c r="J393" s="10"/>
      <c r="K393" s="10"/>
      <c r="L393" s="10"/>
      <c r="M393" s="10"/>
      <c r="N393" s="10"/>
      <c r="O393" s="10"/>
      <c r="P393" s="10"/>
      <c r="Q393" s="10"/>
      <c r="R393" s="7"/>
      <c r="S393" s="7"/>
      <c r="T393" s="7"/>
      <c r="U393" s="7"/>
      <c r="V393" s="7"/>
      <c r="W393" s="7"/>
      <c r="AH393" s="1"/>
      <c r="AP393" s="7" t="str">
        <f t="shared" si="37"/>
        <v/>
      </c>
      <c r="AQ393" s="79" t="str">
        <f t="shared" si="38"/>
        <v/>
      </c>
      <c r="AR393" s="79" t="str">
        <f t="shared" si="38"/>
        <v/>
      </c>
      <c r="AS393" s="79" t="str">
        <f t="shared" si="38"/>
        <v/>
      </c>
      <c r="AT393" s="79" t="str">
        <f t="shared" si="38"/>
        <v/>
      </c>
      <c r="AU393" s="79" t="str">
        <f t="shared" si="39"/>
        <v/>
      </c>
      <c r="AV393" s="79" t="str">
        <f t="shared" si="39"/>
        <v/>
      </c>
      <c r="AW393" s="79" t="str">
        <f t="shared" si="39"/>
        <v/>
      </c>
      <c r="AX393" s="79" t="str">
        <f t="shared" si="39"/>
        <v/>
      </c>
      <c r="AY393" s="79" t="str">
        <f t="shared" si="40"/>
        <v/>
      </c>
      <c r="AZ393" s="79" t="str">
        <f t="shared" si="40"/>
        <v/>
      </c>
      <c r="IW393" s="7"/>
    </row>
    <row r="394" spans="3:257" ht="11.85" customHeight="1" x14ac:dyDescent="0.3">
      <c r="C394" s="27"/>
      <c r="D394" s="13"/>
      <c r="E394" s="13"/>
      <c r="F394" s="15"/>
      <c r="G394" s="15"/>
      <c r="H394" s="15"/>
      <c r="I394" s="10"/>
      <c r="J394" s="10"/>
      <c r="K394" s="10"/>
      <c r="L394" s="10"/>
      <c r="M394" s="10"/>
      <c r="N394" s="10"/>
      <c r="O394" s="10"/>
      <c r="P394" s="10"/>
      <c r="Q394" s="10"/>
      <c r="R394" s="7"/>
      <c r="S394" s="7"/>
      <c r="T394" s="7"/>
      <c r="U394" s="7"/>
      <c r="V394" s="7"/>
      <c r="W394" s="7"/>
      <c r="AH394" s="1"/>
      <c r="AP394" s="7" t="str">
        <f t="shared" si="37"/>
        <v/>
      </c>
      <c r="AQ394" s="79" t="str">
        <f t="shared" si="38"/>
        <v/>
      </c>
      <c r="AR394" s="79" t="str">
        <f t="shared" si="38"/>
        <v/>
      </c>
      <c r="AS394" s="79" t="str">
        <f t="shared" si="38"/>
        <v/>
      </c>
      <c r="AT394" s="79" t="str">
        <f t="shared" si="38"/>
        <v/>
      </c>
      <c r="AU394" s="79" t="str">
        <f t="shared" si="39"/>
        <v/>
      </c>
      <c r="AV394" s="79" t="str">
        <f t="shared" si="39"/>
        <v/>
      </c>
      <c r="AW394" s="79" t="str">
        <f t="shared" si="39"/>
        <v/>
      </c>
      <c r="AX394" s="79" t="str">
        <f t="shared" si="39"/>
        <v/>
      </c>
      <c r="AY394" s="79" t="str">
        <f t="shared" si="40"/>
        <v/>
      </c>
      <c r="AZ394" s="79" t="str">
        <f t="shared" si="40"/>
        <v/>
      </c>
      <c r="IW394" s="7"/>
    </row>
    <row r="395" spans="3:257" ht="11.85" customHeight="1" x14ac:dyDescent="0.3">
      <c r="C395" s="27"/>
      <c r="D395" s="13"/>
      <c r="E395" s="13"/>
      <c r="F395" s="15"/>
      <c r="G395" s="15"/>
      <c r="H395" s="15"/>
      <c r="I395" s="10"/>
      <c r="J395" s="10"/>
      <c r="K395" s="10"/>
      <c r="L395" s="10"/>
      <c r="M395" s="10"/>
      <c r="N395" s="10"/>
      <c r="O395" s="10"/>
      <c r="P395" s="10"/>
      <c r="Q395" s="10"/>
      <c r="R395" s="7"/>
      <c r="S395" s="7"/>
      <c r="T395" s="7"/>
      <c r="U395" s="7"/>
      <c r="V395" s="7"/>
      <c r="W395" s="7"/>
      <c r="AH395" s="1"/>
      <c r="AP395" s="7" t="str">
        <f t="shared" si="37"/>
        <v/>
      </c>
      <c r="AQ395" s="79" t="str">
        <f t="shared" si="38"/>
        <v/>
      </c>
      <c r="AR395" s="79" t="str">
        <f t="shared" si="38"/>
        <v/>
      </c>
      <c r="AS395" s="79" t="str">
        <f t="shared" si="38"/>
        <v/>
      </c>
      <c r="AT395" s="79" t="str">
        <f t="shared" si="38"/>
        <v/>
      </c>
      <c r="AU395" s="79" t="str">
        <f t="shared" si="39"/>
        <v/>
      </c>
      <c r="AV395" s="79" t="str">
        <f t="shared" si="39"/>
        <v/>
      </c>
      <c r="AW395" s="79" t="str">
        <f t="shared" si="39"/>
        <v/>
      </c>
      <c r="AX395" s="79" t="str">
        <f t="shared" si="39"/>
        <v/>
      </c>
      <c r="AY395" s="79" t="str">
        <f t="shared" si="40"/>
        <v/>
      </c>
      <c r="AZ395" s="79" t="str">
        <f t="shared" si="40"/>
        <v/>
      </c>
      <c r="IW395" s="7"/>
    </row>
    <row r="396" spans="3:257" ht="11.85" customHeight="1" x14ac:dyDescent="0.3">
      <c r="C396" s="27"/>
      <c r="D396" s="13"/>
      <c r="E396" s="13"/>
      <c r="F396" s="15"/>
      <c r="G396" s="15"/>
      <c r="H396" s="15"/>
      <c r="I396" s="10"/>
      <c r="J396" s="10"/>
      <c r="K396" s="10"/>
      <c r="L396" s="10"/>
      <c r="M396" s="10"/>
      <c r="N396" s="10"/>
      <c r="O396" s="10"/>
      <c r="P396" s="10"/>
      <c r="Q396" s="10"/>
      <c r="R396" s="7"/>
      <c r="S396" s="7"/>
      <c r="T396" s="7"/>
      <c r="U396" s="7"/>
      <c r="V396" s="7"/>
      <c r="W396" s="7"/>
      <c r="AH396" s="1"/>
      <c r="AP396" s="7" t="str">
        <f t="shared" si="37"/>
        <v/>
      </c>
      <c r="AQ396" s="79" t="str">
        <f t="shared" si="38"/>
        <v/>
      </c>
      <c r="AR396" s="79" t="str">
        <f t="shared" si="38"/>
        <v/>
      </c>
      <c r="AS396" s="79" t="str">
        <f t="shared" si="38"/>
        <v/>
      </c>
      <c r="AT396" s="79" t="str">
        <f t="shared" si="38"/>
        <v/>
      </c>
      <c r="AU396" s="79" t="str">
        <f t="shared" si="39"/>
        <v/>
      </c>
      <c r="AV396" s="79" t="str">
        <f t="shared" si="39"/>
        <v/>
      </c>
      <c r="AW396" s="79" t="str">
        <f t="shared" si="39"/>
        <v/>
      </c>
      <c r="AX396" s="79" t="str">
        <f t="shared" si="39"/>
        <v/>
      </c>
      <c r="AY396" s="79" t="str">
        <f t="shared" si="40"/>
        <v/>
      </c>
      <c r="AZ396" s="79" t="str">
        <f t="shared" si="40"/>
        <v/>
      </c>
      <c r="IW396" s="7"/>
    </row>
    <row r="397" spans="3:257" ht="11.85" customHeight="1" x14ac:dyDescent="0.3">
      <c r="C397" s="27"/>
      <c r="D397" s="13"/>
      <c r="E397" s="13"/>
      <c r="F397" s="15"/>
      <c r="G397" s="15"/>
      <c r="H397" s="15"/>
      <c r="I397" s="10"/>
      <c r="J397" s="10"/>
      <c r="K397" s="10"/>
      <c r="L397" s="10"/>
      <c r="M397" s="10"/>
      <c r="N397" s="10"/>
      <c r="O397" s="10"/>
      <c r="P397" s="10"/>
      <c r="Q397" s="10"/>
      <c r="R397" s="7"/>
      <c r="S397" s="7"/>
      <c r="T397" s="7"/>
      <c r="U397" s="7"/>
      <c r="V397" s="7"/>
      <c r="W397" s="7"/>
      <c r="AH397" s="1"/>
      <c r="AP397" s="7" t="str">
        <f t="shared" si="37"/>
        <v/>
      </c>
      <c r="AQ397" s="79" t="str">
        <f t="shared" si="38"/>
        <v/>
      </c>
      <c r="AR397" s="79" t="str">
        <f t="shared" si="38"/>
        <v/>
      </c>
      <c r="AS397" s="79" t="str">
        <f t="shared" si="38"/>
        <v/>
      </c>
      <c r="AT397" s="79" t="str">
        <f t="shared" si="38"/>
        <v/>
      </c>
      <c r="AU397" s="79" t="str">
        <f t="shared" si="39"/>
        <v/>
      </c>
      <c r="AV397" s="79" t="str">
        <f t="shared" si="39"/>
        <v/>
      </c>
      <c r="AW397" s="79" t="str">
        <f t="shared" si="39"/>
        <v/>
      </c>
      <c r="AX397" s="79" t="str">
        <f t="shared" si="39"/>
        <v/>
      </c>
      <c r="AY397" s="79" t="str">
        <f t="shared" si="40"/>
        <v/>
      </c>
      <c r="AZ397" s="79" t="str">
        <f t="shared" si="40"/>
        <v/>
      </c>
      <c r="IW397" s="7"/>
    </row>
    <row r="398" spans="3:257" ht="11.85" customHeight="1" x14ac:dyDescent="0.3">
      <c r="C398" s="27"/>
      <c r="D398" s="13"/>
      <c r="E398" s="13"/>
      <c r="F398" s="15"/>
      <c r="G398" s="15"/>
      <c r="H398" s="15"/>
      <c r="I398" s="10"/>
      <c r="J398" s="10"/>
      <c r="K398" s="10"/>
      <c r="L398" s="10"/>
      <c r="M398" s="10"/>
      <c r="N398" s="10"/>
      <c r="O398" s="10"/>
      <c r="P398" s="10"/>
      <c r="Q398" s="10"/>
      <c r="R398" s="7"/>
      <c r="S398" s="7"/>
      <c r="T398" s="7"/>
      <c r="U398" s="7"/>
      <c r="V398" s="7"/>
      <c r="W398" s="7"/>
      <c r="AH398" s="1"/>
      <c r="AP398" s="7" t="str">
        <f t="shared" si="37"/>
        <v/>
      </c>
      <c r="AQ398" s="79" t="str">
        <f t="shared" si="38"/>
        <v/>
      </c>
      <c r="AR398" s="79" t="str">
        <f t="shared" si="38"/>
        <v/>
      </c>
      <c r="AS398" s="79" t="str">
        <f t="shared" si="38"/>
        <v/>
      </c>
      <c r="AT398" s="79" t="str">
        <f t="shared" si="38"/>
        <v/>
      </c>
      <c r="AU398" s="79" t="str">
        <f t="shared" si="39"/>
        <v/>
      </c>
      <c r="AV398" s="79" t="str">
        <f t="shared" si="39"/>
        <v/>
      </c>
      <c r="AW398" s="79" t="str">
        <f t="shared" si="39"/>
        <v/>
      </c>
      <c r="AX398" s="79" t="str">
        <f t="shared" si="39"/>
        <v/>
      </c>
      <c r="AY398" s="79" t="str">
        <f t="shared" si="40"/>
        <v/>
      </c>
      <c r="AZ398" s="79" t="str">
        <f t="shared" si="40"/>
        <v/>
      </c>
      <c r="IW398" s="7"/>
    </row>
    <row r="399" spans="3:257" ht="11.85" customHeight="1" x14ac:dyDescent="0.3">
      <c r="C399" s="27"/>
      <c r="D399" s="13"/>
      <c r="E399" s="13"/>
      <c r="F399" s="15"/>
      <c r="G399" s="15"/>
      <c r="H399" s="15"/>
      <c r="I399" s="10"/>
      <c r="J399" s="10"/>
      <c r="K399" s="10"/>
      <c r="L399" s="10"/>
      <c r="M399" s="10"/>
      <c r="N399" s="10"/>
      <c r="O399" s="10"/>
      <c r="P399" s="10"/>
      <c r="Q399" s="10"/>
      <c r="R399" s="7"/>
      <c r="S399" s="7"/>
      <c r="T399" s="7"/>
      <c r="U399" s="7"/>
      <c r="V399" s="7"/>
      <c r="W399" s="7"/>
      <c r="AH399" s="1"/>
      <c r="AP399" s="7" t="str">
        <f t="shared" si="37"/>
        <v/>
      </c>
      <c r="AQ399" s="79" t="str">
        <f t="shared" si="38"/>
        <v/>
      </c>
      <c r="AR399" s="79" t="str">
        <f t="shared" si="38"/>
        <v/>
      </c>
      <c r="AS399" s="79" t="str">
        <f t="shared" si="38"/>
        <v/>
      </c>
      <c r="AT399" s="79" t="str">
        <f t="shared" si="38"/>
        <v/>
      </c>
      <c r="AU399" s="79" t="str">
        <f t="shared" si="39"/>
        <v/>
      </c>
      <c r="AV399" s="79" t="str">
        <f t="shared" si="39"/>
        <v/>
      </c>
      <c r="AW399" s="79" t="str">
        <f t="shared" si="39"/>
        <v/>
      </c>
      <c r="AX399" s="79" t="str">
        <f t="shared" si="39"/>
        <v/>
      </c>
      <c r="AY399" s="79" t="str">
        <f t="shared" si="40"/>
        <v/>
      </c>
      <c r="AZ399" s="79" t="str">
        <f t="shared" si="40"/>
        <v/>
      </c>
      <c r="IW399" s="7"/>
    </row>
    <row r="400" spans="3:257" ht="11.85" customHeight="1" x14ac:dyDescent="0.3">
      <c r="C400" s="27"/>
      <c r="D400" s="13"/>
      <c r="E400" s="13"/>
      <c r="F400" s="15"/>
      <c r="G400" s="15"/>
      <c r="H400" s="15"/>
      <c r="I400" s="10"/>
      <c r="J400" s="10"/>
      <c r="K400" s="10"/>
      <c r="L400" s="10"/>
      <c r="M400" s="10"/>
      <c r="N400" s="10"/>
      <c r="O400" s="10"/>
      <c r="P400" s="10"/>
      <c r="Q400" s="10"/>
      <c r="R400" s="7"/>
      <c r="S400" s="7"/>
      <c r="T400" s="7"/>
      <c r="U400" s="7"/>
      <c r="V400" s="7"/>
      <c r="W400" s="7"/>
      <c r="AH400" s="1"/>
      <c r="AP400" s="7" t="str">
        <f t="shared" si="37"/>
        <v/>
      </c>
      <c r="AQ400" s="79" t="str">
        <f t="shared" si="38"/>
        <v/>
      </c>
      <c r="AR400" s="79" t="str">
        <f t="shared" si="38"/>
        <v/>
      </c>
      <c r="AS400" s="79" t="str">
        <f t="shared" si="38"/>
        <v/>
      </c>
      <c r="AT400" s="79" t="str">
        <f t="shared" si="38"/>
        <v/>
      </c>
      <c r="AU400" s="79" t="str">
        <f t="shared" si="39"/>
        <v/>
      </c>
      <c r="AV400" s="79" t="str">
        <f t="shared" si="39"/>
        <v/>
      </c>
      <c r="AW400" s="79" t="str">
        <f t="shared" si="39"/>
        <v/>
      </c>
      <c r="AX400" s="79" t="str">
        <f t="shared" si="39"/>
        <v/>
      </c>
      <c r="AY400" s="79" t="str">
        <f t="shared" si="40"/>
        <v/>
      </c>
      <c r="AZ400" s="79" t="str">
        <f t="shared" si="40"/>
        <v/>
      </c>
      <c r="IW400" s="7"/>
    </row>
    <row r="401" spans="3:257" ht="11.85" customHeight="1" x14ac:dyDescent="0.3">
      <c r="C401" s="27"/>
      <c r="D401" s="13"/>
      <c r="E401" s="13"/>
      <c r="F401" s="15"/>
      <c r="G401" s="15"/>
      <c r="H401" s="15"/>
      <c r="I401" s="10"/>
      <c r="J401" s="10"/>
      <c r="K401" s="10"/>
      <c r="L401" s="10"/>
      <c r="M401" s="10"/>
      <c r="N401" s="10"/>
      <c r="O401" s="10"/>
      <c r="P401" s="10"/>
      <c r="Q401" s="10"/>
      <c r="R401" s="7"/>
      <c r="S401" s="7"/>
      <c r="T401" s="7"/>
      <c r="U401" s="7"/>
      <c r="V401" s="7"/>
      <c r="W401" s="7"/>
      <c r="AH401" s="1"/>
      <c r="AP401" s="7" t="str">
        <f t="shared" si="37"/>
        <v/>
      </c>
      <c r="AQ401" s="79" t="str">
        <f t="shared" si="38"/>
        <v/>
      </c>
      <c r="AR401" s="79" t="str">
        <f t="shared" si="38"/>
        <v/>
      </c>
      <c r="AS401" s="79" t="str">
        <f t="shared" si="38"/>
        <v/>
      </c>
      <c r="AT401" s="79" t="str">
        <f t="shared" si="38"/>
        <v/>
      </c>
      <c r="AU401" s="79" t="str">
        <f t="shared" si="39"/>
        <v/>
      </c>
      <c r="AV401" s="79" t="str">
        <f t="shared" si="39"/>
        <v/>
      </c>
      <c r="AW401" s="79" t="str">
        <f t="shared" si="39"/>
        <v/>
      </c>
      <c r="AX401" s="79" t="str">
        <f t="shared" si="39"/>
        <v/>
      </c>
      <c r="AY401" s="79" t="str">
        <f t="shared" si="40"/>
        <v/>
      </c>
      <c r="AZ401" s="79" t="str">
        <f t="shared" si="40"/>
        <v/>
      </c>
      <c r="IW401" s="7"/>
    </row>
    <row r="402" spans="3:257" ht="11.85" customHeight="1" x14ac:dyDescent="0.3">
      <c r="C402" s="27"/>
      <c r="D402" s="13"/>
      <c r="E402" s="13"/>
      <c r="F402" s="15"/>
      <c r="G402" s="15"/>
      <c r="H402" s="15"/>
      <c r="I402" s="10"/>
      <c r="J402" s="10"/>
      <c r="K402" s="10"/>
      <c r="L402" s="10"/>
      <c r="M402" s="10"/>
      <c r="N402" s="10"/>
      <c r="O402" s="10"/>
      <c r="P402" s="10"/>
      <c r="Q402" s="10"/>
      <c r="R402" s="7"/>
      <c r="S402" s="7"/>
      <c r="T402" s="7"/>
      <c r="U402" s="7"/>
      <c r="V402" s="7"/>
      <c r="W402" s="7"/>
      <c r="AH402" s="1"/>
      <c r="AP402" s="7" t="str">
        <f t="shared" si="37"/>
        <v/>
      </c>
      <c r="AQ402" s="79" t="str">
        <f t="shared" si="38"/>
        <v/>
      </c>
      <c r="AR402" s="79" t="str">
        <f t="shared" si="38"/>
        <v/>
      </c>
      <c r="AS402" s="79" t="str">
        <f t="shared" si="38"/>
        <v/>
      </c>
      <c r="AT402" s="79" t="str">
        <f t="shared" si="38"/>
        <v/>
      </c>
      <c r="AU402" s="79" t="str">
        <f t="shared" si="39"/>
        <v/>
      </c>
      <c r="AV402" s="79" t="str">
        <f t="shared" si="39"/>
        <v/>
      </c>
      <c r="AW402" s="79" t="str">
        <f t="shared" si="39"/>
        <v/>
      </c>
      <c r="AX402" s="79" t="str">
        <f t="shared" si="39"/>
        <v/>
      </c>
      <c r="AY402" s="79" t="str">
        <f t="shared" si="40"/>
        <v/>
      </c>
      <c r="AZ402" s="79" t="str">
        <f t="shared" si="40"/>
        <v/>
      </c>
      <c r="IW402" s="7"/>
    </row>
    <row r="403" spans="3:257" ht="11.85" customHeight="1" x14ac:dyDescent="0.3">
      <c r="C403" s="27"/>
      <c r="D403" s="13"/>
      <c r="E403" s="13"/>
      <c r="F403" s="15"/>
      <c r="G403" s="15"/>
      <c r="H403" s="15"/>
      <c r="I403" s="10"/>
      <c r="J403" s="10"/>
      <c r="K403" s="10"/>
      <c r="L403" s="10"/>
      <c r="M403" s="10"/>
      <c r="N403" s="10"/>
      <c r="O403" s="10"/>
      <c r="P403" s="10"/>
      <c r="Q403" s="10"/>
      <c r="R403" s="7"/>
      <c r="S403" s="7"/>
      <c r="T403" s="7"/>
      <c r="U403" s="7"/>
      <c r="V403" s="7"/>
      <c r="W403" s="7"/>
      <c r="AH403" s="1"/>
      <c r="AP403" s="7" t="str">
        <f t="shared" si="37"/>
        <v/>
      </c>
      <c r="AQ403" s="79" t="str">
        <f t="shared" si="38"/>
        <v/>
      </c>
      <c r="AR403" s="79" t="str">
        <f t="shared" si="38"/>
        <v/>
      </c>
      <c r="AS403" s="79" t="str">
        <f t="shared" si="38"/>
        <v/>
      </c>
      <c r="AT403" s="79" t="str">
        <f t="shared" si="38"/>
        <v/>
      </c>
      <c r="AU403" s="79" t="str">
        <f t="shared" si="39"/>
        <v/>
      </c>
      <c r="AV403" s="79" t="str">
        <f t="shared" si="39"/>
        <v/>
      </c>
      <c r="AW403" s="79" t="str">
        <f t="shared" si="39"/>
        <v/>
      </c>
      <c r="AX403" s="79" t="str">
        <f t="shared" si="39"/>
        <v/>
      </c>
      <c r="AY403" s="79" t="str">
        <f t="shared" si="40"/>
        <v/>
      </c>
      <c r="AZ403" s="79" t="str">
        <f t="shared" si="40"/>
        <v/>
      </c>
      <c r="IW403" s="7"/>
    </row>
    <row r="404" spans="3:257" ht="11.85" customHeight="1" x14ac:dyDescent="0.3">
      <c r="C404" s="27"/>
      <c r="D404" s="13"/>
      <c r="E404" s="13"/>
      <c r="F404" s="15"/>
      <c r="G404" s="15"/>
      <c r="H404" s="15"/>
      <c r="I404" s="10"/>
      <c r="J404" s="10"/>
      <c r="K404" s="10"/>
      <c r="L404" s="10"/>
      <c r="M404" s="10"/>
      <c r="N404" s="10"/>
      <c r="O404" s="10"/>
      <c r="P404" s="10"/>
      <c r="Q404" s="10"/>
      <c r="R404" s="7"/>
      <c r="S404" s="7"/>
      <c r="T404" s="7"/>
      <c r="U404" s="7"/>
      <c r="V404" s="7"/>
      <c r="W404" s="7"/>
      <c r="AH404" s="1"/>
      <c r="AP404" s="7" t="str">
        <f t="shared" si="37"/>
        <v/>
      </c>
      <c r="AQ404" s="79" t="str">
        <f t="shared" si="38"/>
        <v/>
      </c>
      <c r="AR404" s="79" t="str">
        <f t="shared" si="38"/>
        <v/>
      </c>
      <c r="AS404" s="79" t="str">
        <f t="shared" si="38"/>
        <v/>
      </c>
      <c r="AT404" s="79" t="str">
        <f t="shared" si="38"/>
        <v/>
      </c>
      <c r="AU404" s="79" t="str">
        <f t="shared" si="39"/>
        <v/>
      </c>
      <c r="AV404" s="79" t="str">
        <f t="shared" si="39"/>
        <v/>
      </c>
      <c r="AW404" s="79" t="str">
        <f t="shared" si="39"/>
        <v/>
      </c>
      <c r="AX404" s="79" t="str">
        <f t="shared" si="39"/>
        <v/>
      </c>
      <c r="AY404" s="79" t="str">
        <f t="shared" si="40"/>
        <v/>
      </c>
      <c r="AZ404" s="79" t="str">
        <f t="shared" si="40"/>
        <v/>
      </c>
      <c r="IW404" s="7"/>
    </row>
    <row r="405" spans="3:257" ht="11.85" customHeight="1" x14ac:dyDescent="0.3">
      <c r="C405" s="27"/>
      <c r="D405" s="13"/>
      <c r="E405" s="13"/>
      <c r="F405" s="15"/>
      <c r="G405" s="15"/>
      <c r="H405" s="15"/>
      <c r="I405" s="10"/>
      <c r="J405" s="10"/>
      <c r="K405" s="10"/>
      <c r="L405" s="10"/>
      <c r="M405" s="10"/>
      <c r="N405" s="10"/>
      <c r="O405" s="10"/>
      <c r="P405" s="10"/>
      <c r="Q405" s="10"/>
      <c r="R405" s="7"/>
      <c r="S405" s="7"/>
      <c r="T405" s="7"/>
      <c r="U405" s="7"/>
      <c r="V405" s="7"/>
      <c r="W405" s="7"/>
      <c r="AH405" s="1"/>
      <c r="AP405" s="7" t="str">
        <f t="shared" si="37"/>
        <v/>
      </c>
      <c r="AQ405" s="79" t="str">
        <f t="shared" si="38"/>
        <v/>
      </c>
      <c r="AR405" s="79" t="str">
        <f t="shared" si="38"/>
        <v/>
      </c>
      <c r="AS405" s="79" t="str">
        <f t="shared" si="38"/>
        <v/>
      </c>
      <c r="AT405" s="79" t="str">
        <f t="shared" si="38"/>
        <v/>
      </c>
      <c r="AU405" s="79" t="str">
        <f t="shared" si="39"/>
        <v/>
      </c>
      <c r="AV405" s="79" t="str">
        <f t="shared" si="39"/>
        <v/>
      </c>
      <c r="AW405" s="79" t="str">
        <f t="shared" si="39"/>
        <v/>
      </c>
      <c r="AX405" s="79" t="str">
        <f t="shared" si="39"/>
        <v/>
      </c>
      <c r="AY405" s="79" t="str">
        <f t="shared" si="40"/>
        <v/>
      </c>
      <c r="AZ405" s="79" t="str">
        <f t="shared" si="40"/>
        <v/>
      </c>
      <c r="IW405" s="7"/>
    </row>
    <row r="406" spans="3:257" ht="11.85" customHeight="1" x14ac:dyDescent="0.3">
      <c r="C406" s="27"/>
      <c r="D406" s="13"/>
      <c r="E406" s="13"/>
      <c r="F406" s="15"/>
      <c r="G406" s="15"/>
      <c r="H406" s="15"/>
      <c r="I406" s="10"/>
      <c r="J406" s="10"/>
      <c r="K406" s="10"/>
      <c r="L406" s="10"/>
      <c r="M406" s="10"/>
      <c r="N406" s="10"/>
      <c r="O406" s="10"/>
      <c r="P406" s="10"/>
      <c r="Q406" s="10"/>
      <c r="R406" s="7"/>
      <c r="S406" s="7"/>
      <c r="T406" s="7"/>
      <c r="U406" s="7"/>
      <c r="V406" s="7"/>
      <c r="W406" s="7"/>
      <c r="AH406" s="1"/>
      <c r="AP406" s="7" t="str">
        <f t="shared" si="37"/>
        <v/>
      </c>
      <c r="AQ406" s="79" t="str">
        <f t="shared" si="38"/>
        <v/>
      </c>
      <c r="AR406" s="79" t="str">
        <f t="shared" si="38"/>
        <v/>
      </c>
      <c r="AS406" s="79" t="str">
        <f t="shared" si="38"/>
        <v/>
      </c>
      <c r="AT406" s="79" t="str">
        <f t="shared" si="38"/>
        <v/>
      </c>
      <c r="AU406" s="79" t="str">
        <f t="shared" si="39"/>
        <v/>
      </c>
      <c r="AV406" s="79" t="str">
        <f t="shared" si="39"/>
        <v/>
      </c>
      <c r="AW406" s="79" t="str">
        <f t="shared" si="39"/>
        <v/>
      </c>
      <c r="AX406" s="79" t="str">
        <f t="shared" si="39"/>
        <v/>
      </c>
      <c r="AY406" s="79" t="str">
        <f t="shared" si="40"/>
        <v/>
      </c>
      <c r="AZ406" s="79" t="str">
        <f t="shared" si="40"/>
        <v/>
      </c>
      <c r="IW406" s="7"/>
    </row>
    <row r="407" spans="3:257" ht="11.85" customHeight="1" x14ac:dyDescent="0.3">
      <c r="C407" s="27"/>
      <c r="D407" s="13"/>
      <c r="E407" s="13"/>
      <c r="F407" s="15"/>
      <c r="G407" s="15"/>
      <c r="H407" s="15"/>
      <c r="I407" s="10"/>
      <c r="J407" s="10"/>
      <c r="K407" s="10"/>
      <c r="L407" s="10"/>
      <c r="M407" s="10"/>
      <c r="N407" s="10"/>
      <c r="O407" s="10"/>
      <c r="P407" s="10"/>
      <c r="Q407" s="10"/>
      <c r="R407" s="7"/>
      <c r="S407" s="7"/>
      <c r="T407" s="7"/>
      <c r="U407" s="7"/>
      <c r="V407" s="7"/>
      <c r="W407" s="7"/>
      <c r="AH407" s="1"/>
      <c r="AP407" s="7" t="str">
        <f t="shared" si="37"/>
        <v/>
      </c>
      <c r="AQ407" s="79" t="str">
        <f t="shared" si="38"/>
        <v/>
      </c>
      <c r="AR407" s="79" t="str">
        <f t="shared" si="38"/>
        <v/>
      </c>
      <c r="AS407" s="79" t="str">
        <f t="shared" si="38"/>
        <v/>
      </c>
      <c r="AT407" s="79" t="str">
        <f t="shared" si="38"/>
        <v/>
      </c>
      <c r="AU407" s="79" t="str">
        <f t="shared" si="39"/>
        <v/>
      </c>
      <c r="AV407" s="79" t="str">
        <f t="shared" si="39"/>
        <v/>
      </c>
      <c r="AW407" s="79" t="str">
        <f t="shared" si="39"/>
        <v/>
      </c>
      <c r="AX407" s="79" t="str">
        <f t="shared" si="39"/>
        <v/>
      </c>
      <c r="AY407" s="79" t="str">
        <f t="shared" si="40"/>
        <v/>
      </c>
      <c r="AZ407" s="79" t="str">
        <f t="shared" si="40"/>
        <v/>
      </c>
      <c r="IW407" s="7"/>
    </row>
    <row r="408" spans="3:257" ht="11.85" customHeight="1" x14ac:dyDescent="0.3">
      <c r="C408" s="27"/>
      <c r="D408" s="13"/>
      <c r="E408" s="13"/>
      <c r="F408" s="15"/>
      <c r="G408" s="15"/>
      <c r="H408" s="15"/>
      <c r="I408" s="10"/>
      <c r="J408" s="10"/>
      <c r="K408" s="10"/>
      <c r="L408" s="10"/>
      <c r="M408" s="10"/>
      <c r="N408" s="10"/>
      <c r="O408" s="10"/>
      <c r="P408" s="10"/>
      <c r="Q408" s="10"/>
      <c r="R408" s="7"/>
      <c r="S408" s="7"/>
      <c r="T408" s="7"/>
      <c r="U408" s="7"/>
      <c r="V408" s="7"/>
      <c r="W408" s="7"/>
      <c r="AH408" s="1"/>
      <c r="AP408" s="7" t="str">
        <f t="shared" si="37"/>
        <v/>
      </c>
      <c r="AQ408" s="79" t="str">
        <f t="shared" si="38"/>
        <v/>
      </c>
      <c r="AR408" s="79" t="str">
        <f t="shared" si="38"/>
        <v/>
      </c>
      <c r="AS408" s="79" t="str">
        <f t="shared" si="38"/>
        <v/>
      </c>
      <c r="AT408" s="79" t="str">
        <f t="shared" si="38"/>
        <v/>
      </c>
      <c r="AU408" s="79" t="str">
        <f t="shared" si="39"/>
        <v/>
      </c>
      <c r="AV408" s="79" t="str">
        <f t="shared" si="39"/>
        <v/>
      </c>
      <c r="AW408" s="79" t="str">
        <f t="shared" si="39"/>
        <v/>
      </c>
      <c r="AX408" s="79" t="str">
        <f t="shared" si="39"/>
        <v/>
      </c>
      <c r="AY408" s="79" t="str">
        <f t="shared" si="40"/>
        <v/>
      </c>
      <c r="AZ408" s="79" t="str">
        <f t="shared" si="40"/>
        <v/>
      </c>
      <c r="IW408" s="7"/>
    </row>
    <row r="409" spans="3:257" ht="11.85" customHeight="1" x14ac:dyDescent="0.3">
      <c r="C409" s="27"/>
      <c r="D409" s="13"/>
      <c r="E409" s="13"/>
      <c r="F409" s="15"/>
      <c r="G409" s="15"/>
      <c r="H409" s="15"/>
      <c r="I409" s="10"/>
      <c r="J409" s="10"/>
      <c r="K409" s="10"/>
      <c r="L409" s="10"/>
      <c r="M409" s="10"/>
      <c r="N409" s="10"/>
      <c r="O409" s="10"/>
      <c r="P409" s="10"/>
      <c r="Q409" s="10"/>
      <c r="R409" s="7"/>
      <c r="S409" s="7"/>
      <c r="T409" s="7"/>
      <c r="U409" s="7"/>
      <c r="V409" s="7"/>
      <c r="W409" s="7"/>
      <c r="AH409" s="1"/>
      <c r="AP409" s="7" t="str">
        <f t="shared" si="37"/>
        <v/>
      </c>
      <c r="AQ409" s="79" t="str">
        <f t="shared" si="38"/>
        <v/>
      </c>
      <c r="AR409" s="79" t="str">
        <f t="shared" si="38"/>
        <v/>
      </c>
      <c r="AS409" s="79" t="str">
        <f t="shared" si="38"/>
        <v/>
      </c>
      <c r="AT409" s="79" t="str">
        <f t="shared" si="38"/>
        <v/>
      </c>
      <c r="AU409" s="79" t="str">
        <f t="shared" si="39"/>
        <v/>
      </c>
      <c r="AV409" s="79" t="str">
        <f t="shared" si="39"/>
        <v/>
      </c>
      <c r="AW409" s="79" t="str">
        <f t="shared" si="39"/>
        <v/>
      </c>
      <c r="AX409" s="79" t="str">
        <f t="shared" si="39"/>
        <v/>
      </c>
      <c r="AY409" s="79" t="str">
        <f t="shared" si="40"/>
        <v/>
      </c>
      <c r="AZ409" s="79" t="str">
        <f t="shared" si="40"/>
        <v/>
      </c>
      <c r="IW409" s="7"/>
    </row>
    <row r="410" spans="3:257" ht="11.85" customHeight="1" x14ac:dyDescent="0.3">
      <c r="C410" s="27"/>
      <c r="D410" s="13"/>
      <c r="E410" s="13"/>
      <c r="F410" s="15"/>
      <c r="G410" s="15"/>
      <c r="H410" s="15"/>
      <c r="I410" s="10"/>
      <c r="J410" s="10"/>
      <c r="K410" s="10"/>
      <c r="L410" s="10"/>
      <c r="M410" s="10"/>
      <c r="N410" s="10"/>
      <c r="O410" s="10"/>
      <c r="P410" s="10"/>
      <c r="Q410" s="10"/>
      <c r="R410" s="7"/>
      <c r="S410" s="7"/>
      <c r="T410" s="7"/>
      <c r="U410" s="7"/>
      <c r="V410" s="7"/>
      <c r="W410" s="7"/>
      <c r="AH410" s="1"/>
      <c r="AP410" s="7" t="str">
        <f t="shared" si="37"/>
        <v/>
      </c>
      <c r="AQ410" s="79" t="str">
        <f t="shared" si="38"/>
        <v/>
      </c>
      <c r="AR410" s="79" t="str">
        <f t="shared" si="38"/>
        <v/>
      </c>
      <c r="AS410" s="79" t="str">
        <f t="shared" si="38"/>
        <v/>
      </c>
      <c r="AT410" s="79" t="str">
        <f t="shared" si="38"/>
        <v/>
      </c>
      <c r="AU410" s="79" t="str">
        <f t="shared" si="39"/>
        <v/>
      </c>
      <c r="AV410" s="79" t="str">
        <f t="shared" si="39"/>
        <v/>
      </c>
      <c r="AW410" s="79" t="str">
        <f t="shared" si="39"/>
        <v/>
      </c>
      <c r="AX410" s="79" t="str">
        <f t="shared" si="39"/>
        <v/>
      </c>
      <c r="AY410" s="79" t="str">
        <f t="shared" si="40"/>
        <v/>
      </c>
      <c r="AZ410" s="79" t="str">
        <f t="shared" si="40"/>
        <v/>
      </c>
      <c r="IW410" s="7"/>
    </row>
    <row r="411" spans="3:257" ht="11.85" customHeight="1" x14ac:dyDescent="0.3">
      <c r="C411" s="27"/>
      <c r="D411" s="13"/>
      <c r="E411" s="13"/>
      <c r="F411" s="15"/>
      <c r="G411" s="15"/>
      <c r="H411" s="15"/>
      <c r="I411" s="10"/>
      <c r="J411" s="10"/>
      <c r="K411" s="10"/>
      <c r="L411" s="10"/>
      <c r="M411" s="10"/>
      <c r="N411" s="10"/>
      <c r="O411" s="10"/>
      <c r="P411" s="10"/>
      <c r="Q411" s="10"/>
      <c r="R411" s="7"/>
      <c r="S411" s="7"/>
      <c r="T411" s="7"/>
      <c r="U411" s="7"/>
      <c r="V411" s="7"/>
      <c r="W411" s="7"/>
      <c r="AH411" s="1"/>
      <c r="AP411" s="7" t="str">
        <f t="shared" si="37"/>
        <v/>
      </c>
      <c r="AQ411" s="79" t="str">
        <f t="shared" si="38"/>
        <v/>
      </c>
      <c r="AR411" s="79" t="str">
        <f t="shared" si="38"/>
        <v/>
      </c>
      <c r="AS411" s="79" t="str">
        <f t="shared" si="38"/>
        <v/>
      </c>
      <c r="AT411" s="79" t="str">
        <f t="shared" si="38"/>
        <v/>
      </c>
      <c r="AU411" s="79" t="str">
        <f t="shared" si="39"/>
        <v/>
      </c>
      <c r="AV411" s="79" t="str">
        <f t="shared" si="39"/>
        <v/>
      </c>
      <c r="AW411" s="79" t="str">
        <f t="shared" si="39"/>
        <v/>
      </c>
      <c r="AX411" s="79" t="str">
        <f t="shared" si="39"/>
        <v/>
      </c>
      <c r="AY411" s="79" t="str">
        <f t="shared" si="40"/>
        <v/>
      </c>
      <c r="AZ411" s="79" t="str">
        <f t="shared" si="40"/>
        <v/>
      </c>
      <c r="IW411" s="7"/>
    </row>
    <row r="412" spans="3:257" ht="11.85" customHeight="1" x14ac:dyDescent="0.3">
      <c r="C412" s="27"/>
      <c r="D412" s="13"/>
      <c r="E412" s="13"/>
      <c r="F412" s="15"/>
      <c r="G412" s="15"/>
      <c r="H412" s="15"/>
      <c r="I412" s="10"/>
      <c r="J412" s="10"/>
      <c r="K412" s="10"/>
      <c r="L412" s="10"/>
      <c r="M412" s="10"/>
      <c r="N412" s="10"/>
      <c r="O412" s="10"/>
      <c r="P412" s="10"/>
      <c r="Q412" s="10"/>
      <c r="R412" s="7"/>
      <c r="S412" s="7"/>
      <c r="T412" s="7"/>
      <c r="U412" s="7"/>
      <c r="V412" s="7"/>
      <c r="W412" s="7"/>
      <c r="AH412" s="1"/>
      <c r="AP412" s="7" t="str">
        <f t="shared" si="37"/>
        <v/>
      </c>
      <c r="AQ412" s="79" t="str">
        <f t="shared" si="38"/>
        <v/>
      </c>
      <c r="AR412" s="79" t="str">
        <f t="shared" si="38"/>
        <v/>
      </c>
      <c r="AS412" s="79" t="str">
        <f t="shared" si="38"/>
        <v/>
      </c>
      <c r="AT412" s="79" t="str">
        <f t="shared" si="38"/>
        <v/>
      </c>
      <c r="AU412" s="79" t="str">
        <f t="shared" si="39"/>
        <v/>
      </c>
      <c r="AV412" s="79" t="str">
        <f t="shared" si="39"/>
        <v/>
      </c>
      <c r="AW412" s="79" t="str">
        <f t="shared" si="39"/>
        <v/>
      </c>
      <c r="AX412" s="79" t="str">
        <f t="shared" si="39"/>
        <v/>
      </c>
      <c r="AY412" s="79" t="str">
        <f t="shared" si="40"/>
        <v/>
      </c>
      <c r="AZ412" s="79" t="str">
        <f t="shared" si="40"/>
        <v/>
      </c>
      <c r="IW412" s="7"/>
    </row>
    <row r="413" spans="3:257" ht="11.85" customHeight="1" x14ac:dyDescent="0.3">
      <c r="C413" s="27"/>
      <c r="D413" s="13"/>
      <c r="E413" s="13"/>
      <c r="F413" s="15"/>
      <c r="G413" s="15"/>
      <c r="H413" s="15"/>
      <c r="I413" s="10"/>
      <c r="J413" s="10"/>
      <c r="K413" s="10"/>
      <c r="L413" s="10"/>
      <c r="M413" s="10"/>
      <c r="N413" s="10"/>
      <c r="O413" s="10"/>
      <c r="P413" s="10"/>
      <c r="Q413" s="10"/>
      <c r="R413" s="7"/>
      <c r="S413" s="7"/>
      <c r="T413" s="7"/>
      <c r="U413" s="7"/>
      <c r="V413" s="7"/>
      <c r="W413" s="7"/>
      <c r="AH413" s="1"/>
      <c r="AP413" s="7" t="str">
        <f t="shared" si="37"/>
        <v/>
      </c>
      <c r="AQ413" s="79" t="str">
        <f t="shared" si="38"/>
        <v/>
      </c>
      <c r="AR413" s="79" t="str">
        <f t="shared" si="38"/>
        <v/>
      </c>
      <c r="AS413" s="79" t="str">
        <f t="shared" si="38"/>
        <v/>
      </c>
      <c r="AT413" s="79" t="str">
        <f t="shared" si="38"/>
        <v/>
      </c>
      <c r="AU413" s="79" t="str">
        <f t="shared" si="39"/>
        <v/>
      </c>
      <c r="AV413" s="79" t="str">
        <f t="shared" si="39"/>
        <v/>
      </c>
      <c r="AW413" s="79" t="str">
        <f t="shared" si="39"/>
        <v/>
      </c>
      <c r="AX413" s="79" t="str">
        <f t="shared" si="39"/>
        <v/>
      </c>
      <c r="AY413" s="79" t="str">
        <f t="shared" si="40"/>
        <v/>
      </c>
      <c r="AZ413" s="79" t="str">
        <f t="shared" si="40"/>
        <v/>
      </c>
      <c r="IW413" s="7"/>
    </row>
    <row r="414" spans="3:257" ht="11.85" customHeight="1" x14ac:dyDescent="0.3">
      <c r="C414" s="27"/>
      <c r="D414" s="13"/>
      <c r="E414" s="13"/>
      <c r="F414" s="15"/>
      <c r="G414" s="15"/>
      <c r="H414" s="15"/>
      <c r="I414" s="10"/>
      <c r="J414" s="10"/>
      <c r="K414" s="10"/>
      <c r="L414" s="10"/>
      <c r="M414" s="10"/>
      <c r="N414" s="10"/>
      <c r="O414" s="10"/>
      <c r="P414" s="10"/>
      <c r="Q414" s="10"/>
      <c r="R414" s="7"/>
      <c r="S414" s="7"/>
      <c r="T414" s="7"/>
      <c r="U414" s="7"/>
      <c r="V414" s="7"/>
      <c r="W414" s="7"/>
      <c r="AH414" s="1"/>
      <c r="AP414" s="7" t="str">
        <f t="shared" si="37"/>
        <v/>
      </c>
      <c r="AQ414" s="79" t="str">
        <f t="shared" si="38"/>
        <v/>
      </c>
      <c r="AR414" s="79" t="str">
        <f t="shared" si="38"/>
        <v/>
      </c>
      <c r="AS414" s="79" t="str">
        <f t="shared" si="38"/>
        <v/>
      </c>
      <c r="AT414" s="79" t="str">
        <f t="shared" si="38"/>
        <v/>
      </c>
      <c r="AU414" s="79" t="str">
        <f t="shared" si="39"/>
        <v/>
      </c>
      <c r="AV414" s="79" t="str">
        <f t="shared" si="39"/>
        <v/>
      </c>
      <c r="AW414" s="79" t="str">
        <f t="shared" si="39"/>
        <v/>
      </c>
      <c r="AX414" s="79" t="str">
        <f t="shared" si="39"/>
        <v/>
      </c>
      <c r="AY414" s="79" t="str">
        <f t="shared" si="40"/>
        <v/>
      </c>
      <c r="AZ414" s="79" t="str">
        <f t="shared" si="40"/>
        <v/>
      </c>
      <c r="IW414" s="7"/>
    </row>
    <row r="415" spans="3:257" ht="11.85" customHeight="1" x14ac:dyDescent="0.3">
      <c r="C415" s="27"/>
      <c r="D415" s="13"/>
      <c r="E415" s="13"/>
      <c r="F415" s="15"/>
      <c r="G415" s="15"/>
      <c r="H415" s="15"/>
      <c r="I415" s="10"/>
      <c r="J415" s="10"/>
      <c r="K415" s="10"/>
      <c r="L415" s="10"/>
      <c r="M415" s="10"/>
      <c r="N415" s="10"/>
      <c r="O415" s="10"/>
      <c r="P415" s="10"/>
      <c r="Q415" s="10"/>
      <c r="R415" s="7"/>
      <c r="S415" s="7"/>
      <c r="T415" s="7"/>
      <c r="U415" s="7"/>
      <c r="V415" s="7"/>
      <c r="W415" s="7"/>
      <c r="AH415" s="1"/>
      <c r="AP415" s="7" t="str">
        <f t="shared" si="37"/>
        <v/>
      </c>
      <c r="AQ415" s="79" t="str">
        <f t="shared" si="38"/>
        <v/>
      </c>
      <c r="AR415" s="79" t="str">
        <f t="shared" si="38"/>
        <v/>
      </c>
      <c r="AS415" s="79" t="str">
        <f t="shared" si="38"/>
        <v/>
      </c>
      <c r="AT415" s="79" t="str">
        <f t="shared" si="38"/>
        <v/>
      </c>
      <c r="AU415" s="79" t="str">
        <f t="shared" si="39"/>
        <v/>
      </c>
      <c r="AV415" s="79" t="str">
        <f t="shared" si="39"/>
        <v/>
      </c>
      <c r="AW415" s="79" t="str">
        <f t="shared" si="39"/>
        <v/>
      </c>
      <c r="AX415" s="79" t="str">
        <f t="shared" si="39"/>
        <v/>
      </c>
      <c r="AY415" s="79" t="str">
        <f t="shared" si="40"/>
        <v/>
      </c>
      <c r="AZ415" s="79" t="str">
        <f t="shared" si="40"/>
        <v/>
      </c>
      <c r="IW415" s="7"/>
    </row>
    <row r="416" spans="3:257" ht="11.85" customHeight="1" x14ac:dyDescent="0.3">
      <c r="C416" s="27"/>
      <c r="D416" s="13"/>
      <c r="E416" s="13"/>
      <c r="F416" s="15"/>
      <c r="G416" s="15"/>
      <c r="H416" s="15"/>
      <c r="I416" s="10"/>
      <c r="J416" s="10"/>
      <c r="K416" s="10"/>
      <c r="L416" s="10"/>
      <c r="M416" s="10"/>
      <c r="N416" s="10"/>
      <c r="O416" s="10"/>
      <c r="P416" s="10"/>
      <c r="Q416" s="10"/>
      <c r="R416" s="7"/>
      <c r="S416" s="7"/>
      <c r="T416" s="7"/>
      <c r="U416" s="7"/>
      <c r="V416" s="7"/>
      <c r="W416" s="7"/>
      <c r="AH416" s="1"/>
      <c r="AP416" s="7" t="str">
        <f t="shared" si="37"/>
        <v/>
      </c>
      <c r="AQ416" s="79" t="str">
        <f t="shared" si="38"/>
        <v/>
      </c>
      <c r="AR416" s="79" t="str">
        <f t="shared" si="38"/>
        <v/>
      </c>
      <c r="AS416" s="79" t="str">
        <f t="shared" si="38"/>
        <v/>
      </c>
      <c r="AT416" s="79" t="str">
        <f t="shared" si="38"/>
        <v/>
      </c>
      <c r="AU416" s="79" t="str">
        <f t="shared" si="39"/>
        <v/>
      </c>
      <c r="AV416" s="79" t="str">
        <f t="shared" si="39"/>
        <v/>
      </c>
      <c r="AW416" s="79" t="str">
        <f t="shared" si="39"/>
        <v/>
      </c>
      <c r="AX416" s="79" t="str">
        <f t="shared" si="39"/>
        <v/>
      </c>
      <c r="AY416" s="79" t="str">
        <f t="shared" si="40"/>
        <v/>
      </c>
      <c r="AZ416" s="79" t="str">
        <f t="shared" si="40"/>
        <v/>
      </c>
      <c r="IW416" s="7"/>
    </row>
    <row r="417" spans="3:257" ht="11.85" customHeight="1" x14ac:dyDescent="0.3">
      <c r="C417" s="27"/>
      <c r="D417" s="13"/>
      <c r="E417" s="13"/>
      <c r="F417" s="15"/>
      <c r="G417" s="15"/>
      <c r="H417" s="15"/>
      <c r="I417" s="10"/>
      <c r="J417" s="10"/>
      <c r="K417" s="10"/>
      <c r="L417" s="10"/>
      <c r="M417" s="10"/>
      <c r="N417" s="10"/>
      <c r="O417" s="10"/>
      <c r="P417" s="10"/>
      <c r="Q417" s="10"/>
      <c r="R417" s="7"/>
      <c r="S417" s="7"/>
      <c r="T417" s="7"/>
      <c r="U417" s="7"/>
      <c r="V417" s="7"/>
      <c r="W417" s="7"/>
      <c r="AH417" s="1"/>
      <c r="AP417" s="7" t="str">
        <f t="shared" si="37"/>
        <v/>
      </c>
      <c r="AQ417" s="79" t="str">
        <f t="shared" si="38"/>
        <v/>
      </c>
      <c r="AR417" s="79" t="str">
        <f t="shared" si="38"/>
        <v/>
      </c>
      <c r="AS417" s="79" t="str">
        <f t="shared" si="38"/>
        <v/>
      </c>
      <c r="AT417" s="79" t="str">
        <f t="shared" si="38"/>
        <v/>
      </c>
      <c r="AU417" s="79" t="str">
        <f t="shared" si="39"/>
        <v/>
      </c>
      <c r="AV417" s="79" t="str">
        <f t="shared" si="39"/>
        <v/>
      </c>
      <c r="AW417" s="79" t="str">
        <f t="shared" si="39"/>
        <v/>
      </c>
      <c r="AX417" s="79" t="str">
        <f t="shared" si="39"/>
        <v/>
      </c>
      <c r="AY417" s="79" t="str">
        <f t="shared" si="40"/>
        <v/>
      </c>
      <c r="AZ417" s="79" t="str">
        <f t="shared" si="40"/>
        <v/>
      </c>
      <c r="IW417" s="7"/>
    </row>
    <row r="418" spans="3:257" ht="11.85" customHeight="1" x14ac:dyDescent="0.3">
      <c r="C418" s="27"/>
      <c r="D418" s="13"/>
      <c r="E418" s="13"/>
      <c r="F418" s="15"/>
      <c r="G418" s="15"/>
      <c r="H418" s="15"/>
      <c r="I418" s="10"/>
      <c r="J418" s="10"/>
      <c r="K418" s="10"/>
      <c r="L418" s="10"/>
      <c r="M418" s="10"/>
      <c r="N418" s="10"/>
      <c r="O418" s="10"/>
      <c r="P418" s="10"/>
      <c r="Q418" s="10"/>
      <c r="R418" s="7"/>
      <c r="S418" s="7"/>
      <c r="T418" s="7"/>
      <c r="U418" s="7"/>
      <c r="V418" s="7"/>
      <c r="W418" s="7"/>
      <c r="AH418" s="1"/>
      <c r="AP418" s="7" t="str">
        <f t="shared" si="37"/>
        <v/>
      </c>
      <c r="AQ418" s="79" t="str">
        <f t="shared" si="38"/>
        <v/>
      </c>
      <c r="AR418" s="79" t="str">
        <f t="shared" si="38"/>
        <v/>
      </c>
      <c r="AS418" s="79" t="str">
        <f t="shared" si="38"/>
        <v/>
      </c>
      <c r="AT418" s="79" t="str">
        <f t="shared" si="38"/>
        <v/>
      </c>
      <c r="AU418" s="79" t="str">
        <f t="shared" si="39"/>
        <v/>
      </c>
      <c r="AV418" s="79" t="str">
        <f t="shared" si="39"/>
        <v/>
      </c>
      <c r="AW418" s="79" t="str">
        <f t="shared" si="39"/>
        <v/>
      </c>
      <c r="AX418" s="79" t="str">
        <f t="shared" si="39"/>
        <v/>
      </c>
      <c r="AY418" s="79" t="str">
        <f t="shared" si="40"/>
        <v/>
      </c>
      <c r="AZ418" s="79" t="str">
        <f t="shared" si="40"/>
        <v/>
      </c>
      <c r="IW418" s="7"/>
    </row>
    <row r="419" spans="3:257" ht="11.85" customHeight="1" x14ac:dyDescent="0.3">
      <c r="C419" s="27"/>
      <c r="D419" s="13"/>
      <c r="E419" s="13"/>
      <c r="F419" s="15"/>
      <c r="G419" s="15"/>
      <c r="H419" s="15"/>
      <c r="I419" s="10"/>
      <c r="J419" s="10"/>
      <c r="K419" s="10"/>
      <c r="L419" s="10"/>
      <c r="M419" s="10"/>
      <c r="N419" s="10"/>
      <c r="O419" s="10"/>
      <c r="P419" s="10"/>
      <c r="Q419" s="10"/>
      <c r="R419" s="7"/>
      <c r="S419" s="7"/>
      <c r="T419" s="7"/>
      <c r="U419" s="7"/>
      <c r="V419" s="7"/>
      <c r="W419" s="7"/>
      <c r="AH419" s="1"/>
      <c r="AP419" s="7" t="str">
        <f t="shared" si="37"/>
        <v/>
      </c>
      <c r="AQ419" s="79" t="str">
        <f t="shared" si="38"/>
        <v/>
      </c>
      <c r="AR419" s="79" t="str">
        <f t="shared" si="38"/>
        <v/>
      </c>
      <c r="AS419" s="79" t="str">
        <f t="shared" si="38"/>
        <v/>
      </c>
      <c r="AT419" s="79" t="str">
        <f t="shared" si="38"/>
        <v/>
      </c>
      <c r="AU419" s="79" t="str">
        <f t="shared" si="39"/>
        <v/>
      </c>
      <c r="AV419" s="79" t="str">
        <f t="shared" si="39"/>
        <v/>
      </c>
      <c r="AW419" s="79" t="str">
        <f t="shared" si="39"/>
        <v/>
      </c>
      <c r="AX419" s="79" t="str">
        <f t="shared" si="39"/>
        <v/>
      </c>
      <c r="AY419" s="79" t="str">
        <f t="shared" si="40"/>
        <v/>
      </c>
      <c r="AZ419" s="79" t="str">
        <f t="shared" si="40"/>
        <v/>
      </c>
      <c r="IW419" s="7"/>
    </row>
    <row r="420" spans="3:257" ht="11.85" customHeight="1" x14ac:dyDescent="0.3">
      <c r="C420" s="27"/>
      <c r="D420" s="13"/>
      <c r="E420" s="13"/>
      <c r="F420" s="15"/>
      <c r="G420" s="15"/>
      <c r="H420" s="15"/>
      <c r="I420" s="10"/>
      <c r="J420" s="10"/>
      <c r="K420" s="10"/>
      <c r="L420" s="10"/>
      <c r="M420" s="10"/>
      <c r="N420" s="10"/>
      <c r="O420" s="10"/>
      <c r="P420" s="10"/>
      <c r="Q420" s="10"/>
      <c r="R420" s="7"/>
      <c r="S420" s="7"/>
      <c r="T420" s="7"/>
      <c r="U420" s="7"/>
      <c r="V420" s="7"/>
      <c r="W420" s="7"/>
      <c r="AH420" s="1"/>
      <c r="AP420" s="7" t="str">
        <f t="shared" si="37"/>
        <v/>
      </c>
      <c r="AQ420" s="79" t="str">
        <f t="shared" si="38"/>
        <v/>
      </c>
      <c r="AR420" s="79" t="str">
        <f t="shared" si="38"/>
        <v/>
      </c>
      <c r="AS420" s="79" t="str">
        <f t="shared" si="38"/>
        <v/>
      </c>
      <c r="AT420" s="79" t="str">
        <f t="shared" si="38"/>
        <v/>
      </c>
      <c r="AU420" s="79" t="str">
        <f t="shared" si="39"/>
        <v/>
      </c>
      <c r="AV420" s="79" t="str">
        <f t="shared" si="39"/>
        <v/>
      </c>
      <c r="AW420" s="79" t="str">
        <f t="shared" si="39"/>
        <v/>
      </c>
      <c r="AX420" s="79" t="str">
        <f t="shared" si="39"/>
        <v/>
      </c>
      <c r="AY420" s="79" t="str">
        <f t="shared" si="40"/>
        <v/>
      </c>
      <c r="AZ420" s="79" t="str">
        <f t="shared" si="40"/>
        <v/>
      </c>
      <c r="IW420" s="7"/>
    </row>
    <row r="421" spans="3:257" ht="11.85" customHeight="1" x14ac:dyDescent="0.3">
      <c r="C421" s="27"/>
      <c r="D421" s="13"/>
      <c r="E421" s="13"/>
      <c r="F421" s="15"/>
      <c r="G421" s="15"/>
      <c r="H421" s="15"/>
      <c r="I421" s="10"/>
      <c r="J421" s="10"/>
      <c r="K421" s="10"/>
      <c r="L421" s="10"/>
      <c r="M421" s="10"/>
      <c r="N421" s="10"/>
      <c r="O421" s="10"/>
      <c r="P421" s="10"/>
      <c r="Q421" s="10"/>
      <c r="R421" s="7"/>
      <c r="S421" s="7"/>
      <c r="T421" s="7"/>
      <c r="U421" s="7"/>
      <c r="V421" s="7"/>
      <c r="W421" s="7"/>
      <c r="AH421" s="1"/>
      <c r="AP421" s="7" t="str">
        <f t="shared" si="37"/>
        <v/>
      </c>
      <c r="AQ421" s="79" t="str">
        <f t="shared" si="38"/>
        <v/>
      </c>
      <c r="AR421" s="79" t="str">
        <f t="shared" si="38"/>
        <v/>
      </c>
      <c r="AS421" s="79" t="str">
        <f t="shared" si="38"/>
        <v/>
      </c>
      <c r="AT421" s="79" t="str">
        <f t="shared" si="38"/>
        <v/>
      </c>
      <c r="AU421" s="79" t="str">
        <f t="shared" si="39"/>
        <v/>
      </c>
      <c r="AV421" s="79" t="str">
        <f t="shared" si="39"/>
        <v/>
      </c>
      <c r="AW421" s="79" t="str">
        <f t="shared" si="39"/>
        <v/>
      </c>
      <c r="AX421" s="79" t="str">
        <f t="shared" si="39"/>
        <v/>
      </c>
      <c r="AY421" s="79" t="str">
        <f t="shared" si="40"/>
        <v/>
      </c>
      <c r="AZ421" s="79" t="str">
        <f t="shared" si="40"/>
        <v/>
      </c>
      <c r="IW421" s="7"/>
    </row>
    <row r="422" spans="3:257" ht="11.85" customHeight="1" x14ac:dyDescent="0.3">
      <c r="C422" s="27"/>
      <c r="D422" s="13"/>
      <c r="E422" s="13"/>
      <c r="F422" s="15"/>
      <c r="G422" s="15"/>
      <c r="H422" s="15"/>
      <c r="I422" s="10"/>
      <c r="J422" s="10"/>
      <c r="K422" s="10"/>
      <c r="L422" s="10"/>
      <c r="M422" s="10"/>
      <c r="N422" s="10"/>
      <c r="O422" s="10"/>
      <c r="P422" s="10"/>
      <c r="Q422" s="10"/>
      <c r="R422" s="7"/>
      <c r="S422" s="7"/>
      <c r="T422" s="7"/>
      <c r="U422" s="7"/>
      <c r="V422" s="7"/>
      <c r="W422" s="7"/>
      <c r="AH422" s="1"/>
      <c r="AP422" s="7" t="str">
        <f t="shared" si="37"/>
        <v/>
      </c>
      <c r="AQ422" s="79" t="str">
        <f t="shared" si="38"/>
        <v/>
      </c>
      <c r="AR422" s="79" t="str">
        <f t="shared" si="38"/>
        <v/>
      </c>
      <c r="AS422" s="79" t="str">
        <f t="shared" si="38"/>
        <v/>
      </c>
      <c r="AT422" s="79" t="str">
        <f t="shared" si="38"/>
        <v/>
      </c>
      <c r="AU422" s="79" t="str">
        <f t="shared" si="39"/>
        <v/>
      </c>
      <c r="AV422" s="79" t="str">
        <f t="shared" si="39"/>
        <v/>
      </c>
      <c r="AW422" s="79" t="str">
        <f t="shared" si="39"/>
        <v/>
      </c>
      <c r="AX422" s="79" t="str">
        <f t="shared" si="39"/>
        <v/>
      </c>
      <c r="AY422" s="79" t="str">
        <f t="shared" si="40"/>
        <v/>
      </c>
      <c r="AZ422" s="79" t="str">
        <f t="shared" si="40"/>
        <v/>
      </c>
      <c r="IW422" s="7"/>
    </row>
    <row r="423" spans="3:257" ht="11.85" customHeight="1" x14ac:dyDescent="0.3">
      <c r="C423" s="27"/>
      <c r="D423" s="13"/>
      <c r="E423" s="13"/>
      <c r="F423" s="15"/>
      <c r="G423" s="15"/>
      <c r="H423" s="15"/>
      <c r="I423" s="10"/>
      <c r="J423" s="10"/>
      <c r="K423" s="10"/>
      <c r="L423" s="10"/>
      <c r="M423" s="10"/>
      <c r="N423" s="10"/>
      <c r="O423" s="10"/>
      <c r="P423" s="10"/>
      <c r="Q423" s="10"/>
      <c r="R423" s="7"/>
      <c r="S423" s="7"/>
      <c r="T423" s="7"/>
      <c r="U423" s="7"/>
      <c r="V423" s="7"/>
      <c r="W423" s="7"/>
      <c r="AH423" s="1"/>
      <c r="AP423" s="7" t="str">
        <f t="shared" si="37"/>
        <v/>
      </c>
      <c r="AQ423" s="79" t="str">
        <f t="shared" si="38"/>
        <v/>
      </c>
      <c r="AR423" s="79" t="str">
        <f t="shared" si="38"/>
        <v/>
      </c>
      <c r="AS423" s="79" t="str">
        <f t="shared" si="38"/>
        <v/>
      </c>
      <c r="AT423" s="79" t="str">
        <f t="shared" si="38"/>
        <v/>
      </c>
      <c r="AU423" s="79" t="str">
        <f t="shared" si="39"/>
        <v/>
      </c>
      <c r="AV423" s="79" t="str">
        <f t="shared" si="39"/>
        <v/>
      </c>
      <c r="AW423" s="79" t="str">
        <f t="shared" si="39"/>
        <v/>
      </c>
      <c r="AX423" s="79" t="str">
        <f t="shared" si="39"/>
        <v/>
      </c>
      <c r="AY423" s="79" t="str">
        <f t="shared" si="40"/>
        <v/>
      </c>
      <c r="AZ423" s="79" t="str">
        <f t="shared" si="40"/>
        <v/>
      </c>
      <c r="IW423" s="7"/>
    </row>
    <row r="424" spans="3:257" ht="11.85" customHeight="1" x14ac:dyDescent="0.3">
      <c r="C424" s="27"/>
      <c r="D424" s="13"/>
      <c r="E424" s="13"/>
      <c r="F424" s="15"/>
      <c r="G424" s="15"/>
      <c r="H424" s="15"/>
      <c r="I424" s="10"/>
      <c r="J424" s="10"/>
      <c r="K424" s="10"/>
      <c r="L424" s="10"/>
      <c r="M424" s="10"/>
      <c r="N424" s="10"/>
      <c r="O424" s="10"/>
      <c r="P424" s="10"/>
      <c r="Q424" s="10"/>
      <c r="R424" s="7"/>
      <c r="S424" s="7"/>
      <c r="T424" s="7"/>
      <c r="U424" s="7"/>
      <c r="V424" s="7"/>
      <c r="W424" s="7"/>
      <c r="AH424" s="1"/>
      <c r="AP424" s="7" t="str">
        <f t="shared" si="37"/>
        <v/>
      </c>
      <c r="AQ424" s="79" t="str">
        <f t="shared" si="38"/>
        <v/>
      </c>
      <c r="AR424" s="79" t="str">
        <f t="shared" si="38"/>
        <v/>
      </c>
      <c r="AS424" s="79" t="str">
        <f t="shared" si="38"/>
        <v/>
      </c>
      <c r="AT424" s="79" t="str">
        <f t="shared" si="38"/>
        <v/>
      </c>
      <c r="AU424" s="79" t="str">
        <f t="shared" si="39"/>
        <v/>
      </c>
      <c r="AV424" s="79" t="str">
        <f t="shared" si="39"/>
        <v/>
      </c>
      <c r="AW424" s="79" t="str">
        <f t="shared" si="39"/>
        <v/>
      </c>
      <c r="AX424" s="79" t="str">
        <f t="shared" si="39"/>
        <v/>
      </c>
      <c r="AY424" s="79" t="str">
        <f t="shared" si="40"/>
        <v/>
      </c>
      <c r="AZ424" s="79" t="str">
        <f t="shared" si="40"/>
        <v/>
      </c>
      <c r="IW424" s="7"/>
    </row>
    <row r="425" spans="3:257" ht="11.85" customHeight="1" x14ac:dyDescent="0.3">
      <c r="C425" s="27"/>
      <c r="D425" s="13"/>
      <c r="E425" s="13"/>
      <c r="F425" s="15"/>
      <c r="G425" s="15"/>
      <c r="H425" s="15"/>
      <c r="I425" s="10"/>
      <c r="J425" s="10"/>
      <c r="K425" s="10"/>
      <c r="L425" s="10"/>
      <c r="M425" s="10"/>
      <c r="N425" s="10"/>
      <c r="O425" s="10"/>
      <c r="P425" s="10"/>
      <c r="Q425" s="10"/>
      <c r="R425" s="7"/>
      <c r="S425" s="7"/>
      <c r="T425" s="7"/>
      <c r="U425" s="7"/>
      <c r="V425" s="7"/>
      <c r="W425" s="7"/>
      <c r="AH425" s="1"/>
      <c r="AP425" s="7" t="str">
        <f t="shared" si="37"/>
        <v/>
      </c>
      <c r="AQ425" s="79" t="str">
        <f t="shared" si="38"/>
        <v/>
      </c>
      <c r="AR425" s="79" t="str">
        <f t="shared" si="38"/>
        <v/>
      </c>
      <c r="AS425" s="79" t="str">
        <f t="shared" si="38"/>
        <v/>
      </c>
      <c r="AT425" s="79" t="str">
        <f t="shared" si="38"/>
        <v/>
      </c>
      <c r="AU425" s="79" t="str">
        <f t="shared" si="39"/>
        <v/>
      </c>
      <c r="AV425" s="79" t="str">
        <f t="shared" si="39"/>
        <v/>
      </c>
      <c r="AW425" s="79" t="str">
        <f t="shared" si="39"/>
        <v/>
      </c>
      <c r="AX425" s="79" t="str">
        <f t="shared" si="39"/>
        <v/>
      </c>
      <c r="AY425" s="79" t="str">
        <f t="shared" si="40"/>
        <v/>
      </c>
      <c r="AZ425" s="79" t="str">
        <f t="shared" si="40"/>
        <v/>
      </c>
      <c r="IW425" s="7"/>
    </row>
    <row r="426" spans="3:257" ht="11.85" customHeight="1" x14ac:dyDescent="0.3">
      <c r="C426" s="27"/>
      <c r="D426" s="13"/>
      <c r="E426" s="13"/>
      <c r="F426" s="15"/>
      <c r="G426" s="15"/>
      <c r="H426" s="15"/>
      <c r="I426" s="10"/>
      <c r="J426" s="10"/>
      <c r="K426" s="10"/>
      <c r="L426" s="10"/>
      <c r="M426" s="10"/>
      <c r="N426" s="10"/>
      <c r="O426" s="10"/>
      <c r="P426" s="10"/>
      <c r="Q426" s="10"/>
      <c r="R426" s="7"/>
      <c r="S426" s="7"/>
      <c r="T426" s="7"/>
      <c r="U426" s="7"/>
      <c r="V426" s="7"/>
      <c r="W426" s="7"/>
      <c r="AH426" s="1"/>
      <c r="AP426" s="7" t="str">
        <f t="shared" si="37"/>
        <v/>
      </c>
      <c r="AQ426" s="79" t="str">
        <f t="shared" si="38"/>
        <v/>
      </c>
      <c r="AR426" s="79" t="str">
        <f t="shared" si="38"/>
        <v/>
      </c>
      <c r="AS426" s="79" t="str">
        <f t="shared" si="38"/>
        <v/>
      </c>
      <c r="AT426" s="79" t="str">
        <f t="shared" si="38"/>
        <v/>
      </c>
      <c r="AU426" s="79" t="str">
        <f t="shared" si="39"/>
        <v/>
      </c>
      <c r="AV426" s="79" t="str">
        <f t="shared" si="39"/>
        <v/>
      </c>
      <c r="AW426" s="79" t="str">
        <f t="shared" si="39"/>
        <v/>
      </c>
      <c r="AX426" s="79" t="str">
        <f t="shared" si="39"/>
        <v/>
      </c>
      <c r="AY426" s="79" t="str">
        <f t="shared" si="40"/>
        <v/>
      </c>
      <c r="AZ426" s="79" t="str">
        <f t="shared" si="40"/>
        <v/>
      </c>
      <c r="IW426" s="7"/>
    </row>
    <row r="427" spans="3:257" ht="11.85" customHeight="1" x14ac:dyDescent="0.3">
      <c r="C427" s="27"/>
      <c r="D427" s="13"/>
      <c r="E427" s="13"/>
      <c r="F427" s="15"/>
      <c r="G427" s="15"/>
      <c r="H427" s="15"/>
      <c r="I427" s="10"/>
      <c r="J427" s="10"/>
      <c r="K427" s="10"/>
      <c r="L427" s="10"/>
      <c r="M427" s="10"/>
      <c r="N427" s="10"/>
      <c r="O427" s="10"/>
      <c r="P427" s="10"/>
      <c r="Q427" s="10"/>
      <c r="R427" s="7"/>
      <c r="S427" s="7"/>
      <c r="T427" s="7"/>
      <c r="U427" s="7"/>
      <c r="V427" s="7"/>
      <c r="W427" s="7"/>
      <c r="AH427" s="1"/>
      <c r="AP427" s="7" t="str">
        <f t="shared" si="37"/>
        <v/>
      </c>
      <c r="AQ427" s="79" t="str">
        <f t="shared" si="38"/>
        <v/>
      </c>
      <c r="AR427" s="79" t="str">
        <f t="shared" si="38"/>
        <v/>
      </c>
      <c r="AS427" s="79" t="str">
        <f t="shared" si="38"/>
        <v/>
      </c>
      <c r="AT427" s="79" t="str">
        <f t="shared" si="38"/>
        <v/>
      </c>
      <c r="AU427" s="79" t="str">
        <f t="shared" si="39"/>
        <v/>
      </c>
      <c r="AV427" s="79" t="str">
        <f t="shared" si="39"/>
        <v/>
      </c>
      <c r="AW427" s="79" t="str">
        <f t="shared" si="39"/>
        <v/>
      </c>
      <c r="AX427" s="79" t="str">
        <f t="shared" si="39"/>
        <v/>
      </c>
      <c r="AY427" s="79" t="str">
        <f t="shared" si="40"/>
        <v/>
      </c>
      <c r="AZ427" s="79" t="str">
        <f t="shared" si="40"/>
        <v/>
      </c>
      <c r="IW427" s="7"/>
    </row>
    <row r="428" spans="3:257" ht="11.85" customHeight="1" x14ac:dyDescent="0.3">
      <c r="C428" s="27"/>
      <c r="D428" s="13"/>
      <c r="E428" s="13"/>
      <c r="F428" s="15"/>
      <c r="G428" s="15"/>
      <c r="H428" s="15"/>
      <c r="I428" s="10"/>
      <c r="J428" s="10"/>
      <c r="K428" s="10"/>
      <c r="L428" s="10"/>
      <c r="M428" s="10"/>
      <c r="N428" s="10"/>
      <c r="O428" s="10"/>
      <c r="P428" s="10"/>
      <c r="Q428" s="10"/>
      <c r="R428" s="7"/>
      <c r="S428" s="7"/>
      <c r="T428" s="7"/>
      <c r="U428" s="7"/>
      <c r="V428" s="7"/>
      <c r="W428" s="7"/>
      <c r="AH428" s="1"/>
      <c r="AP428" s="7" t="str">
        <f t="shared" si="37"/>
        <v/>
      </c>
      <c r="AQ428" s="79" t="str">
        <f t="shared" si="38"/>
        <v/>
      </c>
      <c r="AR428" s="79" t="str">
        <f t="shared" si="38"/>
        <v/>
      </c>
      <c r="AS428" s="79" t="str">
        <f t="shared" si="38"/>
        <v/>
      </c>
      <c r="AT428" s="79" t="str">
        <f t="shared" si="38"/>
        <v/>
      </c>
      <c r="AU428" s="79" t="str">
        <f t="shared" si="39"/>
        <v/>
      </c>
      <c r="AV428" s="79" t="str">
        <f t="shared" si="39"/>
        <v/>
      </c>
      <c r="AW428" s="79" t="str">
        <f t="shared" si="39"/>
        <v/>
      </c>
      <c r="AX428" s="79" t="str">
        <f t="shared" si="39"/>
        <v/>
      </c>
      <c r="AY428" s="79" t="str">
        <f t="shared" si="40"/>
        <v/>
      </c>
      <c r="AZ428" s="79" t="str">
        <f t="shared" si="40"/>
        <v/>
      </c>
      <c r="IW428" s="7"/>
    </row>
    <row r="429" spans="3:257" ht="11.85" customHeight="1" x14ac:dyDescent="0.3">
      <c r="C429" s="27"/>
      <c r="D429" s="13"/>
      <c r="E429" s="13"/>
      <c r="F429" s="15"/>
      <c r="G429" s="15"/>
      <c r="H429" s="15"/>
      <c r="I429" s="10"/>
      <c r="J429" s="10"/>
      <c r="K429" s="10"/>
      <c r="L429" s="10"/>
      <c r="M429" s="10"/>
      <c r="N429" s="10"/>
      <c r="O429" s="10"/>
      <c r="P429" s="10"/>
      <c r="Q429" s="10"/>
      <c r="R429" s="7"/>
      <c r="S429" s="7"/>
      <c r="T429" s="7"/>
      <c r="U429" s="7"/>
      <c r="V429" s="7"/>
      <c r="W429" s="7"/>
      <c r="AH429" s="1"/>
      <c r="AP429" s="7" t="str">
        <f t="shared" si="37"/>
        <v/>
      </c>
      <c r="AQ429" s="79" t="str">
        <f t="shared" si="38"/>
        <v/>
      </c>
      <c r="AR429" s="79" t="str">
        <f t="shared" si="38"/>
        <v/>
      </c>
      <c r="AS429" s="79" t="str">
        <f t="shared" si="38"/>
        <v/>
      </c>
      <c r="AT429" s="79" t="str">
        <f t="shared" ref="AT429:AW492" si="41">IF(ISNUMBER(F429),F429,"")</f>
        <v/>
      </c>
      <c r="AU429" s="79" t="str">
        <f t="shared" si="39"/>
        <v/>
      </c>
      <c r="AV429" s="79" t="str">
        <f t="shared" si="39"/>
        <v/>
      </c>
      <c r="AW429" s="79" t="str">
        <f t="shared" si="39"/>
        <v/>
      </c>
      <c r="AX429" s="79" t="str">
        <f t="shared" ref="AX429:AZ492" si="42">IF(ISNUMBER(J429),J429,"")</f>
        <v/>
      </c>
      <c r="AY429" s="79" t="str">
        <f t="shared" si="40"/>
        <v/>
      </c>
      <c r="AZ429" s="79" t="str">
        <f t="shared" si="40"/>
        <v/>
      </c>
      <c r="IW429" s="7"/>
    </row>
    <row r="430" spans="3:257" ht="11.85" customHeight="1" x14ac:dyDescent="0.3">
      <c r="C430" s="27"/>
      <c r="D430" s="13"/>
      <c r="E430" s="13"/>
      <c r="F430" s="15"/>
      <c r="G430" s="15"/>
      <c r="H430" s="15"/>
      <c r="I430" s="10"/>
      <c r="J430" s="10"/>
      <c r="K430" s="10"/>
      <c r="L430" s="10"/>
      <c r="M430" s="10"/>
      <c r="N430" s="10"/>
      <c r="O430" s="10"/>
      <c r="P430" s="10"/>
      <c r="Q430" s="10"/>
      <c r="R430" s="7"/>
      <c r="S430" s="7"/>
      <c r="T430" s="7"/>
      <c r="U430" s="7"/>
      <c r="V430" s="7"/>
      <c r="W430" s="7"/>
      <c r="AH430" s="1"/>
      <c r="AP430" s="7" t="str">
        <f t="shared" ref="AP430:AP493" si="43">IF((ROW(A430)-ROW($A$45))*$E$29&lt;=$E$30,A430,"")</f>
        <v/>
      </c>
      <c r="AQ430" s="79" t="str">
        <f t="shared" ref="AQ430:AZ493" si="44">IF(ISNUMBER(C430),C430,"")</f>
        <v/>
      </c>
      <c r="AR430" s="79" t="str">
        <f t="shared" si="44"/>
        <v/>
      </c>
      <c r="AS430" s="79" t="str">
        <f t="shared" si="44"/>
        <v/>
      </c>
      <c r="AT430" s="79" t="str">
        <f t="shared" si="41"/>
        <v/>
      </c>
      <c r="AU430" s="79" t="str">
        <f t="shared" si="41"/>
        <v/>
      </c>
      <c r="AV430" s="79" t="str">
        <f t="shared" si="41"/>
        <v/>
      </c>
      <c r="AW430" s="79" t="str">
        <f t="shared" si="41"/>
        <v/>
      </c>
      <c r="AX430" s="79" t="str">
        <f t="shared" si="42"/>
        <v/>
      </c>
      <c r="AY430" s="79" t="str">
        <f t="shared" si="42"/>
        <v/>
      </c>
      <c r="AZ430" s="79" t="str">
        <f t="shared" si="42"/>
        <v/>
      </c>
      <c r="IW430" s="7"/>
    </row>
    <row r="431" spans="3:257" ht="11.85" customHeight="1" x14ac:dyDescent="0.3">
      <c r="C431" s="27"/>
      <c r="D431" s="13"/>
      <c r="E431" s="13"/>
      <c r="F431" s="15"/>
      <c r="G431" s="15"/>
      <c r="H431" s="15"/>
      <c r="I431" s="10"/>
      <c r="J431" s="10"/>
      <c r="K431" s="10"/>
      <c r="L431" s="10"/>
      <c r="M431" s="10"/>
      <c r="N431" s="10"/>
      <c r="O431" s="10"/>
      <c r="P431" s="10"/>
      <c r="Q431" s="10"/>
      <c r="R431" s="7"/>
      <c r="S431" s="7"/>
      <c r="T431" s="7"/>
      <c r="U431" s="7"/>
      <c r="V431" s="7"/>
      <c r="W431" s="7"/>
      <c r="AH431" s="1"/>
      <c r="AP431" s="7" t="str">
        <f t="shared" si="43"/>
        <v/>
      </c>
      <c r="AQ431" s="79" t="str">
        <f t="shared" si="44"/>
        <v/>
      </c>
      <c r="AR431" s="79" t="str">
        <f t="shared" si="44"/>
        <v/>
      </c>
      <c r="AS431" s="79" t="str">
        <f t="shared" si="44"/>
        <v/>
      </c>
      <c r="AT431" s="79" t="str">
        <f t="shared" si="41"/>
        <v/>
      </c>
      <c r="AU431" s="79" t="str">
        <f t="shared" si="41"/>
        <v/>
      </c>
      <c r="AV431" s="79" t="str">
        <f t="shared" si="41"/>
        <v/>
      </c>
      <c r="AW431" s="79" t="str">
        <f t="shared" si="41"/>
        <v/>
      </c>
      <c r="AX431" s="79" t="str">
        <f t="shared" si="42"/>
        <v/>
      </c>
      <c r="AY431" s="79" t="str">
        <f t="shared" si="42"/>
        <v/>
      </c>
      <c r="AZ431" s="79" t="str">
        <f t="shared" si="42"/>
        <v/>
      </c>
      <c r="IW431" s="7"/>
    </row>
    <row r="432" spans="3:257" ht="11.85" customHeight="1" x14ac:dyDescent="0.3">
      <c r="C432" s="27"/>
      <c r="D432" s="13"/>
      <c r="E432" s="13"/>
      <c r="F432" s="15"/>
      <c r="G432" s="15"/>
      <c r="H432" s="15"/>
      <c r="I432" s="10"/>
      <c r="J432" s="10"/>
      <c r="K432" s="10"/>
      <c r="L432" s="10"/>
      <c r="M432" s="10"/>
      <c r="N432" s="10"/>
      <c r="O432" s="10"/>
      <c r="P432" s="10"/>
      <c r="Q432" s="10"/>
      <c r="R432" s="7"/>
      <c r="S432" s="7"/>
      <c r="T432" s="7"/>
      <c r="U432" s="7"/>
      <c r="V432" s="7"/>
      <c r="W432" s="7"/>
      <c r="AH432" s="1"/>
      <c r="AP432" s="7" t="str">
        <f t="shared" si="43"/>
        <v/>
      </c>
      <c r="AQ432" s="79" t="str">
        <f t="shared" si="44"/>
        <v/>
      </c>
      <c r="AR432" s="79" t="str">
        <f t="shared" si="44"/>
        <v/>
      </c>
      <c r="AS432" s="79" t="str">
        <f t="shared" si="44"/>
        <v/>
      </c>
      <c r="AT432" s="79" t="str">
        <f t="shared" si="41"/>
        <v/>
      </c>
      <c r="AU432" s="79" t="str">
        <f t="shared" si="41"/>
        <v/>
      </c>
      <c r="AV432" s="79" t="str">
        <f t="shared" si="41"/>
        <v/>
      </c>
      <c r="AW432" s="79" t="str">
        <f t="shared" si="41"/>
        <v/>
      </c>
      <c r="AX432" s="79" t="str">
        <f t="shared" si="42"/>
        <v/>
      </c>
      <c r="AY432" s="79" t="str">
        <f t="shared" si="42"/>
        <v/>
      </c>
      <c r="AZ432" s="79" t="str">
        <f t="shared" si="42"/>
        <v/>
      </c>
      <c r="IW432" s="7"/>
    </row>
    <row r="433" spans="3:257" ht="11.85" customHeight="1" x14ac:dyDescent="0.3">
      <c r="C433" s="27"/>
      <c r="D433" s="13"/>
      <c r="E433" s="13"/>
      <c r="F433" s="15"/>
      <c r="G433" s="15"/>
      <c r="H433" s="15"/>
      <c r="I433" s="10"/>
      <c r="J433" s="10"/>
      <c r="K433" s="10"/>
      <c r="L433" s="10"/>
      <c r="M433" s="10"/>
      <c r="N433" s="10"/>
      <c r="O433" s="10"/>
      <c r="P433" s="10"/>
      <c r="Q433" s="10"/>
      <c r="R433" s="7"/>
      <c r="S433" s="7"/>
      <c r="T433" s="7"/>
      <c r="U433" s="7"/>
      <c r="V433" s="7"/>
      <c r="W433" s="7"/>
      <c r="AH433" s="1"/>
      <c r="AP433" s="7" t="str">
        <f t="shared" si="43"/>
        <v/>
      </c>
      <c r="AQ433" s="79" t="str">
        <f t="shared" si="44"/>
        <v/>
      </c>
      <c r="AR433" s="79" t="str">
        <f t="shared" si="44"/>
        <v/>
      </c>
      <c r="AS433" s="79" t="str">
        <f t="shared" si="44"/>
        <v/>
      </c>
      <c r="AT433" s="79" t="str">
        <f t="shared" si="41"/>
        <v/>
      </c>
      <c r="AU433" s="79" t="str">
        <f t="shared" si="41"/>
        <v/>
      </c>
      <c r="AV433" s="79" t="str">
        <f t="shared" si="41"/>
        <v/>
      </c>
      <c r="AW433" s="79" t="str">
        <f t="shared" si="41"/>
        <v/>
      </c>
      <c r="AX433" s="79" t="str">
        <f t="shared" si="42"/>
        <v/>
      </c>
      <c r="AY433" s="79" t="str">
        <f t="shared" si="42"/>
        <v/>
      </c>
      <c r="AZ433" s="79" t="str">
        <f t="shared" si="42"/>
        <v/>
      </c>
      <c r="IW433" s="7"/>
    </row>
    <row r="434" spans="3:257" ht="11.85" customHeight="1" x14ac:dyDescent="0.3">
      <c r="C434" s="27"/>
      <c r="D434" s="13"/>
      <c r="E434" s="13"/>
      <c r="F434" s="15"/>
      <c r="G434" s="15"/>
      <c r="H434" s="15"/>
      <c r="I434" s="10"/>
      <c r="J434" s="10"/>
      <c r="K434" s="10"/>
      <c r="L434" s="10"/>
      <c r="M434" s="10"/>
      <c r="N434" s="10"/>
      <c r="O434" s="10"/>
      <c r="P434" s="10"/>
      <c r="Q434" s="10"/>
      <c r="R434" s="7"/>
      <c r="S434" s="7"/>
      <c r="T434" s="7"/>
      <c r="U434" s="7"/>
      <c r="V434" s="7"/>
      <c r="W434" s="7"/>
      <c r="AH434" s="1"/>
      <c r="AP434" s="7" t="str">
        <f t="shared" si="43"/>
        <v/>
      </c>
      <c r="AQ434" s="79" t="str">
        <f t="shared" si="44"/>
        <v/>
      </c>
      <c r="AR434" s="79" t="str">
        <f t="shared" si="44"/>
        <v/>
      </c>
      <c r="AS434" s="79" t="str">
        <f t="shared" si="44"/>
        <v/>
      </c>
      <c r="AT434" s="79" t="str">
        <f t="shared" si="41"/>
        <v/>
      </c>
      <c r="AU434" s="79" t="str">
        <f t="shared" si="41"/>
        <v/>
      </c>
      <c r="AV434" s="79" t="str">
        <f t="shared" si="41"/>
        <v/>
      </c>
      <c r="AW434" s="79" t="str">
        <f t="shared" si="41"/>
        <v/>
      </c>
      <c r="AX434" s="79" t="str">
        <f t="shared" si="42"/>
        <v/>
      </c>
      <c r="AY434" s="79" t="str">
        <f t="shared" si="42"/>
        <v/>
      </c>
      <c r="AZ434" s="79" t="str">
        <f t="shared" si="42"/>
        <v/>
      </c>
      <c r="IW434" s="7"/>
    </row>
    <row r="435" spans="3:257" ht="11.85" customHeight="1" x14ac:dyDescent="0.3">
      <c r="C435" s="27"/>
      <c r="D435" s="13"/>
      <c r="E435" s="13"/>
      <c r="F435" s="15"/>
      <c r="G435" s="15"/>
      <c r="H435" s="15"/>
      <c r="I435" s="10"/>
      <c r="J435" s="10"/>
      <c r="K435" s="10"/>
      <c r="L435" s="10"/>
      <c r="M435" s="10"/>
      <c r="N435" s="10"/>
      <c r="O435" s="10"/>
      <c r="P435" s="10"/>
      <c r="Q435" s="10"/>
      <c r="R435" s="7"/>
      <c r="S435" s="7"/>
      <c r="T435" s="7"/>
      <c r="U435" s="7"/>
      <c r="V435" s="7"/>
      <c r="W435" s="7"/>
      <c r="AH435" s="1"/>
      <c r="AP435" s="7" t="str">
        <f t="shared" si="43"/>
        <v/>
      </c>
      <c r="AQ435" s="79" t="str">
        <f t="shared" si="44"/>
        <v/>
      </c>
      <c r="AR435" s="79" t="str">
        <f t="shared" si="44"/>
        <v/>
      </c>
      <c r="AS435" s="79" t="str">
        <f t="shared" si="44"/>
        <v/>
      </c>
      <c r="AT435" s="79" t="str">
        <f t="shared" si="41"/>
        <v/>
      </c>
      <c r="AU435" s="79" t="str">
        <f t="shared" si="41"/>
        <v/>
      </c>
      <c r="AV435" s="79" t="str">
        <f t="shared" si="41"/>
        <v/>
      </c>
      <c r="AW435" s="79" t="str">
        <f t="shared" si="41"/>
        <v/>
      </c>
      <c r="AX435" s="79" t="str">
        <f t="shared" si="42"/>
        <v/>
      </c>
      <c r="AY435" s="79" t="str">
        <f t="shared" si="42"/>
        <v/>
      </c>
      <c r="AZ435" s="79" t="str">
        <f t="shared" si="42"/>
        <v/>
      </c>
      <c r="IW435" s="7"/>
    </row>
    <row r="436" spans="3:257" ht="11.85" customHeight="1" x14ac:dyDescent="0.3">
      <c r="C436" s="27"/>
      <c r="D436" s="13"/>
      <c r="E436" s="13"/>
      <c r="F436" s="15"/>
      <c r="G436" s="15"/>
      <c r="H436" s="15"/>
      <c r="I436" s="10"/>
      <c r="J436" s="10"/>
      <c r="K436" s="10"/>
      <c r="L436" s="10"/>
      <c r="M436" s="10"/>
      <c r="N436" s="10"/>
      <c r="O436" s="10"/>
      <c r="P436" s="10"/>
      <c r="Q436" s="10"/>
      <c r="R436" s="7"/>
      <c r="S436" s="7"/>
      <c r="T436" s="7"/>
      <c r="U436" s="7"/>
      <c r="V436" s="7"/>
      <c r="W436" s="7"/>
      <c r="AH436" s="1"/>
      <c r="AP436" s="7" t="str">
        <f t="shared" si="43"/>
        <v/>
      </c>
      <c r="AQ436" s="79" t="str">
        <f t="shared" si="44"/>
        <v/>
      </c>
      <c r="AR436" s="79" t="str">
        <f t="shared" si="44"/>
        <v/>
      </c>
      <c r="AS436" s="79" t="str">
        <f t="shared" si="44"/>
        <v/>
      </c>
      <c r="AT436" s="79" t="str">
        <f t="shared" si="41"/>
        <v/>
      </c>
      <c r="AU436" s="79" t="str">
        <f t="shared" si="41"/>
        <v/>
      </c>
      <c r="AV436" s="79" t="str">
        <f t="shared" si="41"/>
        <v/>
      </c>
      <c r="AW436" s="79" t="str">
        <f t="shared" si="41"/>
        <v/>
      </c>
      <c r="AX436" s="79" t="str">
        <f t="shared" si="42"/>
        <v/>
      </c>
      <c r="AY436" s="79" t="str">
        <f t="shared" si="42"/>
        <v/>
      </c>
      <c r="AZ436" s="79" t="str">
        <f t="shared" si="42"/>
        <v/>
      </c>
      <c r="IW436" s="7"/>
    </row>
    <row r="437" spans="3:257" ht="11.85" customHeight="1" x14ac:dyDescent="0.3">
      <c r="C437" s="27"/>
      <c r="D437" s="13"/>
      <c r="E437" s="13"/>
      <c r="F437" s="15"/>
      <c r="G437" s="15"/>
      <c r="H437" s="15"/>
      <c r="I437" s="10"/>
      <c r="J437" s="10"/>
      <c r="K437" s="10"/>
      <c r="L437" s="10"/>
      <c r="M437" s="10"/>
      <c r="N437" s="10"/>
      <c r="O437" s="10"/>
      <c r="P437" s="10"/>
      <c r="Q437" s="10"/>
      <c r="R437" s="7"/>
      <c r="S437" s="7"/>
      <c r="T437" s="7"/>
      <c r="U437" s="7"/>
      <c r="V437" s="7"/>
      <c r="W437" s="7"/>
      <c r="AH437" s="1"/>
      <c r="AP437" s="7" t="str">
        <f t="shared" si="43"/>
        <v/>
      </c>
      <c r="AQ437" s="79" t="str">
        <f t="shared" si="44"/>
        <v/>
      </c>
      <c r="AR437" s="79" t="str">
        <f t="shared" si="44"/>
        <v/>
      </c>
      <c r="AS437" s="79" t="str">
        <f t="shared" si="44"/>
        <v/>
      </c>
      <c r="AT437" s="79" t="str">
        <f t="shared" si="41"/>
        <v/>
      </c>
      <c r="AU437" s="79" t="str">
        <f t="shared" si="41"/>
        <v/>
      </c>
      <c r="AV437" s="79" t="str">
        <f t="shared" si="41"/>
        <v/>
      </c>
      <c r="AW437" s="79" t="str">
        <f t="shared" si="41"/>
        <v/>
      </c>
      <c r="AX437" s="79" t="str">
        <f t="shared" si="42"/>
        <v/>
      </c>
      <c r="AY437" s="79" t="str">
        <f t="shared" si="42"/>
        <v/>
      </c>
      <c r="AZ437" s="79" t="str">
        <f t="shared" si="42"/>
        <v/>
      </c>
      <c r="IW437" s="7"/>
    </row>
    <row r="438" spans="3:257" ht="11.85" customHeight="1" x14ac:dyDescent="0.3">
      <c r="C438" s="27"/>
      <c r="D438" s="13"/>
      <c r="E438" s="13"/>
      <c r="F438" s="15"/>
      <c r="G438" s="15"/>
      <c r="H438" s="15"/>
      <c r="I438" s="10"/>
      <c r="J438" s="10"/>
      <c r="K438" s="10"/>
      <c r="L438" s="10"/>
      <c r="M438" s="10"/>
      <c r="N438" s="10"/>
      <c r="O438" s="10"/>
      <c r="P438" s="10"/>
      <c r="Q438" s="10"/>
      <c r="R438" s="7"/>
      <c r="S438" s="7"/>
      <c r="T438" s="7"/>
      <c r="U438" s="7"/>
      <c r="V438" s="7"/>
      <c r="W438" s="7"/>
      <c r="AH438" s="1"/>
      <c r="AP438" s="7" t="str">
        <f t="shared" si="43"/>
        <v/>
      </c>
      <c r="AQ438" s="79" t="str">
        <f t="shared" si="44"/>
        <v/>
      </c>
      <c r="AR438" s="79" t="str">
        <f t="shared" si="44"/>
        <v/>
      </c>
      <c r="AS438" s="79" t="str">
        <f t="shared" si="44"/>
        <v/>
      </c>
      <c r="AT438" s="79" t="str">
        <f t="shared" si="41"/>
        <v/>
      </c>
      <c r="AU438" s="79" t="str">
        <f t="shared" si="41"/>
        <v/>
      </c>
      <c r="AV438" s="79" t="str">
        <f t="shared" si="41"/>
        <v/>
      </c>
      <c r="AW438" s="79" t="str">
        <f t="shared" si="41"/>
        <v/>
      </c>
      <c r="AX438" s="79" t="str">
        <f t="shared" si="42"/>
        <v/>
      </c>
      <c r="AY438" s="79" t="str">
        <f t="shared" si="42"/>
        <v/>
      </c>
      <c r="AZ438" s="79" t="str">
        <f t="shared" si="42"/>
        <v/>
      </c>
      <c r="IW438" s="7"/>
    </row>
    <row r="439" spans="3:257" ht="11.85" customHeight="1" x14ac:dyDescent="0.3">
      <c r="C439" s="27"/>
      <c r="D439" s="13"/>
      <c r="E439" s="13"/>
      <c r="F439" s="15"/>
      <c r="G439" s="15"/>
      <c r="H439" s="15"/>
      <c r="I439" s="10"/>
      <c r="J439" s="10"/>
      <c r="K439" s="10"/>
      <c r="L439" s="10"/>
      <c r="M439" s="10"/>
      <c r="N439" s="10"/>
      <c r="O439" s="10"/>
      <c r="P439" s="10"/>
      <c r="Q439" s="10"/>
      <c r="R439" s="7"/>
      <c r="S439" s="7"/>
      <c r="T439" s="7"/>
      <c r="U439" s="7"/>
      <c r="V439" s="7"/>
      <c r="W439" s="7"/>
      <c r="AH439" s="1"/>
      <c r="AP439" s="7" t="str">
        <f t="shared" si="43"/>
        <v/>
      </c>
      <c r="AQ439" s="79" t="str">
        <f t="shared" si="44"/>
        <v/>
      </c>
      <c r="AR439" s="79" t="str">
        <f t="shared" si="44"/>
        <v/>
      </c>
      <c r="AS439" s="79" t="str">
        <f t="shared" si="44"/>
        <v/>
      </c>
      <c r="AT439" s="79" t="str">
        <f t="shared" si="41"/>
        <v/>
      </c>
      <c r="AU439" s="79" t="str">
        <f t="shared" si="41"/>
        <v/>
      </c>
      <c r="AV439" s="79" t="str">
        <f t="shared" si="41"/>
        <v/>
      </c>
      <c r="AW439" s="79" t="str">
        <f t="shared" si="41"/>
        <v/>
      </c>
      <c r="AX439" s="79" t="str">
        <f t="shared" si="42"/>
        <v/>
      </c>
      <c r="AY439" s="79" t="str">
        <f t="shared" si="42"/>
        <v/>
      </c>
      <c r="AZ439" s="79" t="str">
        <f t="shared" si="42"/>
        <v/>
      </c>
      <c r="IW439" s="7"/>
    </row>
    <row r="440" spans="3:257" ht="11.85" customHeight="1" x14ac:dyDescent="0.3">
      <c r="C440" s="27"/>
      <c r="D440" s="13"/>
      <c r="E440" s="13"/>
      <c r="F440" s="15"/>
      <c r="G440" s="15"/>
      <c r="H440" s="15"/>
      <c r="I440" s="10"/>
      <c r="J440" s="10"/>
      <c r="K440" s="10"/>
      <c r="L440" s="10"/>
      <c r="M440" s="10"/>
      <c r="N440" s="10"/>
      <c r="O440" s="10"/>
      <c r="P440" s="10"/>
      <c r="Q440" s="10"/>
      <c r="R440" s="7"/>
      <c r="S440" s="7"/>
      <c r="T440" s="7"/>
      <c r="U440" s="7"/>
      <c r="V440" s="7"/>
      <c r="W440" s="7"/>
      <c r="AH440" s="1"/>
      <c r="AP440" s="7" t="str">
        <f t="shared" si="43"/>
        <v/>
      </c>
      <c r="AQ440" s="79" t="str">
        <f t="shared" si="44"/>
        <v/>
      </c>
      <c r="AR440" s="79" t="str">
        <f t="shared" si="44"/>
        <v/>
      </c>
      <c r="AS440" s="79" t="str">
        <f t="shared" si="44"/>
        <v/>
      </c>
      <c r="AT440" s="79" t="str">
        <f t="shared" si="41"/>
        <v/>
      </c>
      <c r="AU440" s="79" t="str">
        <f t="shared" si="41"/>
        <v/>
      </c>
      <c r="AV440" s="79" t="str">
        <f t="shared" si="41"/>
        <v/>
      </c>
      <c r="AW440" s="79" t="str">
        <f t="shared" si="41"/>
        <v/>
      </c>
      <c r="AX440" s="79" t="str">
        <f t="shared" si="42"/>
        <v/>
      </c>
      <c r="AY440" s="79" t="str">
        <f t="shared" si="42"/>
        <v/>
      </c>
      <c r="AZ440" s="79" t="str">
        <f t="shared" si="42"/>
        <v/>
      </c>
      <c r="IW440" s="7"/>
    </row>
    <row r="441" spans="3:257" ht="11.85" customHeight="1" x14ac:dyDescent="0.3">
      <c r="C441" s="27"/>
      <c r="D441" s="13"/>
      <c r="E441" s="13"/>
      <c r="F441" s="15"/>
      <c r="G441" s="15"/>
      <c r="H441" s="15"/>
      <c r="I441" s="10"/>
      <c r="J441" s="10"/>
      <c r="K441" s="10"/>
      <c r="L441" s="10"/>
      <c r="M441" s="10"/>
      <c r="N441" s="10"/>
      <c r="O441" s="10"/>
      <c r="P441" s="10"/>
      <c r="Q441" s="10"/>
      <c r="R441" s="7"/>
      <c r="S441" s="7"/>
      <c r="T441" s="7"/>
      <c r="U441" s="7"/>
      <c r="V441" s="7"/>
      <c r="W441" s="7"/>
      <c r="AH441" s="1"/>
      <c r="AP441" s="7" t="str">
        <f t="shared" si="43"/>
        <v/>
      </c>
      <c r="AQ441" s="79" t="str">
        <f t="shared" si="44"/>
        <v/>
      </c>
      <c r="AR441" s="79" t="str">
        <f t="shared" si="44"/>
        <v/>
      </c>
      <c r="AS441" s="79" t="str">
        <f t="shared" si="44"/>
        <v/>
      </c>
      <c r="AT441" s="79" t="str">
        <f t="shared" si="41"/>
        <v/>
      </c>
      <c r="AU441" s="79" t="str">
        <f t="shared" si="41"/>
        <v/>
      </c>
      <c r="AV441" s="79" t="str">
        <f t="shared" si="41"/>
        <v/>
      </c>
      <c r="AW441" s="79" t="str">
        <f t="shared" si="41"/>
        <v/>
      </c>
      <c r="AX441" s="79" t="str">
        <f t="shared" si="42"/>
        <v/>
      </c>
      <c r="AY441" s="79" t="str">
        <f t="shared" si="42"/>
        <v/>
      </c>
      <c r="AZ441" s="79" t="str">
        <f t="shared" si="42"/>
        <v/>
      </c>
      <c r="IW441" s="7"/>
    </row>
    <row r="442" spans="3:257" ht="11.85" customHeight="1" x14ac:dyDescent="0.3">
      <c r="C442" s="27"/>
      <c r="D442" s="13"/>
      <c r="E442" s="13"/>
      <c r="F442" s="15"/>
      <c r="G442" s="15"/>
      <c r="H442" s="15"/>
      <c r="I442" s="10"/>
      <c r="J442" s="10"/>
      <c r="K442" s="10"/>
      <c r="L442" s="10"/>
      <c r="M442" s="10"/>
      <c r="N442" s="10"/>
      <c r="O442" s="10"/>
      <c r="P442" s="10"/>
      <c r="Q442" s="10"/>
      <c r="R442" s="7"/>
      <c r="S442" s="7"/>
      <c r="T442" s="7"/>
      <c r="U442" s="7"/>
      <c r="V442" s="7"/>
      <c r="W442" s="7"/>
      <c r="AH442" s="1"/>
      <c r="AP442" s="7" t="str">
        <f t="shared" si="43"/>
        <v/>
      </c>
      <c r="AQ442" s="79" t="str">
        <f t="shared" si="44"/>
        <v/>
      </c>
      <c r="AR442" s="79" t="str">
        <f t="shared" si="44"/>
        <v/>
      </c>
      <c r="AS442" s="79" t="str">
        <f t="shared" si="44"/>
        <v/>
      </c>
      <c r="AT442" s="79" t="str">
        <f t="shared" si="41"/>
        <v/>
      </c>
      <c r="AU442" s="79" t="str">
        <f t="shared" si="41"/>
        <v/>
      </c>
      <c r="AV442" s="79" t="str">
        <f t="shared" si="41"/>
        <v/>
      </c>
      <c r="AW442" s="79" t="str">
        <f t="shared" si="41"/>
        <v/>
      </c>
      <c r="AX442" s="79" t="str">
        <f t="shared" si="42"/>
        <v/>
      </c>
      <c r="AY442" s="79" t="str">
        <f t="shared" si="42"/>
        <v/>
      </c>
      <c r="AZ442" s="79" t="str">
        <f t="shared" si="42"/>
        <v/>
      </c>
      <c r="IW442" s="7"/>
    </row>
    <row r="443" spans="3:257" ht="11.85" customHeight="1" x14ac:dyDescent="0.3">
      <c r="C443" s="27"/>
      <c r="D443" s="13"/>
      <c r="E443" s="13"/>
      <c r="F443" s="15"/>
      <c r="G443" s="15"/>
      <c r="H443" s="15"/>
      <c r="I443" s="10"/>
      <c r="J443" s="10"/>
      <c r="K443" s="10"/>
      <c r="L443" s="10"/>
      <c r="M443" s="10"/>
      <c r="N443" s="10"/>
      <c r="O443" s="10"/>
      <c r="P443" s="10"/>
      <c r="Q443" s="10"/>
      <c r="R443" s="7"/>
      <c r="S443" s="7"/>
      <c r="T443" s="7"/>
      <c r="U443" s="7"/>
      <c r="V443" s="7"/>
      <c r="W443" s="7"/>
      <c r="AH443" s="1"/>
      <c r="AP443" s="7" t="str">
        <f t="shared" si="43"/>
        <v/>
      </c>
      <c r="AQ443" s="79" t="str">
        <f t="shared" si="44"/>
        <v/>
      </c>
      <c r="AR443" s="79" t="str">
        <f t="shared" si="44"/>
        <v/>
      </c>
      <c r="AS443" s="79" t="str">
        <f t="shared" si="44"/>
        <v/>
      </c>
      <c r="AT443" s="79" t="str">
        <f t="shared" si="41"/>
        <v/>
      </c>
      <c r="AU443" s="79" t="str">
        <f t="shared" si="41"/>
        <v/>
      </c>
      <c r="AV443" s="79" t="str">
        <f t="shared" si="41"/>
        <v/>
      </c>
      <c r="AW443" s="79" t="str">
        <f t="shared" si="41"/>
        <v/>
      </c>
      <c r="AX443" s="79" t="str">
        <f t="shared" si="42"/>
        <v/>
      </c>
      <c r="AY443" s="79" t="str">
        <f t="shared" si="42"/>
        <v/>
      </c>
      <c r="AZ443" s="79" t="str">
        <f t="shared" si="42"/>
        <v/>
      </c>
      <c r="IW443" s="7"/>
    </row>
    <row r="444" spans="3:257" ht="11.85" customHeight="1" x14ac:dyDescent="0.3">
      <c r="C444" s="27"/>
      <c r="D444" s="13"/>
      <c r="E444" s="13"/>
      <c r="F444" s="15"/>
      <c r="G444" s="15"/>
      <c r="H444" s="15"/>
      <c r="I444" s="10"/>
      <c r="J444" s="10"/>
      <c r="K444" s="10"/>
      <c r="L444" s="10"/>
      <c r="M444" s="10"/>
      <c r="N444" s="10"/>
      <c r="O444" s="10"/>
      <c r="P444" s="10"/>
      <c r="Q444" s="10"/>
      <c r="R444" s="7"/>
      <c r="S444" s="7"/>
      <c r="T444" s="7"/>
      <c r="U444" s="7"/>
      <c r="V444" s="7"/>
      <c r="W444" s="7"/>
      <c r="AH444" s="1"/>
      <c r="AP444" s="7" t="str">
        <f t="shared" si="43"/>
        <v/>
      </c>
      <c r="AQ444" s="79" t="str">
        <f t="shared" si="44"/>
        <v/>
      </c>
      <c r="AR444" s="79" t="str">
        <f t="shared" si="44"/>
        <v/>
      </c>
      <c r="AS444" s="79" t="str">
        <f t="shared" si="44"/>
        <v/>
      </c>
      <c r="AT444" s="79" t="str">
        <f t="shared" si="41"/>
        <v/>
      </c>
      <c r="AU444" s="79" t="str">
        <f t="shared" si="41"/>
        <v/>
      </c>
      <c r="AV444" s="79" t="str">
        <f t="shared" si="41"/>
        <v/>
      </c>
      <c r="AW444" s="79" t="str">
        <f t="shared" si="41"/>
        <v/>
      </c>
      <c r="AX444" s="79" t="str">
        <f t="shared" si="42"/>
        <v/>
      </c>
      <c r="AY444" s="79" t="str">
        <f t="shared" si="42"/>
        <v/>
      </c>
      <c r="AZ444" s="79" t="str">
        <f t="shared" si="42"/>
        <v/>
      </c>
      <c r="IW444" s="7"/>
    </row>
    <row r="445" spans="3:257" ht="11.85" customHeight="1" x14ac:dyDescent="0.3">
      <c r="C445" s="27"/>
      <c r="D445" s="13"/>
      <c r="E445" s="13"/>
      <c r="F445" s="15"/>
      <c r="G445" s="15"/>
      <c r="H445" s="15"/>
      <c r="I445" s="10"/>
      <c r="J445" s="10"/>
      <c r="K445" s="10"/>
      <c r="L445" s="10"/>
      <c r="M445" s="10"/>
      <c r="N445" s="10"/>
      <c r="O445" s="10"/>
      <c r="P445" s="10"/>
      <c r="Q445" s="10"/>
      <c r="R445" s="7"/>
      <c r="S445" s="7"/>
      <c r="T445" s="7"/>
      <c r="U445" s="7"/>
      <c r="V445" s="7"/>
      <c r="W445" s="7"/>
      <c r="AH445" s="1"/>
      <c r="AP445" s="7" t="str">
        <f t="shared" si="43"/>
        <v/>
      </c>
      <c r="AQ445" s="79" t="str">
        <f t="shared" si="44"/>
        <v/>
      </c>
      <c r="AR445" s="79" t="str">
        <f t="shared" si="44"/>
        <v/>
      </c>
      <c r="AS445" s="79" t="str">
        <f t="shared" si="44"/>
        <v/>
      </c>
      <c r="AT445" s="79" t="str">
        <f t="shared" si="41"/>
        <v/>
      </c>
      <c r="AU445" s="79" t="str">
        <f t="shared" si="41"/>
        <v/>
      </c>
      <c r="AV445" s="79" t="str">
        <f t="shared" si="41"/>
        <v/>
      </c>
      <c r="AW445" s="79" t="str">
        <f t="shared" si="41"/>
        <v/>
      </c>
      <c r="AX445" s="79" t="str">
        <f t="shared" si="42"/>
        <v/>
      </c>
      <c r="AY445" s="79" t="str">
        <f t="shared" si="42"/>
        <v/>
      </c>
      <c r="AZ445" s="79" t="str">
        <f t="shared" si="42"/>
        <v/>
      </c>
      <c r="IW445" s="7"/>
    </row>
    <row r="446" spans="3:257" ht="11.85" customHeight="1" x14ac:dyDescent="0.3">
      <c r="C446" s="27"/>
      <c r="D446" s="13"/>
      <c r="E446" s="13"/>
      <c r="F446" s="15"/>
      <c r="G446" s="15"/>
      <c r="H446" s="15"/>
      <c r="I446" s="10"/>
      <c r="J446" s="10"/>
      <c r="K446" s="10"/>
      <c r="L446" s="10"/>
      <c r="M446" s="10"/>
      <c r="N446" s="10"/>
      <c r="O446" s="10"/>
      <c r="P446" s="10"/>
      <c r="Q446" s="10"/>
      <c r="R446" s="7"/>
      <c r="S446" s="7"/>
      <c r="T446" s="7"/>
      <c r="U446" s="7"/>
      <c r="V446" s="7"/>
      <c r="W446" s="7"/>
      <c r="AH446" s="1"/>
      <c r="AP446" s="7" t="str">
        <f t="shared" si="43"/>
        <v/>
      </c>
      <c r="AQ446" s="79" t="str">
        <f t="shared" si="44"/>
        <v/>
      </c>
      <c r="AR446" s="79" t="str">
        <f t="shared" si="44"/>
        <v/>
      </c>
      <c r="AS446" s="79" t="str">
        <f t="shared" si="44"/>
        <v/>
      </c>
      <c r="AT446" s="79" t="str">
        <f t="shared" si="41"/>
        <v/>
      </c>
      <c r="AU446" s="79" t="str">
        <f t="shared" si="41"/>
        <v/>
      </c>
      <c r="AV446" s="79" t="str">
        <f t="shared" si="41"/>
        <v/>
      </c>
      <c r="AW446" s="79" t="str">
        <f t="shared" si="41"/>
        <v/>
      </c>
      <c r="AX446" s="79" t="str">
        <f t="shared" si="42"/>
        <v/>
      </c>
      <c r="AY446" s="79" t="str">
        <f t="shared" si="42"/>
        <v/>
      </c>
      <c r="AZ446" s="79" t="str">
        <f t="shared" si="42"/>
        <v/>
      </c>
      <c r="IW446" s="7"/>
    </row>
    <row r="447" spans="3:257" ht="11.85" customHeight="1" x14ac:dyDescent="0.3">
      <c r="C447" s="27"/>
      <c r="D447" s="13"/>
      <c r="E447" s="13"/>
      <c r="F447" s="15"/>
      <c r="G447" s="15"/>
      <c r="H447" s="15"/>
      <c r="I447" s="10"/>
      <c r="J447" s="10"/>
      <c r="K447" s="10"/>
      <c r="L447" s="10"/>
      <c r="M447" s="10"/>
      <c r="N447" s="10"/>
      <c r="O447" s="10"/>
      <c r="P447" s="10"/>
      <c r="Q447" s="10"/>
      <c r="R447" s="7"/>
      <c r="S447" s="7"/>
      <c r="T447" s="7"/>
      <c r="U447" s="7"/>
      <c r="V447" s="7"/>
      <c r="W447" s="7"/>
      <c r="AH447" s="1"/>
      <c r="AP447" s="7" t="str">
        <f t="shared" si="43"/>
        <v/>
      </c>
      <c r="AQ447" s="79" t="str">
        <f t="shared" si="44"/>
        <v/>
      </c>
      <c r="AR447" s="79" t="str">
        <f t="shared" si="44"/>
        <v/>
      </c>
      <c r="AS447" s="79" t="str">
        <f t="shared" si="44"/>
        <v/>
      </c>
      <c r="AT447" s="79" t="str">
        <f t="shared" si="41"/>
        <v/>
      </c>
      <c r="AU447" s="79" t="str">
        <f t="shared" si="41"/>
        <v/>
      </c>
      <c r="AV447" s="79" t="str">
        <f t="shared" si="41"/>
        <v/>
      </c>
      <c r="AW447" s="79" t="str">
        <f t="shared" si="41"/>
        <v/>
      </c>
      <c r="AX447" s="79" t="str">
        <f t="shared" si="42"/>
        <v/>
      </c>
      <c r="AY447" s="79" t="str">
        <f t="shared" si="42"/>
        <v/>
      </c>
      <c r="AZ447" s="79" t="str">
        <f t="shared" si="42"/>
        <v/>
      </c>
      <c r="IW447" s="7"/>
    </row>
    <row r="448" spans="3:257" ht="11.85" customHeight="1" x14ac:dyDescent="0.3">
      <c r="C448" s="27"/>
      <c r="D448" s="13"/>
      <c r="E448" s="13"/>
      <c r="F448" s="15"/>
      <c r="G448" s="15"/>
      <c r="H448" s="15"/>
      <c r="I448" s="10"/>
      <c r="J448" s="10"/>
      <c r="K448" s="10"/>
      <c r="L448" s="10"/>
      <c r="M448" s="10"/>
      <c r="N448" s="10"/>
      <c r="O448" s="10"/>
      <c r="P448" s="10"/>
      <c r="Q448" s="10"/>
      <c r="R448" s="7"/>
      <c r="S448" s="7"/>
      <c r="T448" s="7"/>
      <c r="U448" s="7"/>
      <c r="V448" s="7"/>
      <c r="W448" s="7"/>
      <c r="AH448" s="1"/>
      <c r="AP448" s="7" t="str">
        <f t="shared" si="43"/>
        <v/>
      </c>
      <c r="AQ448" s="79" t="str">
        <f t="shared" si="44"/>
        <v/>
      </c>
      <c r="AR448" s="79" t="str">
        <f t="shared" si="44"/>
        <v/>
      </c>
      <c r="AS448" s="79" t="str">
        <f t="shared" si="44"/>
        <v/>
      </c>
      <c r="AT448" s="79" t="str">
        <f t="shared" si="41"/>
        <v/>
      </c>
      <c r="AU448" s="79" t="str">
        <f t="shared" si="41"/>
        <v/>
      </c>
      <c r="AV448" s="79" t="str">
        <f t="shared" si="41"/>
        <v/>
      </c>
      <c r="AW448" s="79" t="str">
        <f t="shared" si="41"/>
        <v/>
      </c>
      <c r="AX448" s="79" t="str">
        <f t="shared" si="42"/>
        <v/>
      </c>
      <c r="AY448" s="79" t="str">
        <f t="shared" si="42"/>
        <v/>
      </c>
      <c r="AZ448" s="79" t="str">
        <f t="shared" si="42"/>
        <v/>
      </c>
      <c r="IW448" s="7"/>
    </row>
    <row r="449" spans="3:257" ht="11.85" customHeight="1" x14ac:dyDescent="0.3">
      <c r="C449" s="27"/>
      <c r="D449" s="13"/>
      <c r="E449" s="13"/>
      <c r="F449" s="15"/>
      <c r="G449" s="15"/>
      <c r="H449" s="15"/>
      <c r="I449" s="10"/>
      <c r="J449" s="10"/>
      <c r="K449" s="10"/>
      <c r="L449" s="10"/>
      <c r="M449" s="10"/>
      <c r="N449" s="10"/>
      <c r="O449" s="10"/>
      <c r="P449" s="10"/>
      <c r="Q449" s="10"/>
      <c r="R449" s="7"/>
      <c r="S449" s="7"/>
      <c r="T449" s="7"/>
      <c r="U449" s="7"/>
      <c r="V449" s="7"/>
      <c r="W449" s="7"/>
      <c r="AH449" s="1"/>
      <c r="AP449" s="7" t="str">
        <f t="shared" si="43"/>
        <v/>
      </c>
      <c r="AQ449" s="79" t="str">
        <f t="shared" si="44"/>
        <v/>
      </c>
      <c r="AR449" s="79" t="str">
        <f t="shared" si="44"/>
        <v/>
      </c>
      <c r="AS449" s="79" t="str">
        <f t="shared" si="44"/>
        <v/>
      </c>
      <c r="AT449" s="79" t="str">
        <f t="shared" si="41"/>
        <v/>
      </c>
      <c r="AU449" s="79" t="str">
        <f t="shared" si="41"/>
        <v/>
      </c>
      <c r="AV449" s="79" t="str">
        <f t="shared" si="41"/>
        <v/>
      </c>
      <c r="AW449" s="79" t="str">
        <f t="shared" si="41"/>
        <v/>
      </c>
      <c r="AX449" s="79" t="str">
        <f t="shared" si="42"/>
        <v/>
      </c>
      <c r="AY449" s="79" t="str">
        <f t="shared" si="42"/>
        <v/>
      </c>
      <c r="AZ449" s="79" t="str">
        <f t="shared" si="42"/>
        <v/>
      </c>
      <c r="IW449" s="7"/>
    </row>
    <row r="450" spans="3:257" ht="11.85" customHeight="1" x14ac:dyDescent="0.3">
      <c r="C450" s="27"/>
      <c r="D450" s="13"/>
      <c r="E450" s="13"/>
      <c r="F450" s="15"/>
      <c r="G450" s="15"/>
      <c r="H450" s="15"/>
      <c r="I450" s="10"/>
      <c r="J450" s="10"/>
      <c r="K450" s="10"/>
      <c r="L450" s="10"/>
      <c r="M450" s="10"/>
      <c r="N450" s="10"/>
      <c r="O450" s="10"/>
      <c r="P450" s="10"/>
      <c r="Q450" s="10"/>
      <c r="R450" s="7"/>
      <c r="S450" s="7"/>
      <c r="T450" s="7"/>
      <c r="U450" s="7"/>
      <c r="V450" s="7"/>
      <c r="W450" s="7"/>
      <c r="AH450" s="1"/>
      <c r="AP450" s="7" t="str">
        <f t="shared" si="43"/>
        <v/>
      </c>
      <c r="AQ450" s="79" t="str">
        <f t="shared" si="44"/>
        <v/>
      </c>
      <c r="AR450" s="79" t="str">
        <f t="shared" si="44"/>
        <v/>
      </c>
      <c r="AS450" s="79" t="str">
        <f t="shared" si="44"/>
        <v/>
      </c>
      <c r="AT450" s="79" t="str">
        <f t="shared" si="41"/>
        <v/>
      </c>
      <c r="AU450" s="79" t="str">
        <f t="shared" si="41"/>
        <v/>
      </c>
      <c r="AV450" s="79" t="str">
        <f t="shared" si="41"/>
        <v/>
      </c>
      <c r="AW450" s="79" t="str">
        <f t="shared" si="41"/>
        <v/>
      </c>
      <c r="AX450" s="79" t="str">
        <f t="shared" si="42"/>
        <v/>
      </c>
      <c r="AY450" s="79" t="str">
        <f t="shared" si="42"/>
        <v/>
      </c>
      <c r="AZ450" s="79" t="str">
        <f t="shared" si="42"/>
        <v/>
      </c>
      <c r="IW450" s="7"/>
    </row>
    <row r="451" spans="3:257" ht="11.85" customHeight="1" x14ac:dyDescent="0.3">
      <c r="C451" s="27"/>
      <c r="D451" s="13"/>
      <c r="E451" s="13"/>
      <c r="F451" s="15"/>
      <c r="G451" s="15"/>
      <c r="H451" s="15"/>
      <c r="I451" s="10"/>
      <c r="J451" s="10"/>
      <c r="K451" s="10"/>
      <c r="L451" s="10"/>
      <c r="M451" s="10"/>
      <c r="N451" s="10"/>
      <c r="O451" s="10"/>
      <c r="P451" s="10"/>
      <c r="Q451" s="10"/>
      <c r="R451" s="7"/>
      <c r="S451" s="7"/>
      <c r="T451" s="7"/>
      <c r="U451" s="7"/>
      <c r="V451" s="7"/>
      <c r="W451" s="7"/>
      <c r="AH451" s="1"/>
      <c r="AP451" s="7" t="str">
        <f t="shared" si="43"/>
        <v/>
      </c>
      <c r="AQ451" s="79" t="str">
        <f t="shared" si="44"/>
        <v/>
      </c>
      <c r="AR451" s="79" t="str">
        <f t="shared" si="44"/>
        <v/>
      </c>
      <c r="AS451" s="79" t="str">
        <f t="shared" si="44"/>
        <v/>
      </c>
      <c r="AT451" s="79" t="str">
        <f t="shared" si="41"/>
        <v/>
      </c>
      <c r="AU451" s="79" t="str">
        <f t="shared" si="41"/>
        <v/>
      </c>
      <c r="AV451" s="79" t="str">
        <f t="shared" si="41"/>
        <v/>
      </c>
      <c r="AW451" s="79" t="str">
        <f t="shared" si="41"/>
        <v/>
      </c>
      <c r="AX451" s="79" t="str">
        <f t="shared" si="42"/>
        <v/>
      </c>
      <c r="AY451" s="79" t="str">
        <f t="shared" si="42"/>
        <v/>
      </c>
      <c r="AZ451" s="79" t="str">
        <f t="shared" si="42"/>
        <v/>
      </c>
      <c r="IW451" s="7"/>
    </row>
    <row r="452" spans="3:257" ht="11.85" customHeight="1" x14ac:dyDescent="0.3">
      <c r="C452" s="27"/>
      <c r="D452" s="13"/>
      <c r="E452" s="13"/>
      <c r="F452" s="15"/>
      <c r="G452" s="15"/>
      <c r="H452" s="15"/>
      <c r="I452" s="10"/>
      <c r="J452" s="10"/>
      <c r="K452" s="10"/>
      <c r="L452" s="10"/>
      <c r="M452" s="10"/>
      <c r="N452" s="10"/>
      <c r="O452" s="10"/>
      <c r="P452" s="10"/>
      <c r="Q452" s="10"/>
      <c r="R452" s="7"/>
      <c r="S452" s="7"/>
      <c r="T452" s="7"/>
      <c r="U452" s="7"/>
      <c r="V452" s="7"/>
      <c r="W452" s="7"/>
      <c r="AH452" s="1"/>
      <c r="AP452" s="7" t="str">
        <f t="shared" si="43"/>
        <v/>
      </c>
      <c r="AQ452" s="79" t="str">
        <f t="shared" si="44"/>
        <v/>
      </c>
      <c r="AR452" s="79" t="str">
        <f t="shared" si="44"/>
        <v/>
      </c>
      <c r="AS452" s="79" t="str">
        <f t="shared" si="44"/>
        <v/>
      </c>
      <c r="AT452" s="79" t="str">
        <f t="shared" si="41"/>
        <v/>
      </c>
      <c r="AU452" s="79" t="str">
        <f t="shared" si="41"/>
        <v/>
      </c>
      <c r="AV452" s="79" t="str">
        <f t="shared" si="41"/>
        <v/>
      </c>
      <c r="AW452" s="79" t="str">
        <f t="shared" si="41"/>
        <v/>
      </c>
      <c r="AX452" s="79" t="str">
        <f t="shared" si="42"/>
        <v/>
      </c>
      <c r="AY452" s="79" t="str">
        <f t="shared" si="42"/>
        <v/>
      </c>
      <c r="AZ452" s="79" t="str">
        <f t="shared" si="42"/>
        <v/>
      </c>
      <c r="IW452" s="7"/>
    </row>
    <row r="453" spans="3:257" ht="11.85" customHeight="1" x14ac:dyDescent="0.3">
      <c r="C453" s="27"/>
      <c r="D453" s="13"/>
      <c r="E453" s="13"/>
      <c r="F453" s="15"/>
      <c r="G453" s="15"/>
      <c r="H453" s="15"/>
      <c r="I453" s="10"/>
      <c r="J453" s="10"/>
      <c r="K453" s="10"/>
      <c r="L453" s="10"/>
      <c r="M453" s="10"/>
      <c r="N453" s="10"/>
      <c r="O453" s="10"/>
      <c r="P453" s="10"/>
      <c r="Q453" s="10"/>
      <c r="R453" s="7"/>
      <c r="S453" s="7"/>
      <c r="T453" s="7"/>
      <c r="U453" s="7"/>
      <c r="V453" s="7"/>
      <c r="W453" s="7"/>
      <c r="AH453" s="1"/>
      <c r="AP453" s="7" t="str">
        <f t="shared" si="43"/>
        <v/>
      </c>
      <c r="AQ453" s="79" t="str">
        <f t="shared" si="44"/>
        <v/>
      </c>
      <c r="AR453" s="79" t="str">
        <f t="shared" si="44"/>
        <v/>
      </c>
      <c r="AS453" s="79" t="str">
        <f t="shared" si="44"/>
        <v/>
      </c>
      <c r="AT453" s="79" t="str">
        <f t="shared" si="41"/>
        <v/>
      </c>
      <c r="AU453" s="79" t="str">
        <f t="shared" si="41"/>
        <v/>
      </c>
      <c r="AV453" s="79" t="str">
        <f t="shared" si="41"/>
        <v/>
      </c>
      <c r="AW453" s="79" t="str">
        <f t="shared" si="41"/>
        <v/>
      </c>
      <c r="AX453" s="79" t="str">
        <f t="shared" si="42"/>
        <v/>
      </c>
      <c r="AY453" s="79" t="str">
        <f t="shared" si="42"/>
        <v/>
      </c>
      <c r="AZ453" s="79" t="str">
        <f t="shared" si="42"/>
        <v/>
      </c>
      <c r="IW453" s="7"/>
    </row>
    <row r="454" spans="3:257" ht="11.85" customHeight="1" x14ac:dyDescent="0.3">
      <c r="C454" s="27"/>
      <c r="D454" s="13"/>
      <c r="E454" s="13"/>
      <c r="F454" s="15"/>
      <c r="G454" s="15"/>
      <c r="H454" s="15"/>
      <c r="I454" s="10"/>
      <c r="J454" s="10"/>
      <c r="K454" s="10"/>
      <c r="L454" s="10"/>
      <c r="M454" s="10"/>
      <c r="N454" s="10"/>
      <c r="O454" s="10"/>
      <c r="P454" s="10"/>
      <c r="Q454" s="10"/>
      <c r="R454" s="7"/>
      <c r="S454" s="7"/>
      <c r="T454" s="7"/>
      <c r="U454" s="7"/>
      <c r="V454" s="7"/>
      <c r="W454" s="7"/>
      <c r="AH454" s="1"/>
      <c r="AP454" s="7" t="str">
        <f t="shared" si="43"/>
        <v/>
      </c>
      <c r="AQ454" s="79" t="str">
        <f t="shared" si="44"/>
        <v/>
      </c>
      <c r="AR454" s="79" t="str">
        <f t="shared" si="44"/>
        <v/>
      </c>
      <c r="AS454" s="79" t="str">
        <f t="shared" si="44"/>
        <v/>
      </c>
      <c r="AT454" s="79" t="str">
        <f t="shared" si="41"/>
        <v/>
      </c>
      <c r="AU454" s="79" t="str">
        <f t="shared" si="41"/>
        <v/>
      </c>
      <c r="AV454" s="79" t="str">
        <f t="shared" si="41"/>
        <v/>
      </c>
      <c r="AW454" s="79" t="str">
        <f t="shared" si="41"/>
        <v/>
      </c>
      <c r="AX454" s="79" t="str">
        <f t="shared" si="42"/>
        <v/>
      </c>
      <c r="AY454" s="79" t="str">
        <f t="shared" si="42"/>
        <v/>
      </c>
      <c r="AZ454" s="79" t="str">
        <f t="shared" si="42"/>
        <v/>
      </c>
      <c r="IW454" s="7"/>
    </row>
    <row r="455" spans="3:257" ht="11.85" customHeight="1" x14ac:dyDescent="0.3">
      <c r="C455" s="27"/>
      <c r="D455" s="13"/>
      <c r="E455" s="13"/>
      <c r="F455" s="15"/>
      <c r="G455" s="15"/>
      <c r="H455" s="15"/>
      <c r="I455" s="10"/>
      <c r="J455" s="10"/>
      <c r="K455" s="10"/>
      <c r="L455" s="10"/>
      <c r="M455" s="10"/>
      <c r="N455" s="10"/>
      <c r="O455" s="10"/>
      <c r="P455" s="10"/>
      <c r="Q455" s="10"/>
      <c r="R455" s="7"/>
      <c r="S455" s="7"/>
      <c r="T455" s="7"/>
      <c r="U455" s="7"/>
      <c r="V455" s="7"/>
      <c r="W455" s="7"/>
      <c r="AH455" s="1"/>
      <c r="AP455" s="7" t="str">
        <f t="shared" si="43"/>
        <v/>
      </c>
      <c r="AQ455" s="79" t="str">
        <f t="shared" si="44"/>
        <v/>
      </c>
      <c r="AR455" s="79" t="str">
        <f t="shared" si="44"/>
        <v/>
      </c>
      <c r="AS455" s="79" t="str">
        <f t="shared" si="44"/>
        <v/>
      </c>
      <c r="AT455" s="79" t="str">
        <f t="shared" si="41"/>
        <v/>
      </c>
      <c r="AU455" s="79" t="str">
        <f t="shared" si="41"/>
        <v/>
      </c>
      <c r="AV455" s="79" t="str">
        <f t="shared" si="41"/>
        <v/>
      </c>
      <c r="AW455" s="79" t="str">
        <f t="shared" si="41"/>
        <v/>
      </c>
      <c r="AX455" s="79" t="str">
        <f t="shared" si="42"/>
        <v/>
      </c>
      <c r="AY455" s="79" t="str">
        <f t="shared" si="42"/>
        <v/>
      </c>
      <c r="AZ455" s="79" t="str">
        <f t="shared" si="42"/>
        <v/>
      </c>
      <c r="IW455" s="7"/>
    </row>
    <row r="456" spans="3:257" ht="11.85" customHeight="1" x14ac:dyDescent="0.3">
      <c r="C456" s="27"/>
      <c r="D456" s="13"/>
      <c r="E456" s="13"/>
      <c r="F456" s="15"/>
      <c r="G456" s="15"/>
      <c r="H456" s="15"/>
      <c r="I456" s="10"/>
      <c r="J456" s="10"/>
      <c r="K456" s="10"/>
      <c r="L456" s="10"/>
      <c r="M456" s="10"/>
      <c r="N456" s="10"/>
      <c r="O456" s="10"/>
      <c r="P456" s="10"/>
      <c r="Q456" s="10"/>
      <c r="R456" s="7"/>
      <c r="S456" s="7"/>
      <c r="T456" s="7"/>
      <c r="U456" s="7"/>
      <c r="V456" s="7"/>
      <c r="W456" s="7"/>
      <c r="AH456" s="1"/>
      <c r="AP456" s="7" t="str">
        <f t="shared" si="43"/>
        <v/>
      </c>
      <c r="AQ456" s="79" t="str">
        <f t="shared" si="44"/>
        <v/>
      </c>
      <c r="AR456" s="79" t="str">
        <f t="shared" si="44"/>
        <v/>
      </c>
      <c r="AS456" s="79" t="str">
        <f t="shared" si="44"/>
        <v/>
      </c>
      <c r="AT456" s="79" t="str">
        <f t="shared" si="41"/>
        <v/>
      </c>
      <c r="AU456" s="79" t="str">
        <f t="shared" si="41"/>
        <v/>
      </c>
      <c r="AV456" s="79" t="str">
        <f t="shared" si="41"/>
        <v/>
      </c>
      <c r="AW456" s="79" t="str">
        <f t="shared" si="41"/>
        <v/>
      </c>
      <c r="AX456" s="79" t="str">
        <f t="shared" si="42"/>
        <v/>
      </c>
      <c r="AY456" s="79" t="str">
        <f t="shared" si="42"/>
        <v/>
      </c>
      <c r="AZ456" s="79" t="str">
        <f t="shared" si="42"/>
        <v/>
      </c>
      <c r="IW456" s="7"/>
    </row>
    <row r="457" spans="3:257" ht="11.85" customHeight="1" x14ac:dyDescent="0.3">
      <c r="C457" s="27"/>
      <c r="D457" s="13"/>
      <c r="E457" s="13"/>
      <c r="F457" s="15"/>
      <c r="G457" s="15"/>
      <c r="H457" s="15"/>
      <c r="I457" s="10"/>
      <c r="J457" s="10"/>
      <c r="K457" s="10"/>
      <c r="L457" s="10"/>
      <c r="M457" s="10"/>
      <c r="N457" s="10"/>
      <c r="O457" s="10"/>
      <c r="P457" s="10"/>
      <c r="Q457" s="10"/>
      <c r="R457" s="7"/>
      <c r="S457" s="7"/>
      <c r="T457" s="7"/>
      <c r="U457" s="7"/>
      <c r="V457" s="7"/>
      <c r="W457" s="7"/>
      <c r="AH457" s="1"/>
      <c r="AP457" s="7" t="str">
        <f t="shared" si="43"/>
        <v/>
      </c>
      <c r="AQ457" s="79" t="str">
        <f t="shared" si="44"/>
        <v/>
      </c>
      <c r="AR457" s="79" t="str">
        <f t="shared" si="44"/>
        <v/>
      </c>
      <c r="AS457" s="79" t="str">
        <f t="shared" si="44"/>
        <v/>
      </c>
      <c r="AT457" s="79" t="str">
        <f t="shared" si="41"/>
        <v/>
      </c>
      <c r="AU457" s="79" t="str">
        <f t="shared" si="41"/>
        <v/>
      </c>
      <c r="AV457" s="79" t="str">
        <f t="shared" si="41"/>
        <v/>
      </c>
      <c r="AW457" s="79" t="str">
        <f t="shared" si="41"/>
        <v/>
      </c>
      <c r="AX457" s="79" t="str">
        <f t="shared" si="42"/>
        <v/>
      </c>
      <c r="AY457" s="79" t="str">
        <f t="shared" si="42"/>
        <v/>
      </c>
      <c r="AZ457" s="79" t="str">
        <f t="shared" si="42"/>
        <v/>
      </c>
      <c r="IW457" s="7"/>
    </row>
    <row r="458" spans="3:257" ht="11.85" customHeight="1" x14ac:dyDescent="0.3">
      <c r="C458" s="27"/>
      <c r="D458" s="13"/>
      <c r="E458" s="13"/>
      <c r="F458" s="15"/>
      <c r="G458" s="15"/>
      <c r="H458" s="15"/>
      <c r="I458" s="10"/>
      <c r="J458" s="10"/>
      <c r="K458" s="10"/>
      <c r="L458" s="10"/>
      <c r="M458" s="10"/>
      <c r="N458" s="10"/>
      <c r="O458" s="10"/>
      <c r="P458" s="10"/>
      <c r="Q458" s="10"/>
      <c r="R458" s="7"/>
      <c r="S458" s="7"/>
      <c r="T458" s="7"/>
      <c r="U458" s="7"/>
      <c r="V458" s="7"/>
      <c r="W458" s="7"/>
      <c r="AH458" s="1"/>
      <c r="AP458" s="7" t="str">
        <f t="shared" si="43"/>
        <v/>
      </c>
      <c r="AQ458" s="79" t="str">
        <f t="shared" si="44"/>
        <v/>
      </c>
      <c r="AR458" s="79" t="str">
        <f t="shared" si="44"/>
        <v/>
      </c>
      <c r="AS458" s="79" t="str">
        <f t="shared" si="44"/>
        <v/>
      </c>
      <c r="AT458" s="79" t="str">
        <f t="shared" si="41"/>
        <v/>
      </c>
      <c r="AU458" s="79" t="str">
        <f t="shared" si="41"/>
        <v/>
      </c>
      <c r="AV458" s="79" t="str">
        <f t="shared" si="41"/>
        <v/>
      </c>
      <c r="AW458" s="79" t="str">
        <f t="shared" si="41"/>
        <v/>
      </c>
      <c r="AX458" s="79" t="str">
        <f t="shared" si="42"/>
        <v/>
      </c>
      <c r="AY458" s="79" t="str">
        <f t="shared" si="42"/>
        <v/>
      </c>
      <c r="AZ458" s="79" t="str">
        <f t="shared" si="42"/>
        <v/>
      </c>
      <c r="IW458" s="7"/>
    </row>
    <row r="459" spans="3:257" ht="11.85" customHeight="1" x14ac:dyDescent="0.3">
      <c r="C459" s="27"/>
      <c r="D459" s="13"/>
      <c r="E459" s="13"/>
      <c r="F459" s="15"/>
      <c r="G459" s="15"/>
      <c r="H459" s="15"/>
      <c r="I459" s="10"/>
      <c r="J459" s="10"/>
      <c r="K459" s="10"/>
      <c r="L459" s="10"/>
      <c r="M459" s="10"/>
      <c r="N459" s="10"/>
      <c r="O459" s="10"/>
      <c r="P459" s="10"/>
      <c r="Q459" s="10"/>
      <c r="R459" s="7"/>
      <c r="S459" s="7"/>
      <c r="T459" s="7"/>
      <c r="U459" s="7"/>
      <c r="V459" s="7"/>
      <c r="W459" s="7"/>
      <c r="AH459" s="1"/>
      <c r="AP459" s="7" t="str">
        <f t="shared" si="43"/>
        <v/>
      </c>
      <c r="AQ459" s="79" t="str">
        <f t="shared" si="44"/>
        <v/>
      </c>
      <c r="AR459" s="79" t="str">
        <f t="shared" si="44"/>
        <v/>
      </c>
      <c r="AS459" s="79" t="str">
        <f t="shared" si="44"/>
        <v/>
      </c>
      <c r="AT459" s="79" t="str">
        <f t="shared" si="41"/>
        <v/>
      </c>
      <c r="AU459" s="79" t="str">
        <f t="shared" si="41"/>
        <v/>
      </c>
      <c r="AV459" s="79" t="str">
        <f t="shared" si="41"/>
        <v/>
      </c>
      <c r="AW459" s="79" t="str">
        <f t="shared" si="41"/>
        <v/>
      </c>
      <c r="AX459" s="79" t="str">
        <f t="shared" si="42"/>
        <v/>
      </c>
      <c r="AY459" s="79" t="str">
        <f t="shared" si="42"/>
        <v/>
      </c>
      <c r="AZ459" s="79" t="str">
        <f t="shared" si="42"/>
        <v/>
      </c>
      <c r="IW459" s="7"/>
    </row>
    <row r="460" spans="3:257" ht="11.85" customHeight="1" x14ac:dyDescent="0.3">
      <c r="C460" s="27"/>
      <c r="D460" s="13"/>
      <c r="E460" s="13"/>
      <c r="F460" s="15"/>
      <c r="G460" s="15"/>
      <c r="H460" s="15"/>
      <c r="I460" s="10"/>
      <c r="J460" s="10"/>
      <c r="K460" s="10"/>
      <c r="L460" s="10"/>
      <c r="M460" s="10"/>
      <c r="N460" s="10"/>
      <c r="O460" s="10"/>
      <c r="P460" s="10"/>
      <c r="Q460" s="10"/>
      <c r="R460" s="7"/>
      <c r="S460" s="7"/>
      <c r="T460" s="7"/>
      <c r="U460" s="7"/>
      <c r="V460" s="7"/>
      <c r="W460" s="7"/>
      <c r="AH460" s="1"/>
      <c r="AP460" s="7" t="str">
        <f t="shared" si="43"/>
        <v/>
      </c>
      <c r="AQ460" s="79" t="str">
        <f t="shared" si="44"/>
        <v/>
      </c>
      <c r="AR460" s="79" t="str">
        <f t="shared" si="44"/>
        <v/>
      </c>
      <c r="AS460" s="79" t="str">
        <f t="shared" si="44"/>
        <v/>
      </c>
      <c r="AT460" s="79" t="str">
        <f t="shared" si="41"/>
        <v/>
      </c>
      <c r="AU460" s="79" t="str">
        <f t="shared" si="41"/>
        <v/>
      </c>
      <c r="AV460" s="79" t="str">
        <f t="shared" si="41"/>
        <v/>
      </c>
      <c r="AW460" s="79" t="str">
        <f t="shared" si="41"/>
        <v/>
      </c>
      <c r="AX460" s="79" t="str">
        <f t="shared" si="42"/>
        <v/>
      </c>
      <c r="AY460" s="79" t="str">
        <f t="shared" si="42"/>
        <v/>
      </c>
      <c r="AZ460" s="79" t="str">
        <f t="shared" si="42"/>
        <v/>
      </c>
      <c r="IW460" s="7"/>
    </row>
    <row r="461" spans="3:257" ht="11.85" customHeight="1" x14ac:dyDescent="0.3">
      <c r="C461" s="27"/>
      <c r="D461" s="13"/>
      <c r="E461" s="13"/>
      <c r="F461" s="15"/>
      <c r="G461" s="15"/>
      <c r="H461" s="15"/>
      <c r="I461" s="10"/>
      <c r="J461" s="10"/>
      <c r="K461" s="10"/>
      <c r="L461" s="10"/>
      <c r="M461" s="10"/>
      <c r="N461" s="10"/>
      <c r="O461" s="10"/>
      <c r="P461" s="10"/>
      <c r="Q461" s="10"/>
      <c r="R461" s="7"/>
      <c r="S461" s="7"/>
      <c r="T461" s="7"/>
      <c r="U461" s="7"/>
      <c r="V461" s="7"/>
      <c r="W461" s="7"/>
      <c r="AH461" s="1"/>
      <c r="AP461" s="7" t="str">
        <f t="shared" si="43"/>
        <v/>
      </c>
      <c r="AQ461" s="79" t="str">
        <f t="shared" si="44"/>
        <v/>
      </c>
      <c r="AR461" s="79" t="str">
        <f t="shared" si="44"/>
        <v/>
      </c>
      <c r="AS461" s="79" t="str">
        <f t="shared" si="44"/>
        <v/>
      </c>
      <c r="AT461" s="79" t="str">
        <f t="shared" si="41"/>
        <v/>
      </c>
      <c r="AU461" s="79" t="str">
        <f t="shared" si="41"/>
        <v/>
      </c>
      <c r="AV461" s="79" t="str">
        <f t="shared" si="41"/>
        <v/>
      </c>
      <c r="AW461" s="79" t="str">
        <f t="shared" si="41"/>
        <v/>
      </c>
      <c r="AX461" s="79" t="str">
        <f t="shared" si="42"/>
        <v/>
      </c>
      <c r="AY461" s="79" t="str">
        <f t="shared" si="42"/>
        <v/>
      </c>
      <c r="AZ461" s="79" t="str">
        <f t="shared" si="42"/>
        <v/>
      </c>
      <c r="IW461" s="7"/>
    </row>
    <row r="462" spans="3:257" ht="11.85" customHeight="1" x14ac:dyDescent="0.3">
      <c r="C462" s="27"/>
      <c r="D462" s="13"/>
      <c r="E462" s="13"/>
      <c r="F462" s="15"/>
      <c r="G462" s="15"/>
      <c r="H462" s="15"/>
      <c r="I462" s="10"/>
      <c r="J462" s="10"/>
      <c r="K462" s="10"/>
      <c r="L462" s="10"/>
      <c r="M462" s="10"/>
      <c r="N462" s="10"/>
      <c r="O462" s="10"/>
      <c r="P462" s="10"/>
      <c r="Q462" s="10"/>
      <c r="R462" s="7"/>
      <c r="S462" s="7"/>
      <c r="T462" s="7"/>
      <c r="U462" s="7"/>
      <c r="V462" s="7"/>
      <c r="W462" s="7"/>
      <c r="AH462" s="1"/>
      <c r="AP462" s="7" t="str">
        <f t="shared" si="43"/>
        <v/>
      </c>
      <c r="AQ462" s="79" t="str">
        <f t="shared" si="44"/>
        <v/>
      </c>
      <c r="AR462" s="79" t="str">
        <f t="shared" si="44"/>
        <v/>
      </c>
      <c r="AS462" s="79" t="str">
        <f t="shared" si="44"/>
        <v/>
      </c>
      <c r="AT462" s="79" t="str">
        <f t="shared" si="41"/>
        <v/>
      </c>
      <c r="AU462" s="79" t="str">
        <f t="shared" si="41"/>
        <v/>
      </c>
      <c r="AV462" s="79" t="str">
        <f t="shared" si="41"/>
        <v/>
      </c>
      <c r="AW462" s="79" t="str">
        <f t="shared" si="41"/>
        <v/>
      </c>
      <c r="AX462" s="79" t="str">
        <f t="shared" si="42"/>
        <v/>
      </c>
      <c r="AY462" s="79" t="str">
        <f t="shared" si="42"/>
        <v/>
      </c>
      <c r="AZ462" s="79" t="str">
        <f t="shared" si="42"/>
        <v/>
      </c>
      <c r="IW462" s="7"/>
    </row>
    <row r="463" spans="3:257" ht="11.85" customHeight="1" x14ac:dyDescent="0.3">
      <c r="C463" s="27"/>
      <c r="D463" s="13"/>
      <c r="E463" s="13"/>
      <c r="F463" s="15"/>
      <c r="G463" s="15"/>
      <c r="H463" s="15"/>
      <c r="I463" s="10"/>
      <c r="J463" s="10"/>
      <c r="K463" s="10"/>
      <c r="L463" s="10"/>
      <c r="M463" s="10"/>
      <c r="N463" s="10"/>
      <c r="O463" s="10"/>
      <c r="P463" s="10"/>
      <c r="Q463" s="10"/>
      <c r="R463" s="7"/>
      <c r="S463" s="7"/>
      <c r="T463" s="7"/>
      <c r="U463" s="7"/>
      <c r="V463" s="7"/>
      <c r="W463" s="7"/>
      <c r="AH463" s="1"/>
      <c r="AP463" s="7" t="str">
        <f t="shared" si="43"/>
        <v/>
      </c>
      <c r="AQ463" s="79" t="str">
        <f t="shared" si="44"/>
        <v/>
      </c>
      <c r="AR463" s="79" t="str">
        <f t="shared" si="44"/>
        <v/>
      </c>
      <c r="AS463" s="79" t="str">
        <f t="shared" si="44"/>
        <v/>
      </c>
      <c r="AT463" s="79" t="str">
        <f t="shared" si="41"/>
        <v/>
      </c>
      <c r="AU463" s="79" t="str">
        <f t="shared" si="41"/>
        <v/>
      </c>
      <c r="AV463" s="79" t="str">
        <f t="shared" si="41"/>
        <v/>
      </c>
      <c r="AW463" s="79" t="str">
        <f t="shared" si="41"/>
        <v/>
      </c>
      <c r="AX463" s="79" t="str">
        <f t="shared" si="42"/>
        <v/>
      </c>
      <c r="AY463" s="79" t="str">
        <f t="shared" si="42"/>
        <v/>
      </c>
      <c r="AZ463" s="79" t="str">
        <f t="shared" si="42"/>
        <v/>
      </c>
      <c r="IW463" s="7"/>
    </row>
    <row r="464" spans="3:257" ht="11.85" customHeight="1" x14ac:dyDescent="0.3">
      <c r="C464" s="27"/>
      <c r="D464" s="13"/>
      <c r="E464" s="13"/>
      <c r="F464" s="15"/>
      <c r="G464" s="15"/>
      <c r="H464" s="15"/>
      <c r="I464" s="10"/>
      <c r="J464" s="10"/>
      <c r="K464" s="10"/>
      <c r="L464" s="10"/>
      <c r="M464" s="10"/>
      <c r="N464" s="10"/>
      <c r="O464" s="10"/>
      <c r="P464" s="10"/>
      <c r="Q464" s="10"/>
      <c r="R464" s="7"/>
      <c r="S464" s="7"/>
      <c r="T464" s="7"/>
      <c r="U464" s="7"/>
      <c r="V464" s="7"/>
      <c r="W464" s="7"/>
      <c r="AH464" s="1"/>
      <c r="AP464" s="7" t="str">
        <f t="shared" si="43"/>
        <v/>
      </c>
      <c r="AQ464" s="79" t="str">
        <f t="shared" si="44"/>
        <v/>
      </c>
      <c r="AR464" s="79" t="str">
        <f t="shared" si="44"/>
        <v/>
      </c>
      <c r="AS464" s="79" t="str">
        <f t="shared" si="44"/>
        <v/>
      </c>
      <c r="AT464" s="79" t="str">
        <f t="shared" si="41"/>
        <v/>
      </c>
      <c r="AU464" s="79" t="str">
        <f t="shared" si="41"/>
        <v/>
      </c>
      <c r="AV464" s="79" t="str">
        <f t="shared" si="41"/>
        <v/>
      </c>
      <c r="AW464" s="79" t="str">
        <f t="shared" si="41"/>
        <v/>
      </c>
      <c r="AX464" s="79" t="str">
        <f t="shared" si="42"/>
        <v/>
      </c>
      <c r="AY464" s="79" t="str">
        <f t="shared" si="42"/>
        <v/>
      </c>
      <c r="AZ464" s="79" t="str">
        <f t="shared" si="42"/>
        <v/>
      </c>
      <c r="IW464" s="7"/>
    </row>
    <row r="465" spans="3:257" ht="11.85" customHeight="1" x14ac:dyDescent="0.3">
      <c r="C465" s="27"/>
      <c r="D465" s="13"/>
      <c r="E465" s="13"/>
      <c r="F465" s="15"/>
      <c r="G465" s="15"/>
      <c r="H465" s="15"/>
      <c r="I465" s="10"/>
      <c r="J465" s="10"/>
      <c r="K465" s="10"/>
      <c r="L465" s="10"/>
      <c r="M465" s="10"/>
      <c r="N465" s="10"/>
      <c r="O465" s="10"/>
      <c r="P465" s="10"/>
      <c r="Q465" s="10"/>
      <c r="R465" s="7"/>
      <c r="S465" s="7"/>
      <c r="T465" s="7"/>
      <c r="U465" s="7"/>
      <c r="V465" s="7"/>
      <c r="W465" s="7"/>
      <c r="AH465" s="1"/>
      <c r="AP465" s="7" t="str">
        <f t="shared" si="43"/>
        <v/>
      </c>
      <c r="AQ465" s="79" t="str">
        <f t="shared" si="44"/>
        <v/>
      </c>
      <c r="AR465" s="79" t="str">
        <f t="shared" si="44"/>
        <v/>
      </c>
      <c r="AS465" s="79" t="str">
        <f t="shared" si="44"/>
        <v/>
      </c>
      <c r="AT465" s="79" t="str">
        <f t="shared" si="41"/>
        <v/>
      </c>
      <c r="AU465" s="79" t="str">
        <f t="shared" si="41"/>
        <v/>
      </c>
      <c r="AV465" s="79" t="str">
        <f t="shared" si="41"/>
        <v/>
      </c>
      <c r="AW465" s="79" t="str">
        <f t="shared" si="41"/>
        <v/>
      </c>
      <c r="AX465" s="79" t="str">
        <f t="shared" si="42"/>
        <v/>
      </c>
      <c r="AY465" s="79" t="str">
        <f t="shared" si="42"/>
        <v/>
      </c>
      <c r="AZ465" s="79" t="str">
        <f t="shared" si="42"/>
        <v/>
      </c>
      <c r="IW465" s="7"/>
    </row>
    <row r="466" spans="3:257" ht="11.85" customHeight="1" x14ac:dyDescent="0.3">
      <c r="C466" s="27"/>
      <c r="D466" s="13"/>
      <c r="E466" s="13"/>
      <c r="F466" s="15"/>
      <c r="G466" s="15"/>
      <c r="H466" s="15"/>
      <c r="I466" s="10"/>
      <c r="J466" s="10"/>
      <c r="K466" s="10"/>
      <c r="L466" s="10"/>
      <c r="M466" s="10"/>
      <c r="N466" s="10"/>
      <c r="O466" s="10"/>
      <c r="P466" s="10"/>
      <c r="Q466" s="10"/>
      <c r="R466" s="7"/>
      <c r="S466" s="7"/>
      <c r="T466" s="7"/>
      <c r="U466" s="7"/>
      <c r="V466" s="7"/>
      <c r="W466" s="7"/>
      <c r="AH466" s="1"/>
      <c r="AP466" s="7" t="str">
        <f t="shared" si="43"/>
        <v/>
      </c>
      <c r="AQ466" s="79" t="str">
        <f t="shared" si="44"/>
        <v/>
      </c>
      <c r="AR466" s="79" t="str">
        <f t="shared" si="44"/>
        <v/>
      </c>
      <c r="AS466" s="79" t="str">
        <f t="shared" si="44"/>
        <v/>
      </c>
      <c r="AT466" s="79" t="str">
        <f t="shared" si="41"/>
        <v/>
      </c>
      <c r="AU466" s="79" t="str">
        <f t="shared" si="41"/>
        <v/>
      </c>
      <c r="AV466" s="79" t="str">
        <f t="shared" si="41"/>
        <v/>
      </c>
      <c r="AW466" s="79" t="str">
        <f t="shared" si="41"/>
        <v/>
      </c>
      <c r="AX466" s="79" t="str">
        <f t="shared" si="42"/>
        <v/>
      </c>
      <c r="AY466" s="79" t="str">
        <f t="shared" si="42"/>
        <v/>
      </c>
      <c r="AZ466" s="79" t="str">
        <f t="shared" si="42"/>
        <v/>
      </c>
      <c r="IW466" s="7"/>
    </row>
    <row r="467" spans="3:257" ht="11.85" customHeight="1" x14ac:dyDescent="0.3">
      <c r="C467" s="27"/>
      <c r="D467" s="13"/>
      <c r="E467" s="13"/>
      <c r="F467" s="15"/>
      <c r="G467" s="15"/>
      <c r="H467" s="15"/>
      <c r="I467" s="10"/>
      <c r="J467" s="10"/>
      <c r="K467" s="10"/>
      <c r="L467" s="10"/>
      <c r="M467" s="10"/>
      <c r="N467" s="10"/>
      <c r="O467" s="10"/>
      <c r="P467" s="10"/>
      <c r="Q467" s="10"/>
      <c r="R467" s="7"/>
      <c r="S467" s="7"/>
      <c r="T467" s="7"/>
      <c r="U467" s="7"/>
      <c r="V467" s="7"/>
      <c r="W467" s="7"/>
      <c r="AH467" s="1"/>
      <c r="AP467" s="7" t="str">
        <f t="shared" si="43"/>
        <v/>
      </c>
      <c r="AQ467" s="79" t="str">
        <f t="shared" si="44"/>
        <v/>
      </c>
      <c r="AR467" s="79" t="str">
        <f t="shared" si="44"/>
        <v/>
      </c>
      <c r="AS467" s="79" t="str">
        <f t="shared" si="44"/>
        <v/>
      </c>
      <c r="AT467" s="79" t="str">
        <f t="shared" si="41"/>
        <v/>
      </c>
      <c r="AU467" s="79" t="str">
        <f t="shared" si="41"/>
        <v/>
      </c>
      <c r="AV467" s="79" t="str">
        <f t="shared" si="41"/>
        <v/>
      </c>
      <c r="AW467" s="79" t="str">
        <f t="shared" si="41"/>
        <v/>
      </c>
      <c r="AX467" s="79" t="str">
        <f t="shared" si="42"/>
        <v/>
      </c>
      <c r="AY467" s="79" t="str">
        <f t="shared" si="42"/>
        <v/>
      </c>
      <c r="AZ467" s="79" t="str">
        <f t="shared" si="42"/>
        <v/>
      </c>
      <c r="IW467" s="7"/>
    </row>
    <row r="468" spans="3:257" ht="11.85" customHeight="1" x14ac:dyDescent="0.3">
      <c r="C468" s="27"/>
      <c r="D468" s="13"/>
      <c r="E468" s="13"/>
      <c r="F468" s="15"/>
      <c r="G468" s="15"/>
      <c r="H468" s="15"/>
      <c r="I468" s="10"/>
      <c r="J468" s="10"/>
      <c r="K468" s="10"/>
      <c r="L468" s="10"/>
      <c r="M468" s="10"/>
      <c r="N468" s="10"/>
      <c r="O468" s="10"/>
      <c r="P468" s="10"/>
      <c r="Q468" s="10"/>
      <c r="R468" s="7"/>
      <c r="S468" s="7"/>
      <c r="T468" s="7"/>
      <c r="U468" s="7"/>
      <c r="V468" s="7"/>
      <c r="W468" s="7"/>
      <c r="AH468" s="1"/>
      <c r="AP468" s="7" t="str">
        <f t="shared" si="43"/>
        <v/>
      </c>
      <c r="AQ468" s="79" t="str">
        <f t="shared" si="44"/>
        <v/>
      </c>
      <c r="AR468" s="79" t="str">
        <f t="shared" si="44"/>
        <v/>
      </c>
      <c r="AS468" s="79" t="str">
        <f t="shared" si="44"/>
        <v/>
      </c>
      <c r="AT468" s="79" t="str">
        <f t="shared" si="41"/>
        <v/>
      </c>
      <c r="AU468" s="79" t="str">
        <f t="shared" si="41"/>
        <v/>
      </c>
      <c r="AV468" s="79" t="str">
        <f t="shared" si="41"/>
        <v/>
      </c>
      <c r="AW468" s="79" t="str">
        <f t="shared" si="41"/>
        <v/>
      </c>
      <c r="AX468" s="79" t="str">
        <f t="shared" si="42"/>
        <v/>
      </c>
      <c r="AY468" s="79" t="str">
        <f t="shared" si="42"/>
        <v/>
      </c>
      <c r="AZ468" s="79" t="str">
        <f t="shared" si="42"/>
        <v/>
      </c>
      <c r="IW468" s="7"/>
    </row>
    <row r="469" spans="3:257" ht="11.85" customHeight="1" x14ac:dyDescent="0.3">
      <c r="C469" s="27"/>
      <c r="D469" s="13"/>
      <c r="E469" s="13"/>
      <c r="F469" s="15"/>
      <c r="G469" s="15"/>
      <c r="H469" s="15"/>
      <c r="I469" s="10"/>
      <c r="J469" s="10"/>
      <c r="K469" s="10"/>
      <c r="L469" s="10"/>
      <c r="M469" s="10"/>
      <c r="N469" s="10"/>
      <c r="O469" s="10"/>
      <c r="P469" s="10"/>
      <c r="Q469" s="10"/>
      <c r="R469" s="7"/>
      <c r="S469" s="7"/>
      <c r="T469" s="7"/>
      <c r="U469" s="7"/>
      <c r="V469" s="7"/>
      <c r="W469" s="7"/>
      <c r="AH469" s="1"/>
      <c r="AP469" s="7" t="str">
        <f t="shared" si="43"/>
        <v/>
      </c>
      <c r="AQ469" s="79" t="str">
        <f t="shared" si="44"/>
        <v/>
      </c>
      <c r="AR469" s="79" t="str">
        <f t="shared" si="44"/>
        <v/>
      </c>
      <c r="AS469" s="79" t="str">
        <f t="shared" si="44"/>
        <v/>
      </c>
      <c r="AT469" s="79" t="str">
        <f t="shared" si="41"/>
        <v/>
      </c>
      <c r="AU469" s="79" t="str">
        <f t="shared" si="41"/>
        <v/>
      </c>
      <c r="AV469" s="79" t="str">
        <f t="shared" si="41"/>
        <v/>
      </c>
      <c r="AW469" s="79" t="str">
        <f t="shared" si="41"/>
        <v/>
      </c>
      <c r="AX469" s="79" t="str">
        <f t="shared" si="42"/>
        <v/>
      </c>
      <c r="AY469" s="79" t="str">
        <f t="shared" si="42"/>
        <v/>
      </c>
      <c r="AZ469" s="79" t="str">
        <f t="shared" si="42"/>
        <v/>
      </c>
      <c r="IW469" s="7"/>
    </row>
    <row r="470" spans="3:257" ht="11.85" customHeight="1" x14ac:dyDescent="0.3">
      <c r="C470" s="27"/>
      <c r="D470" s="13"/>
      <c r="E470" s="13"/>
      <c r="F470" s="15"/>
      <c r="G470" s="15"/>
      <c r="H470" s="15"/>
      <c r="I470" s="10"/>
      <c r="J470" s="10"/>
      <c r="K470" s="10"/>
      <c r="L470" s="10"/>
      <c r="M470" s="10"/>
      <c r="N470" s="10"/>
      <c r="O470" s="10"/>
      <c r="P470" s="10"/>
      <c r="Q470" s="10"/>
      <c r="R470" s="7"/>
      <c r="S470" s="7"/>
      <c r="T470" s="7"/>
      <c r="U470" s="7"/>
      <c r="V470" s="7"/>
      <c r="W470" s="7"/>
      <c r="AH470" s="1"/>
      <c r="AP470" s="7" t="str">
        <f t="shared" si="43"/>
        <v/>
      </c>
      <c r="AQ470" s="79" t="str">
        <f t="shared" si="44"/>
        <v/>
      </c>
      <c r="AR470" s="79" t="str">
        <f t="shared" si="44"/>
        <v/>
      </c>
      <c r="AS470" s="79" t="str">
        <f t="shared" si="44"/>
        <v/>
      </c>
      <c r="AT470" s="79" t="str">
        <f t="shared" si="41"/>
        <v/>
      </c>
      <c r="AU470" s="79" t="str">
        <f t="shared" si="41"/>
        <v/>
      </c>
      <c r="AV470" s="79" t="str">
        <f t="shared" si="41"/>
        <v/>
      </c>
      <c r="AW470" s="79" t="str">
        <f t="shared" si="41"/>
        <v/>
      </c>
      <c r="AX470" s="79" t="str">
        <f t="shared" si="42"/>
        <v/>
      </c>
      <c r="AY470" s="79" t="str">
        <f t="shared" si="42"/>
        <v/>
      </c>
      <c r="AZ470" s="79" t="str">
        <f t="shared" si="42"/>
        <v/>
      </c>
      <c r="IW470" s="7"/>
    </row>
    <row r="471" spans="3:257" ht="11.85" customHeight="1" x14ac:dyDescent="0.3">
      <c r="C471" s="27"/>
      <c r="D471" s="13"/>
      <c r="E471" s="13"/>
      <c r="F471" s="15"/>
      <c r="G471" s="15"/>
      <c r="H471" s="15"/>
      <c r="I471" s="10"/>
      <c r="J471" s="10"/>
      <c r="K471" s="10"/>
      <c r="L471" s="10"/>
      <c r="M471" s="10"/>
      <c r="N471" s="10"/>
      <c r="O471" s="10"/>
      <c r="P471" s="10"/>
      <c r="Q471" s="10"/>
      <c r="R471" s="7"/>
      <c r="S471" s="7"/>
      <c r="T471" s="7"/>
      <c r="U471" s="7"/>
      <c r="V471" s="7"/>
      <c r="W471" s="7"/>
      <c r="AH471" s="1"/>
      <c r="AP471" s="7" t="str">
        <f t="shared" si="43"/>
        <v/>
      </c>
      <c r="AQ471" s="79" t="str">
        <f t="shared" si="44"/>
        <v/>
      </c>
      <c r="AR471" s="79" t="str">
        <f t="shared" si="44"/>
        <v/>
      </c>
      <c r="AS471" s="79" t="str">
        <f t="shared" si="44"/>
        <v/>
      </c>
      <c r="AT471" s="79" t="str">
        <f t="shared" si="41"/>
        <v/>
      </c>
      <c r="AU471" s="79" t="str">
        <f t="shared" si="41"/>
        <v/>
      </c>
      <c r="AV471" s="79" t="str">
        <f t="shared" si="41"/>
        <v/>
      </c>
      <c r="AW471" s="79" t="str">
        <f t="shared" si="41"/>
        <v/>
      </c>
      <c r="AX471" s="79" t="str">
        <f t="shared" si="42"/>
        <v/>
      </c>
      <c r="AY471" s="79" t="str">
        <f t="shared" si="42"/>
        <v/>
      </c>
      <c r="AZ471" s="79" t="str">
        <f t="shared" si="42"/>
        <v/>
      </c>
      <c r="IW471" s="7"/>
    </row>
    <row r="472" spans="3:257" ht="11.85" customHeight="1" x14ac:dyDescent="0.3">
      <c r="C472" s="27"/>
      <c r="D472" s="13"/>
      <c r="E472" s="13"/>
      <c r="F472" s="15"/>
      <c r="G472" s="15"/>
      <c r="H472" s="15"/>
      <c r="I472" s="10"/>
      <c r="J472" s="10"/>
      <c r="K472" s="10"/>
      <c r="L472" s="10"/>
      <c r="M472" s="10"/>
      <c r="N472" s="10"/>
      <c r="O472" s="10"/>
      <c r="P472" s="10"/>
      <c r="Q472" s="10"/>
      <c r="R472" s="7"/>
      <c r="S472" s="7"/>
      <c r="T472" s="7"/>
      <c r="U472" s="7"/>
      <c r="V472" s="7"/>
      <c r="W472" s="7"/>
      <c r="AH472" s="1"/>
      <c r="AP472" s="7" t="str">
        <f t="shared" si="43"/>
        <v/>
      </c>
      <c r="AQ472" s="79" t="str">
        <f t="shared" si="44"/>
        <v/>
      </c>
      <c r="AR472" s="79" t="str">
        <f t="shared" si="44"/>
        <v/>
      </c>
      <c r="AS472" s="79" t="str">
        <f t="shared" si="44"/>
        <v/>
      </c>
      <c r="AT472" s="79" t="str">
        <f t="shared" si="41"/>
        <v/>
      </c>
      <c r="AU472" s="79" t="str">
        <f t="shared" si="41"/>
        <v/>
      </c>
      <c r="AV472" s="79" t="str">
        <f t="shared" si="41"/>
        <v/>
      </c>
      <c r="AW472" s="79" t="str">
        <f t="shared" si="41"/>
        <v/>
      </c>
      <c r="AX472" s="79" t="str">
        <f t="shared" si="42"/>
        <v/>
      </c>
      <c r="AY472" s="79" t="str">
        <f t="shared" si="42"/>
        <v/>
      </c>
      <c r="AZ472" s="79" t="str">
        <f t="shared" si="42"/>
        <v/>
      </c>
      <c r="IW472" s="7"/>
    </row>
    <row r="473" spans="3:257" ht="11.85" customHeight="1" x14ac:dyDescent="0.3">
      <c r="C473" s="27"/>
      <c r="D473" s="13"/>
      <c r="E473" s="13"/>
      <c r="F473" s="15"/>
      <c r="G473" s="15"/>
      <c r="H473" s="15"/>
      <c r="I473" s="10"/>
      <c r="J473" s="10"/>
      <c r="K473" s="10"/>
      <c r="L473" s="10"/>
      <c r="M473" s="10"/>
      <c r="N473" s="10"/>
      <c r="O473" s="10"/>
      <c r="P473" s="10"/>
      <c r="Q473" s="10"/>
      <c r="R473" s="7"/>
      <c r="S473" s="7"/>
      <c r="T473" s="7"/>
      <c r="U473" s="7"/>
      <c r="V473" s="7"/>
      <c r="W473" s="7"/>
      <c r="AH473" s="1"/>
      <c r="AP473" s="7" t="str">
        <f t="shared" si="43"/>
        <v/>
      </c>
      <c r="AQ473" s="79" t="str">
        <f t="shared" si="44"/>
        <v/>
      </c>
      <c r="AR473" s="79" t="str">
        <f t="shared" si="44"/>
        <v/>
      </c>
      <c r="AS473" s="79" t="str">
        <f t="shared" si="44"/>
        <v/>
      </c>
      <c r="AT473" s="79" t="str">
        <f t="shared" si="41"/>
        <v/>
      </c>
      <c r="AU473" s="79" t="str">
        <f t="shared" si="41"/>
        <v/>
      </c>
      <c r="AV473" s="79" t="str">
        <f t="shared" si="41"/>
        <v/>
      </c>
      <c r="AW473" s="79" t="str">
        <f t="shared" si="41"/>
        <v/>
      </c>
      <c r="AX473" s="79" t="str">
        <f t="shared" si="42"/>
        <v/>
      </c>
      <c r="AY473" s="79" t="str">
        <f t="shared" si="42"/>
        <v/>
      </c>
      <c r="AZ473" s="79" t="str">
        <f t="shared" si="42"/>
        <v/>
      </c>
      <c r="IW473" s="7"/>
    </row>
    <row r="474" spans="3:257" ht="11.85" customHeight="1" x14ac:dyDescent="0.3">
      <c r="C474" s="27"/>
      <c r="D474" s="13"/>
      <c r="E474" s="13"/>
      <c r="F474" s="15"/>
      <c r="G474" s="15"/>
      <c r="H474" s="15"/>
      <c r="I474" s="10"/>
      <c r="J474" s="10"/>
      <c r="K474" s="10"/>
      <c r="L474" s="10"/>
      <c r="M474" s="10"/>
      <c r="N474" s="10"/>
      <c r="O474" s="10"/>
      <c r="P474" s="10"/>
      <c r="Q474" s="10"/>
      <c r="R474" s="7"/>
      <c r="S474" s="7"/>
      <c r="T474" s="7"/>
      <c r="U474" s="7"/>
      <c r="V474" s="7"/>
      <c r="W474" s="7"/>
      <c r="AH474" s="1"/>
      <c r="AP474" s="7" t="str">
        <f t="shared" si="43"/>
        <v/>
      </c>
      <c r="AQ474" s="79" t="str">
        <f t="shared" si="44"/>
        <v/>
      </c>
      <c r="AR474" s="79" t="str">
        <f t="shared" si="44"/>
        <v/>
      </c>
      <c r="AS474" s="79" t="str">
        <f t="shared" si="44"/>
        <v/>
      </c>
      <c r="AT474" s="79" t="str">
        <f t="shared" si="41"/>
        <v/>
      </c>
      <c r="AU474" s="79" t="str">
        <f t="shared" si="41"/>
        <v/>
      </c>
      <c r="AV474" s="79" t="str">
        <f t="shared" si="41"/>
        <v/>
      </c>
      <c r="AW474" s="79" t="str">
        <f t="shared" si="41"/>
        <v/>
      </c>
      <c r="AX474" s="79" t="str">
        <f t="shared" si="42"/>
        <v/>
      </c>
      <c r="AY474" s="79" t="str">
        <f t="shared" si="42"/>
        <v/>
      </c>
      <c r="AZ474" s="79" t="str">
        <f t="shared" si="42"/>
        <v/>
      </c>
      <c r="IW474" s="7"/>
    </row>
    <row r="475" spans="3:257" ht="11.85" customHeight="1" x14ac:dyDescent="0.3">
      <c r="C475" s="27"/>
      <c r="D475" s="13"/>
      <c r="E475" s="13"/>
      <c r="F475" s="15"/>
      <c r="G475" s="15"/>
      <c r="H475" s="15"/>
      <c r="I475" s="10"/>
      <c r="J475" s="10"/>
      <c r="K475" s="10"/>
      <c r="L475" s="10"/>
      <c r="M475" s="10"/>
      <c r="N475" s="10"/>
      <c r="O475" s="10"/>
      <c r="P475" s="10"/>
      <c r="Q475" s="10"/>
      <c r="R475" s="7"/>
      <c r="S475" s="7"/>
      <c r="T475" s="7"/>
      <c r="U475" s="7"/>
      <c r="V475" s="7"/>
      <c r="W475" s="7"/>
      <c r="AH475" s="1"/>
      <c r="AP475" s="7" t="str">
        <f t="shared" si="43"/>
        <v/>
      </c>
      <c r="AQ475" s="79" t="str">
        <f t="shared" si="44"/>
        <v/>
      </c>
      <c r="AR475" s="79" t="str">
        <f t="shared" si="44"/>
        <v/>
      </c>
      <c r="AS475" s="79" t="str">
        <f t="shared" si="44"/>
        <v/>
      </c>
      <c r="AT475" s="79" t="str">
        <f t="shared" si="41"/>
        <v/>
      </c>
      <c r="AU475" s="79" t="str">
        <f t="shared" si="41"/>
        <v/>
      </c>
      <c r="AV475" s="79" t="str">
        <f t="shared" si="41"/>
        <v/>
      </c>
      <c r="AW475" s="79" t="str">
        <f t="shared" si="41"/>
        <v/>
      </c>
      <c r="AX475" s="79" t="str">
        <f t="shared" si="42"/>
        <v/>
      </c>
      <c r="AY475" s="79" t="str">
        <f t="shared" si="42"/>
        <v/>
      </c>
      <c r="AZ475" s="79" t="str">
        <f t="shared" si="42"/>
        <v/>
      </c>
      <c r="IW475" s="7"/>
    </row>
    <row r="476" spans="3:257" ht="11.85" customHeight="1" x14ac:dyDescent="0.3">
      <c r="C476" s="27"/>
      <c r="D476" s="13"/>
      <c r="E476" s="13"/>
      <c r="F476" s="15"/>
      <c r="G476" s="15"/>
      <c r="H476" s="15"/>
      <c r="I476" s="10"/>
      <c r="J476" s="10"/>
      <c r="K476" s="10"/>
      <c r="L476" s="10"/>
      <c r="M476" s="10"/>
      <c r="N476" s="10"/>
      <c r="O476" s="10"/>
      <c r="P476" s="10"/>
      <c r="Q476" s="10"/>
      <c r="R476" s="7"/>
      <c r="S476" s="7"/>
      <c r="T476" s="7"/>
      <c r="U476" s="7"/>
      <c r="V476" s="7"/>
      <c r="W476" s="7"/>
      <c r="AH476" s="1"/>
      <c r="AP476" s="7" t="str">
        <f t="shared" si="43"/>
        <v/>
      </c>
      <c r="AQ476" s="79" t="str">
        <f t="shared" si="44"/>
        <v/>
      </c>
      <c r="AR476" s="79" t="str">
        <f t="shared" si="44"/>
        <v/>
      </c>
      <c r="AS476" s="79" t="str">
        <f t="shared" si="44"/>
        <v/>
      </c>
      <c r="AT476" s="79" t="str">
        <f t="shared" si="41"/>
        <v/>
      </c>
      <c r="AU476" s="79" t="str">
        <f t="shared" si="41"/>
        <v/>
      </c>
      <c r="AV476" s="79" t="str">
        <f t="shared" si="41"/>
        <v/>
      </c>
      <c r="AW476" s="79" t="str">
        <f t="shared" si="41"/>
        <v/>
      </c>
      <c r="AX476" s="79" t="str">
        <f t="shared" si="42"/>
        <v/>
      </c>
      <c r="AY476" s="79" t="str">
        <f t="shared" si="42"/>
        <v/>
      </c>
      <c r="AZ476" s="79" t="str">
        <f t="shared" si="42"/>
        <v/>
      </c>
      <c r="IW476" s="7"/>
    </row>
    <row r="477" spans="3:257" ht="11.85" customHeight="1" x14ac:dyDescent="0.3">
      <c r="C477" s="27"/>
      <c r="D477" s="13"/>
      <c r="E477" s="13"/>
      <c r="F477" s="15"/>
      <c r="G477" s="15"/>
      <c r="H477" s="15"/>
      <c r="I477" s="10"/>
      <c r="J477" s="10"/>
      <c r="K477" s="10"/>
      <c r="L477" s="10"/>
      <c r="M477" s="10"/>
      <c r="N477" s="10"/>
      <c r="O477" s="10"/>
      <c r="P477" s="10"/>
      <c r="Q477" s="10"/>
      <c r="R477" s="7"/>
      <c r="S477" s="7"/>
      <c r="T477" s="7"/>
      <c r="U477" s="7"/>
      <c r="V477" s="7"/>
      <c r="W477" s="7"/>
      <c r="AH477" s="1"/>
      <c r="AP477" s="7" t="str">
        <f t="shared" si="43"/>
        <v/>
      </c>
      <c r="AQ477" s="79" t="str">
        <f t="shared" si="44"/>
        <v/>
      </c>
      <c r="AR477" s="79" t="str">
        <f t="shared" si="44"/>
        <v/>
      </c>
      <c r="AS477" s="79" t="str">
        <f t="shared" si="44"/>
        <v/>
      </c>
      <c r="AT477" s="79" t="str">
        <f t="shared" si="41"/>
        <v/>
      </c>
      <c r="AU477" s="79" t="str">
        <f t="shared" si="41"/>
        <v/>
      </c>
      <c r="AV477" s="79" t="str">
        <f t="shared" si="41"/>
        <v/>
      </c>
      <c r="AW477" s="79" t="str">
        <f t="shared" si="41"/>
        <v/>
      </c>
      <c r="AX477" s="79" t="str">
        <f t="shared" si="42"/>
        <v/>
      </c>
      <c r="AY477" s="79" t="str">
        <f t="shared" si="42"/>
        <v/>
      </c>
      <c r="AZ477" s="79" t="str">
        <f t="shared" si="42"/>
        <v/>
      </c>
      <c r="IW477" s="7"/>
    </row>
    <row r="478" spans="3:257" ht="11.85" customHeight="1" x14ac:dyDescent="0.3">
      <c r="C478" s="27"/>
      <c r="D478" s="13"/>
      <c r="E478" s="13"/>
      <c r="F478" s="15"/>
      <c r="G478" s="15"/>
      <c r="H478" s="15"/>
      <c r="I478" s="10"/>
      <c r="J478" s="10"/>
      <c r="K478" s="10"/>
      <c r="L478" s="10"/>
      <c r="M478" s="10"/>
      <c r="N478" s="10"/>
      <c r="O478" s="10"/>
      <c r="P478" s="10"/>
      <c r="Q478" s="10"/>
      <c r="R478" s="7"/>
      <c r="S478" s="7"/>
      <c r="T478" s="7"/>
      <c r="U478" s="7"/>
      <c r="V478" s="7"/>
      <c r="W478" s="7"/>
      <c r="AH478" s="1"/>
      <c r="AP478" s="7" t="str">
        <f t="shared" si="43"/>
        <v/>
      </c>
      <c r="AQ478" s="79" t="str">
        <f t="shared" si="44"/>
        <v/>
      </c>
      <c r="AR478" s="79" t="str">
        <f t="shared" si="44"/>
        <v/>
      </c>
      <c r="AS478" s="79" t="str">
        <f t="shared" si="44"/>
        <v/>
      </c>
      <c r="AT478" s="79" t="str">
        <f t="shared" si="41"/>
        <v/>
      </c>
      <c r="AU478" s="79" t="str">
        <f t="shared" si="41"/>
        <v/>
      </c>
      <c r="AV478" s="79" t="str">
        <f t="shared" si="41"/>
        <v/>
      </c>
      <c r="AW478" s="79" t="str">
        <f t="shared" si="41"/>
        <v/>
      </c>
      <c r="AX478" s="79" t="str">
        <f t="shared" si="42"/>
        <v/>
      </c>
      <c r="AY478" s="79" t="str">
        <f t="shared" si="42"/>
        <v/>
      </c>
      <c r="AZ478" s="79" t="str">
        <f t="shared" si="42"/>
        <v/>
      </c>
      <c r="IW478" s="7"/>
    </row>
    <row r="479" spans="3:257" ht="11.85" customHeight="1" x14ac:dyDescent="0.3">
      <c r="C479" s="27"/>
      <c r="D479" s="13"/>
      <c r="E479" s="13"/>
      <c r="F479" s="15"/>
      <c r="G479" s="15"/>
      <c r="H479" s="15"/>
      <c r="I479" s="10"/>
      <c r="J479" s="10"/>
      <c r="K479" s="10"/>
      <c r="L479" s="10"/>
      <c r="M479" s="10"/>
      <c r="N479" s="10"/>
      <c r="O479" s="10"/>
      <c r="P479" s="10"/>
      <c r="Q479" s="10"/>
      <c r="R479" s="7"/>
      <c r="S479" s="7"/>
      <c r="T479" s="7"/>
      <c r="U479" s="7"/>
      <c r="V479" s="7"/>
      <c r="W479" s="7"/>
      <c r="AH479" s="1"/>
      <c r="AP479" s="7" t="str">
        <f t="shared" si="43"/>
        <v/>
      </c>
      <c r="AQ479" s="79" t="str">
        <f t="shared" si="44"/>
        <v/>
      </c>
      <c r="AR479" s="79" t="str">
        <f t="shared" si="44"/>
        <v/>
      </c>
      <c r="AS479" s="79" t="str">
        <f t="shared" si="44"/>
        <v/>
      </c>
      <c r="AT479" s="79" t="str">
        <f t="shared" si="41"/>
        <v/>
      </c>
      <c r="AU479" s="79" t="str">
        <f t="shared" si="41"/>
        <v/>
      </c>
      <c r="AV479" s="79" t="str">
        <f t="shared" si="41"/>
        <v/>
      </c>
      <c r="AW479" s="79" t="str">
        <f t="shared" si="41"/>
        <v/>
      </c>
      <c r="AX479" s="79" t="str">
        <f t="shared" si="42"/>
        <v/>
      </c>
      <c r="AY479" s="79" t="str">
        <f t="shared" si="42"/>
        <v/>
      </c>
      <c r="AZ479" s="79" t="str">
        <f t="shared" si="42"/>
        <v/>
      </c>
      <c r="IW479" s="7"/>
    </row>
    <row r="480" spans="3:257" ht="11.85" customHeight="1" x14ac:dyDescent="0.3">
      <c r="C480" s="27"/>
      <c r="D480" s="13"/>
      <c r="E480" s="13"/>
      <c r="F480" s="15"/>
      <c r="G480" s="15"/>
      <c r="H480" s="15"/>
      <c r="I480" s="10"/>
      <c r="J480" s="10"/>
      <c r="K480" s="10"/>
      <c r="L480" s="10"/>
      <c r="M480" s="10"/>
      <c r="N480" s="10"/>
      <c r="O480" s="10"/>
      <c r="P480" s="10"/>
      <c r="Q480" s="10"/>
      <c r="R480" s="7"/>
      <c r="S480" s="7"/>
      <c r="T480" s="7"/>
      <c r="U480" s="7"/>
      <c r="V480" s="7"/>
      <c r="W480" s="7"/>
      <c r="AH480" s="1"/>
      <c r="AP480" s="7" t="str">
        <f t="shared" si="43"/>
        <v/>
      </c>
      <c r="AQ480" s="79" t="str">
        <f t="shared" si="44"/>
        <v/>
      </c>
      <c r="AR480" s="79" t="str">
        <f t="shared" si="44"/>
        <v/>
      </c>
      <c r="AS480" s="79" t="str">
        <f t="shared" si="44"/>
        <v/>
      </c>
      <c r="AT480" s="79" t="str">
        <f t="shared" si="41"/>
        <v/>
      </c>
      <c r="AU480" s="79" t="str">
        <f t="shared" si="41"/>
        <v/>
      </c>
      <c r="AV480" s="79" t="str">
        <f t="shared" si="41"/>
        <v/>
      </c>
      <c r="AW480" s="79" t="str">
        <f t="shared" si="41"/>
        <v/>
      </c>
      <c r="AX480" s="79" t="str">
        <f t="shared" si="42"/>
        <v/>
      </c>
      <c r="AY480" s="79" t="str">
        <f t="shared" si="42"/>
        <v/>
      </c>
      <c r="AZ480" s="79" t="str">
        <f t="shared" si="42"/>
        <v/>
      </c>
      <c r="IW480" s="7"/>
    </row>
    <row r="481" spans="3:257" ht="11.85" customHeight="1" x14ac:dyDescent="0.3">
      <c r="C481" s="27"/>
      <c r="D481" s="13"/>
      <c r="E481" s="13"/>
      <c r="F481" s="15"/>
      <c r="G481" s="15"/>
      <c r="H481" s="15"/>
      <c r="I481" s="10"/>
      <c r="J481" s="10"/>
      <c r="K481" s="10"/>
      <c r="L481" s="10"/>
      <c r="M481" s="10"/>
      <c r="N481" s="10"/>
      <c r="O481" s="10"/>
      <c r="P481" s="10"/>
      <c r="Q481" s="10"/>
      <c r="R481" s="7"/>
      <c r="S481" s="7"/>
      <c r="T481" s="7"/>
      <c r="U481" s="7"/>
      <c r="V481" s="7"/>
      <c r="W481" s="7"/>
      <c r="AH481" s="1"/>
      <c r="AP481" s="7" t="str">
        <f t="shared" si="43"/>
        <v/>
      </c>
      <c r="AQ481" s="79" t="str">
        <f t="shared" si="44"/>
        <v/>
      </c>
      <c r="AR481" s="79" t="str">
        <f t="shared" si="44"/>
        <v/>
      </c>
      <c r="AS481" s="79" t="str">
        <f t="shared" si="44"/>
        <v/>
      </c>
      <c r="AT481" s="79" t="str">
        <f t="shared" si="41"/>
        <v/>
      </c>
      <c r="AU481" s="79" t="str">
        <f t="shared" si="41"/>
        <v/>
      </c>
      <c r="AV481" s="79" t="str">
        <f t="shared" si="41"/>
        <v/>
      </c>
      <c r="AW481" s="79" t="str">
        <f t="shared" si="41"/>
        <v/>
      </c>
      <c r="AX481" s="79" t="str">
        <f t="shared" si="42"/>
        <v/>
      </c>
      <c r="AY481" s="79" t="str">
        <f t="shared" si="42"/>
        <v/>
      </c>
      <c r="AZ481" s="79" t="str">
        <f t="shared" si="42"/>
        <v/>
      </c>
      <c r="IW481" s="7"/>
    </row>
    <row r="482" spans="3:257" ht="11.85" customHeight="1" x14ac:dyDescent="0.3">
      <c r="C482" s="27"/>
      <c r="D482" s="13"/>
      <c r="E482" s="13"/>
      <c r="F482" s="15"/>
      <c r="G482" s="15"/>
      <c r="H482" s="15"/>
      <c r="I482" s="10"/>
      <c r="J482" s="10"/>
      <c r="K482" s="10"/>
      <c r="L482" s="10"/>
      <c r="M482" s="10"/>
      <c r="N482" s="10"/>
      <c r="O482" s="10"/>
      <c r="P482" s="10"/>
      <c r="Q482" s="10"/>
      <c r="R482" s="7"/>
      <c r="S482" s="7"/>
      <c r="T482" s="7"/>
      <c r="U482" s="7"/>
      <c r="V482" s="7"/>
      <c r="W482" s="7"/>
      <c r="AH482" s="1"/>
      <c r="AP482" s="7" t="str">
        <f t="shared" si="43"/>
        <v/>
      </c>
      <c r="AQ482" s="79" t="str">
        <f t="shared" si="44"/>
        <v/>
      </c>
      <c r="AR482" s="79" t="str">
        <f t="shared" si="44"/>
        <v/>
      </c>
      <c r="AS482" s="79" t="str">
        <f t="shared" si="44"/>
        <v/>
      </c>
      <c r="AT482" s="79" t="str">
        <f t="shared" si="41"/>
        <v/>
      </c>
      <c r="AU482" s="79" t="str">
        <f t="shared" si="41"/>
        <v/>
      </c>
      <c r="AV482" s="79" t="str">
        <f t="shared" si="41"/>
        <v/>
      </c>
      <c r="AW482" s="79" t="str">
        <f t="shared" si="41"/>
        <v/>
      </c>
      <c r="AX482" s="79" t="str">
        <f t="shared" si="42"/>
        <v/>
      </c>
      <c r="AY482" s="79" t="str">
        <f t="shared" si="42"/>
        <v/>
      </c>
      <c r="AZ482" s="79" t="str">
        <f t="shared" si="42"/>
        <v/>
      </c>
      <c r="IW482" s="7"/>
    </row>
    <row r="483" spans="3:257" ht="11.85" customHeight="1" x14ac:dyDescent="0.3">
      <c r="C483" s="27"/>
      <c r="D483" s="13"/>
      <c r="E483" s="13"/>
      <c r="F483" s="15"/>
      <c r="G483" s="15"/>
      <c r="H483" s="15"/>
      <c r="I483" s="10"/>
      <c r="J483" s="10"/>
      <c r="K483" s="10"/>
      <c r="L483" s="10"/>
      <c r="M483" s="10"/>
      <c r="N483" s="10"/>
      <c r="O483" s="10"/>
      <c r="P483" s="10"/>
      <c r="Q483" s="10"/>
      <c r="R483" s="7"/>
      <c r="S483" s="7"/>
      <c r="T483" s="7"/>
      <c r="U483" s="7"/>
      <c r="V483" s="7"/>
      <c r="W483" s="7"/>
      <c r="AH483" s="1"/>
      <c r="AP483" s="7" t="str">
        <f t="shared" si="43"/>
        <v/>
      </c>
      <c r="AQ483" s="79" t="str">
        <f t="shared" si="44"/>
        <v/>
      </c>
      <c r="AR483" s="79" t="str">
        <f t="shared" si="44"/>
        <v/>
      </c>
      <c r="AS483" s="79" t="str">
        <f t="shared" si="44"/>
        <v/>
      </c>
      <c r="AT483" s="79" t="str">
        <f t="shared" si="41"/>
        <v/>
      </c>
      <c r="AU483" s="79" t="str">
        <f t="shared" si="41"/>
        <v/>
      </c>
      <c r="AV483" s="79" t="str">
        <f t="shared" si="41"/>
        <v/>
      </c>
      <c r="AW483" s="79" t="str">
        <f t="shared" si="41"/>
        <v/>
      </c>
      <c r="AX483" s="79" t="str">
        <f t="shared" si="42"/>
        <v/>
      </c>
      <c r="AY483" s="79" t="str">
        <f t="shared" si="42"/>
        <v/>
      </c>
      <c r="AZ483" s="79" t="str">
        <f t="shared" si="42"/>
        <v/>
      </c>
      <c r="IW483" s="7"/>
    </row>
    <row r="484" spans="3:257" ht="11.85" customHeight="1" x14ac:dyDescent="0.3">
      <c r="C484" s="27"/>
      <c r="D484" s="13"/>
      <c r="E484" s="13"/>
      <c r="F484" s="15"/>
      <c r="G484" s="15"/>
      <c r="H484" s="15"/>
      <c r="I484" s="10"/>
      <c r="J484" s="10"/>
      <c r="K484" s="10"/>
      <c r="L484" s="10"/>
      <c r="M484" s="10"/>
      <c r="N484" s="10"/>
      <c r="O484" s="10"/>
      <c r="P484" s="10"/>
      <c r="Q484" s="10"/>
      <c r="R484" s="7"/>
      <c r="S484" s="7"/>
      <c r="T484" s="7"/>
      <c r="U484" s="7"/>
      <c r="V484" s="7"/>
      <c r="W484" s="7"/>
      <c r="AH484" s="1"/>
      <c r="AP484" s="7" t="str">
        <f t="shared" si="43"/>
        <v/>
      </c>
      <c r="AQ484" s="79" t="str">
        <f t="shared" si="44"/>
        <v/>
      </c>
      <c r="AR484" s="79" t="str">
        <f t="shared" si="44"/>
        <v/>
      </c>
      <c r="AS484" s="79" t="str">
        <f t="shared" si="44"/>
        <v/>
      </c>
      <c r="AT484" s="79" t="str">
        <f t="shared" si="41"/>
        <v/>
      </c>
      <c r="AU484" s="79" t="str">
        <f t="shared" si="41"/>
        <v/>
      </c>
      <c r="AV484" s="79" t="str">
        <f t="shared" si="41"/>
        <v/>
      </c>
      <c r="AW484" s="79" t="str">
        <f t="shared" si="41"/>
        <v/>
      </c>
      <c r="AX484" s="79" t="str">
        <f t="shared" si="42"/>
        <v/>
      </c>
      <c r="AY484" s="79" t="str">
        <f t="shared" si="42"/>
        <v/>
      </c>
      <c r="AZ484" s="79" t="str">
        <f t="shared" si="42"/>
        <v/>
      </c>
      <c r="IW484" s="7"/>
    </row>
    <row r="485" spans="3:257" ht="11.85" customHeight="1" x14ac:dyDescent="0.3">
      <c r="C485" s="27"/>
      <c r="D485" s="13"/>
      <c r="E485" s="13"/>
      <c r="F485" s="15"/>
      <c r="G485" s="15"/>
      <c r="H485" s="15"/>
      <c r="I485" s="10"/>
      <c r="J485" s="10"/>
      <c r="K485" s="10"/>
      <c r="L485" s="10"/>
      <c r="M485" s="10"/>
      <c r="N485" s="10"/>
      <c r="O485" s="10"/>
      <c r="P485" s="10"/>
      <c r="Q485" s="10"/>
      <c r="R485" s="7"/>
      <c r="S485" s="7"/>
      <c r="T485" s="7"/>
      <c r="U485" s="7"/>
      <c r="V485" s="7"/>
      <c r="W485" s="7"/>
      <c r="AH485" s="1"/>
      <c r="AP485" s="7" t="str">
        <f t="shared" si="43"/>
        <v/>
      </c>
      <c r="AQ485" s="79" t="str">
        <f t="shared" si="44"/>
        <v/>
      </c>
      <c r="AR485" s="79" t="str">
        <f t="shared" si="44"/>
        <v/>
      </c>
      <c r="AS485" s="79" t="str">
        <f t="shared" si="44"/>
        <v/>
      </c>
      <c r="AT485" s="79" t="str">
        <f t="shared" si="41"/>
        <v/>
      </c>
      <c r="AU485" s="79" t="str">
        <f t="shared" si="41"/>
        <v/>
      </c>
      <c r="AV485" s="79" t="str">
        <f t="shared" si="41"/>
        <v/>
      </c>
      <c r="AW485" s="79" t="str">
        <f t="shared" si="41"/>
        <v/>
      </c>
      <c r="AX485" s="79" t="str">
        <f t="shared" si="42"/>
        <v/>
      </c>
      <c r="AY485" s="79" t="str">
        <f t="shared" si="42"/>
        <v/>
      </c>
      <c r="AZ485" s="79" t="str">
        <f t="shared" si="42"/>
        <v/>
      </c>
      <c r="IW485" s="7"/>
    </row>
    <row r="486" spans="3:257" ht="11.85" customHeight="1" x14ac:dyDescent="0.3">
      <c r="C486" s="27"/>
      <c r="D486" s="13"/>
      <c r="E486" s="13"/>
      <c r="F486" s="15"/>
      <c r="G486" s="15"/>
      <c r="H486" s="15"/>
      <c r="I486" s="10"/>
      <c r="J486" s="10"/>
      <c r="K486" s="10"/>
      <c r="L486" s="10"/>
      <c r="M486" s="10"/>
      <c r="N486" s="10"/>
      <c r="O486" s="10"/>
      <c r="P486" s="10"/>
      <c r="Q486" s="10"/>
      <c r="R486" s="7"/>
      <c r="S486" s="7"/>
      <c r="T486" s="7"/>
      <c r="U486" s="7"/>
      <c r="V486" s="7"/>
      <c r="W486" s="7"/>
      <c r="AH486" s="1"/>
      <c r="AP486" s="7" t="str">
        <f t="shared" si="43"/>
        <v/>
      </c>
      <c r="AQ486" s="79" t="str">
        <f t="shared" si="44"/>
        <v/>
      </c>
      <c r="AR486" s="79" t="str">
        <f t="shared" si="44"/>
        <v/>
      </c>
      <c r="AS486" s="79" t="str">
        <f t="shared" si="44"/>
        <v/>
      </c>
      <c r="AT486" s="79" t="str">
        <f t="shared" si="41"/>
        <v/>
      </c>
      <c r="AU486" s="79" t="str">
        <f t="shared" si="41"/>
        <v/>
      </c>
      <c r="AV486" s="79" t="str">
        <f t="shared" si="41"/>
        <v/>
      </c>
      <c r="AW486" s="79" t="str">
        <f t="shared" si="41"/>
        <v/>
      </c>
      <c r="AX486" s="79" t="str">
        <f t="shared" si="42"/>
        <v/>
      </c>
      <c r="AY486" s="79" t="str">
        <f t="shared" si="42"/>
        <v/>
      </c>
      <c r="AZ486" s="79" t="str">
        <f t="shared" si="42"/>
        <v/>
      </c>
      <c r="IW486" s="7"/>
    </row>
    <row r="487" spans="3:257" ht="11.85" customHeight="1" x14ac:dyDescent="0.3">
      <c r="C487" s="27"/>
      <c r="D487" s="13"/>
      <c r="E487" s="13"/>
      <c r="F487" s="15"/>
      <c r="G487" s="15"/>
      <c r="H487" s="15"/>
      <c r="I487" s="10"/>
      <c r="J487" s="10"/>
      <c r="K487" s="10"/>
      <c r="L487" s="10"/>
      <c r="M487" s="10"/>
      <c r="N487" s="10"/>
      <c r="O487" s="10"/>
      <c r="P487" s="10"/>
      <c r="Q487" s="10"/>
      <c r="R487" s="7"/>
      <c r="S487" s="7"/>
      <c r="T487" s="7"/>
      <c r="U487" s="7"/>
      <c r="V487" s="7"/>
      <c r="W487" s="7"/>
      <c r="AH487" s="1"/>
      <c r="AP487" s="7" t="str">
        <f t="shared" si="43"/>
        <v/>
      </c>
      <c r="AQ487" s="79" t="str">
        <f t="shared" si="44"/>
        <v/>
      </c>
      <c r="AR487" s="79" t="str">
        <f t="shared" si="44"/>
        <v/>
      </c>
      <c r="AS487" s="79" t="str">
        <f t="shared" si="44"/>
        <v/>
      </c>
      <c r="AT487" s="79" t="str">
        <f t="shared" si="41"/>
        <v/>
      </c>
      <c r="AU487" s="79" t="str">
        <f t="shared" si="41"/>
        <v/>
      </c>
      <c r="AV487" s="79" t="str">
        <f t="shared" si="41"/>
        <v/>
      </c>
      <c r="AW487" s="79" t="str">
        <f t="shared" si="41"/>
        <v/>
      </c>
      <c r="AX487" s="79" t="str">
        <f t="shared" si="42"/>
        <v/>
      </c>
      <c r="AY487" s="79" t="str">
        <f t="shared" si="42"/>
        <v/>
      </c>
      <c r="AZ487" s="79" t="str">
        <f t="shared" si="42"/>
        <v/>
      </c>
      <c r="IW487" s="7"/>
    </row>
    <row r="488" spans="3:257" ht="11.85" customHeight="1" x14ac:dyDescent="0.3">
      <c r="C488" s="27"/>
      <c r="D488" s="13"/>
      <c r="E488" s="13"/>
      <c r="F488" s="15"/>
      <c r="G488" s="15"/>
      <c r="H488" s="15"/>
      <c r="I488" s="10"/>
      <c r="J488" s="10"/>
      <c r="K488" s="10"/>
      <c r="L488" s="10"/>
      <c r="M488" s="10"/>
      <c r="N488" s="10"/>
      <c r="O488" s="10"/>
      <c r="P488" s="10"/>
      <c r="Q488" s="10"/>
      <c r="R488" s="7"/>
      <c r="S488" s="7"/>
      <c r="T488" s="7"/>
      <c r="U488" s="7"/>
      <c r="V488" s="7"/>
      <c r="W488" s="7"/>
      <c r="AH488" s="1"/>
      <c r="AP488" s="7" t="str">
        <f t="shared" si="43"/>
        <v/>
      </c>
      <c r="AQ488" s="79" t="str">
        <f t="shared" si="44"/>
        <v/>
      </c>
      <c r="AR488" s="79" t="str">
        <f t="shared" si="44"/>
        <v/>
      </c>
      <c r="AS488" s="79" t="str">
        <f t="shared" si="44"/>
        <v/>
      </c>
      <c r="AT488" s="79" t="str">
        <f t="shared" si="41"/>
        <v/>
      </c>
      <c r="AU488" s="79" t="str">
        <f t="shared" si="41"/>
        <v/>
      </c>
      <c r="AV488" s="79" t="str">
        <f t="shared" si="41"/>
        <v/>
      </c>
      <c r="AW488" s="79" t="str">
        <f t="shared" si="41"/>
        <v/>
      </c>
      <c r="AX488" s="79" t="str">
        <f t="shared" si="42"/>
        <v/>
      </c>
      <c r="AY488" s="79" t="str">
        <f t="shared" si="42"/>
        <v/>
      </c>
      <c r="AZ488" s="79" t="str">
        <f t="shared" si="42"/>
        <v/>
      </c>
      <c r="IW488" s="7"/>
    </row>
    <row r="489" spans="3:257" ht="11.85" customHeight="1" x14ac:dyDescent="0.3">
      <c r="C489" s="27"/>
      <c r="D489" s="13"/>
      <c r="E489" s="13"/>
      <c r="F489" s="15"/>
      <c r="G489" s="15"/>
      <c r="H489" s="15"/>
      <c r="I489" s="10"/>
      <c r="J489" s="10"/>
      <c r="K489" s="10"/>
      <c r="L489" s="10"/>
      <c r="M489" s="10"/>
      <c r="N489" s="10"/>
      <c r="O489" s="10"/>
      <c r="P489" s="10"/>
      <c r="Q489" s="10"/>
      <c r="R489" s="7"/>
      <c r="S489" s="7"/>
      <c r="T489" s="7"/>
      <c r="U489" s="7"/>
      <c r="V489" s="7"/>
      <c r="W489" s="7"/>
      <c r="AH489" s="1"/>
      <c r="AP489" s="7" t="str">
        <f t="shared" si="43"/>
        <v/>
      </c>
      <c r="AQ489" s="79" t="str">
        <f t="shared" si="44"/>
        <v/>
      </c>
      <c r="AR489" s="79" t="str">
        <f t="shared" si="44"/>
        <v/>
      </c>
      <c r="AS489" s="79" t="str">
        <f t="shared" si="44"/>
        <v/>
      </c>
      <c r="AT489" s="79" t="str">
        <f t="shared" si="41"/>
        <v/>
      </c>
      <c r="AU489" s="79" t="str">
        <f t="shared" si="41"/>
        <v/>
      </c>
      <c r="AV489" s="79" t="str">
        <f t="shared" si="41"/>
        <v/>
      </c>
      <c r="AW489" s="79" t="str">
        <f t="shared" si="41"/>
        <v/>
      </c>
      <c r="AX489" s="79" t="str">
        <f t="shared" si="42"/>
        <v/>
      </c>
      <c r="AY489" s="79" t="str">
        <f t="shared" si="42"/>
        <v/>
      </c>
      <c r="AZ489" s="79" t="str">
        <f t="shared" si="42"/>
        <v/>
      </c>
      <c r="IW489" s="7"/>
    </row>
    <row r="490" spans="3:257" ht="11.85" customHeight="1" x14ac:dyDescent="0.3">
      <c r="C490" s="27"/>
      <c r="D490" s="13"/>
      <c r="E490" s="13"/>
      <c r="F490" s="15"/>
      <c r="G490" s="15"/>
      <c r="H490" s="15"/>
      <c r="I490" s="10"/>
      <c r="J490" s="10"/>
      <c r="K490" s="10"/>
      <c r="L490" s="10"/>
      <c r="M490" s="10"/>
      <c r="N490" s="10"/>
      <c r="O490" s="10"/>
      <c r="P490" s="10"/>
      <c r="Q490" s="10"/>
      <c r="R490" s="7"/>
      <c r="S490" s="7"/>
      <c r="T490" s="7"/>
      <c r="U490" s="7"/>
      <c r="V490" s="7"/>
      <c r="W490" s="7"/>
      <c r="AH490" s="1"/>
      <c r="AP490" s="7" t="str">
        <f t="shared" si="43"/>
        <v/>
      </c>
      <c r="AQ490" s="79" t="str">
        <f t="shared" si="44"/>
        <v/>
      </c>
      <c r="AR490" s="79" t="str">
        <f t="shared" si="44"/>
        <v/>
      </c>
      <c r="AS490" s="79" t="str">
        <f t="shared" si="44"/>
        <v/>
      </c>
      <c r="AT490" s="79" t="str">
        <f t="shared" si="41"/>
        <v/>
      </c>
      <c r="AU490" s="79" t="str">
        <f t="shared" si="41"/>
        <v/>
      </c>
      <c r="AV490" s="79" t="str">
        <f t="shared" si="41"/>
        <v/>
      </c>
      <c r="AW490" s="79" t="str">
        <f t="shared" si="41"/>
        <v/>
      </c>
      <c r="AX490" s="79" t="str">
        <f t="shared" si="42"/>
        <v/>
      </c>
      <c r="AY490" s="79" t="str">
        <f t="shared" si="42"/>
        <v/>
      </c>
      <c r="AZ490" s="79" t="str">
        <f t="shared" si="42"/>
        <v/>
      </c>
      <c r="IW490" s="7"/>
    </row>
    <row r="491" spans="3:257" ht="11.85" customHeight="1" x14ac:dyDescent="0.3">
      <c r="C491" s="27"/>
      <c r="D491" s="13"/>
      <c r="E491" s="13"/>
      <c r="F491" s="15"/>
      <c r="G491" s="15"/>
      <c r="H491" s="15"/>
      <c r="I491" s="10"/>
      <c r="J491" s="10"/>
      <c r="K491" s="10"/>
      <c r="L491" s="10"/>
      <c r="M491" s="10"/>
      <c r="N491" s="10"/>
      <c r="O491" s="10"/>
      <c r="P491" s="10"/>
      <c r="Q491" s="10"/>
      <c r="R491" s="7"/>
      <c r="S491" s="7"/>
      <c r="T491" s="7"/>
      <c r="U491" s="7"/>
      <c r="V491" s="7"/>
      <c r="W491" s="7"/>
      <c r="AH491" s="1"/>
      <c r="AP491" s="7" t="str">
        <f t="shared" si="43"/>
        <v/>
      </c>
      <c r="AQ491" s="79" t="str">
        <f t="shared" si="44"/>
        <v/>
      </c>
      <c r="AR491" s="79" t="str">
        <f t="shared" si="44"/>
        <v/>
      </c>
      <c r="AS491" s="79" t="str">
        <f t="shared" si="44"/>
        <v/>
      </c>
      <c r="AT491" s="79" t="str">
        <f t="shared" si="41"/>
        <v/>
      </c>
      <c r="AU491" s="79" t="str">
        <f t="shared" si="41"/>
        <v/>
      </c>
      <c r="AV491" s="79" t="str">
        <f t="shared" si="41"/>
        <v/>
      </c>
      <c r="AW491" s="79" t="str">
        <f t="shared" si="41"/>
        <v/>
      </c>
      <c r="AX491" s="79" t="str">
        <f t="shared" si="42"/>
        <v/>
      </c>
      <c r="AY491" s="79" t="str">
        <f t="shared" si="42"/>
        <v/>
      </c>
      <c r="AZ491" s="79" t="str">
        <f t="shared" si="42"/>
        <v/>
      </c>
      <c r="IW491" s="7"/>
    </row>
    <row r="492" spans="3:257" ht="11.85" customHeight="1" x14ac:dyDescent="0.3">
      <c r="C492" s="27"/>
      <c r="D492" s="13"/>
      <c r="E492" s="13"/>
      <c r="F492" s="15"/>
      <c r="G492" s="15"/>
      <c r="H492" s="15"/>
      <c r="I492" s="10"/>
      <c r="J492" s="10"/>
      <c r="K492" s="10"/>
      <c r="L492" s="10"/>
      <c r="M492" s="10"/>
      <c r="N492" s="10"/>
      <c r="O492" s="10"/>
      <c r="P492" s="10"/>
      <c r="Q492" s="10"/>
      <c r="R492" s="7"/>
      <c r="S492" s="7"/>
      <c r="T492" s="7"/>
      <c r="U492" s="7"/>
      <c r="V492" s="7"/>
      <c r="W492" s="7"/>
      <c r="AH492" s="1"/>
      <c r="AP492" s="7" t="str">
        <f t="shared" si="43"/>
        <v/>
      </c>
      <c r="AQ492" s="79" t="str">
        <f t="shared" si="44"/>
        <v/>
      </c>
      <c r="AR492" s="79" t="str">
        <f t="shared" si="44"/>
        <v/>
      </c>
      <c r="AS492" s="79" t="str">
        <f t="shared" si="44"/>
        <v/>
      </c>
      <c r="AT492" s="79" t="str">
        <f t="shared" si="41"/>
        <v/>
      </c>
      <c r="AU492" s="79" t="str">
        <f t="shared" si="41"/>
        <v/>
      </c>
      <c r="AV492" s="79" t="str">
        <f t="shared" si="41"/>
        <v/>
      </c>
      <c r="AW492" s="79" t="str">
        <f t="shared" si="41"/>
        <v/>
      </c>
      <c r="AX492" s="79" t="str">
        <f t="shared" si="42"/>
        <v/>
      </c>
      <c r="AY492" s="79" t="str">
        <f t="shared" si="42"/>
        <v/>
      </c>
      <c r="AZ492" s="79" t="str">
        <f t="shared" si="42"/>
        <v/>
      </c>
      <c r="IW492" s="7"/>
    </row>
    <row r="493" spans="3:257" ht="11.85" customHeight="1" x14ac:dyDescent="0.3">
      <c r="C493" s="27"/>
      <c r="D493" s="13"/>
      <c r="E493" s="13"/>
      <c r="F493" s="15"/>
      <c r="G493" s="15"/>
      <c r="H493" s="15"/>
      <c r="I493" s="10"/>
      <c r="J493" s="10"/>
      <c r="K493" s="10"/>
      <c r="L493" s="10"/>
      <c r="M493" s="10"/>
      <c r="N493" s="10"/>
      <c r="O493" s="10"/>
      <c r="P493" s="10"/>
      <c r="Q493" s="10"/>
      <c r="R493" s="7"/>
      <c r="S493" s="7"/>
      <c r="T493" s="7"/>
      <c r="U493" s="7"/>
      <c r="V493" s="7"/>
      <c r="W493" s="7"/>
      <c r="AH493" s="1"/>
      <c r="AP493" s="7" t="str">
        <f t="shared" si="43"/>
        <v/>
      </c>
      <c r="AQ493" s="79" t="str">
        <f t="shared" si="44"/>
        <v/>
      </c>
      <c r="AR493" s="79" t="str">
        <f t="shared" si="44"/>
        <v/>
      </c>
      <c r="AS493" s="79" t="str">
        <f t="shared" si="44"/>
        <v/>
      </c>
      <c r="AT493" s="79" t="str">
        <f t="shared" si="44"/>
        <v/>
      </c>
      <c r="AU493" s="79" t="str">
        <f t="shared" si="44"/>
        <v/>
      </c>
      <c r="AV493" s="79" t="str">
        <f t="shared" si="44"/>
        <v/>
      </c>
      <c r="AW493" s="79" t="str">
        <f t="shared" si="44"/>
        <v/>
      </c>
      <c r="AX493" s="79" t="str">
        <f t="shared" si="44"/>
        <v/>
      </c>
      <c r="AY493" s="79" t="str">
        <f t="shared" si="44"/>
        <v/>
      </c>
      <c r="AZ493" s="79" t="str">
        <f t="shared" si="44"/>
        <v/>
      </c>
      <c r="IW493" s="7"/>
    </row>
    <row r="494" spans="3:257" ht="11.85" customHeight="1" x14ac:dyDescent="0.3">
      <c r="C494" s="27"/>
      <c r="D494" s="13"/>
      <c r="E494" s="13"/>
      <c r="F494" s="15"/>
      <c r="G494" s="15"/>
      <c r="H494" s="15"/>
      <c r="I494" s="10"/>
      <c r="J494" s="10"/>
      <c r="K494" s="10"/>
      <c r="L494" s="10"/>
      <c r="M494" s="10"/>
      <c r="N494" s="10"/>
      <c r="O494" s="10"/>
      <c r="P494" s="10"/>
      <c r="Q494" s="10"/>
      <c r="R494" s="7"/>
      <c r="S494" s="7"/>
      <c r="T494" s="7"/>
      <c r="U494" s="7"/>
      <c r="V494" s="7"/>
      <c r="W494" s="7"/>
      <c r="AH494" s="1"/>
      <c r="AP494" s="7" t="str">
        <f t="shared" ref="AP494:AP501" si="45">IF((ROW(A494)-ROW($A$45))*$E$29&lt;=$E$30,A494,"")</f>
        <v/>
      </c>
      <c r="AQ494" s="79" t="str">
        <f t="shared" ref="AQ494:AZ501" si="46">IF(ISNUMBER(C494),C494,"")</f>
        <v/>
      </c>
      <c r="AR494" s="79" t="str">
        <f t="shared" si="46"/>
        <v/>
      </c>
      <c r="AS494" s="79" t="str">
        <f t="shared" si="46"/>
        <v/>
      </c>
      <c r="AT494" s="79" t="str">
        <f t="shared" si="46"/>
        <v/>
      </c>
      <c r="AU494" s="79" t="str">
        <f t="shared" si="46"/>
        <v/>
      </c>
      <c r="AV494" s="79" t="str">
        <f t="shared" si="46"/>
        <v/>
      </c>
      <c r="AW494" s="79" t="str">
        <f t="shared" si="46"/>
        <v/>
      </c>
      <c r="AX494" s="79" t="str">
        <f t="shared" si="46"/>
        <v/>
      </c>
      <c r="AY494" s="79" t="str">
        <f t="shared" si="46"/>
        <v/>
      </c>
      <c r="AZ494" s="79" t="str">
        <f t="shared" si="46"/>
        <v/>
      </c>
      <c r="IW494" s="7"/>
    </row>
    <row r="495" spans="3:257" ht="11.85" customHeight="1" x14ac:dyDescent="0.3">
      <c r="C495" s="27"/>
      <c r="D495" s="13"/>
      <c r="E495" s="13"/>
      <c r="F495" s="15"/>
      <c r="G495" s="15"/>
      <c r="H495" s="15"/>
      <c r="I495" s="10"/>
      <c r="J495" s="10"/>
      <c r="K495" s="10"/>
      <c r="L495" s="10"/>
      <c r="M495" s="10"/>
      <c r="N495" s="10"/>
      <c r="O495" s="10"/>
      <c r="P495" s="10"/>
      <c r="Q495" s="10"/>
      <c r="R495" s="7"/>
      <c r="S495" s="7"/>
      <c r="T495" s="7"/>
      <c r="U495" s="7"/>
      <c r="V495" s="7"/>
      <c r="W495" s="7"/>
      <c r="AH495" s="1"/>
      <c r="AP495" s="7" t="str">
        <f t="shared" si="45"/>
        <v/>
      </c>
      <c r="AQ495" s="79" t="str">
        <f t="shared" si="46"/>
        <v/>
      </c>
      <c r="AR495" s="79" t="str">
        <f t="shared" si="46"/>
        <v/>
      </c>
      <c r="AS495" s="79" t="str">
        <f t="shared" si="46"/>
        <v/>
      </c>
      <c r="AT495" s="79" t="str">
        <f t="shared" si="46"/>
        <v/>
      </c>
      <c r="AU495" s="79" t="str">
        <f t="shared" si="46"/>
        <v/>
      </c>
      <c r="AV495" s="79" t="str">
        <f t="shared" si="46"/>
        <v/>
      </c>
      <c r="AW495" s="79" t="str">
        <f t="shared" si="46"/>
        <v/>
      </c>
      <c r="AX495" s="79" t="str">
        <f t="shared" si="46"/>
        <v/>
      </c>
      <c r="AY495" s="79" t="str">
        <f t="shared" si="46"/>
        <v/>
      </c>
      <c r="AZ495" s="79" t="str">
        <f t="shared" si="46"/>
        <v/>
      </c>
      <c r="IW495" s="7"/>
    </row>
    <row r="496" spans="3:257" ht="11.85" customHeight="1" x14ac:dyDescent="0.3">
      <c r="C496" s="27"/>
      <c r="D496" s="13"/>
      <c r="E496" s="13"/>
      <c r="F496" s="15"/>
      <c r="G496" s="15"/>
      <c r="H496" s="15"/>
      <c r="I496" s="10"/>
      <c r="J496" s="10"/>
      <c r="K496" s="10"/>
      <c r="L496" s="10"/>
      <c r="M496" s="10"/>
      <c r="N496" s="10"/>
      <c r="O496" s="10"/>
      <c r="P496" s="10"/>
      <c r="Q496" s="10"/>
      <c r="R496" s="7"/>
      <c r="S496" s="7"/>
      <c r="T496" s="7"/>
      <c r="U496" s="7"/>
      <c r="V496" s="7"/>
      <c r="W496" s="7"/>
      <c r="AH496" s="1"/>
      <c r="AP496" s="7" t="str">
        <f t="shared" si="45"/>
        <v/>
      </c>
      <c r="AQ496" s="79" t="str">
        <f t="shared" si="46"/>
        <v/>
      </c>
      <c r="AR496" s="79" t="str">
        <f t="shared" si="46"/>
        <v/>
      </c>
      <c r="AS496" s="79" t="str">
        <f t="shared" si="46"/>
        <v/>
      </c>
      <c r="AT496" s="79" t="str">
        <f t="shared" si="46"/>
        <v/>
      </c>
      <c r="AU496" s="79" t="str">
        <f t="shared" si="46"/>
        <v/>
      </c>
      <c r="AV496" s="79" t="str">
        <f t="shared" si="46"/>
        <v/>
      </c>
      <c r="AW496" s="79" t="str">
        <f t="shared" si="46"/>
        <v/>
      </c>
      <c r="AX496" s="79" t="str">
        <f t="shared" si="46"/>
        <v/>
      </c>
      <c r="AY496" s="79" t="str">
        <f t="shared" si="46"/>
        <v/>
      </c>
      <c r="AZ496" s="79" t="str">
        <f t="shared" si="46"/>
        <v/>
      </c>
      <c r="IW496" s="7"/>
    </row>
    <row r="497" spans="3:257" ht="11.85" customHeight="1" x14ac:dyDescent="0.3">
      <c r="C497" s="27"/>
      <c r="D497" s="13"/>
      <c r="E497" s="13"/>
      <c r="F497" s="15"/>
      <c r="G497" s="15"/>
      <c r="H497" s="15"/>
      <c r="I497" s="10"/>
      <c r="J497" s="10"/>
      <c r="K497" s="10"/>
      <c r="L497" s="10"/>
      <c r="M497" s="10"/>
      <c r="N497" s="10"/>
      <c r="O497" s="10"/>
      <c r="P497" s="10"/>
      <c r="Q497" s="10"/>
      <c r="R497" s="7"/>
      <c r="S497" s="7"/>
      <c r="T497" s="7"/>
      <c r="U497" s="7"/>
      <c r="V497" s="7"/>
      <c r="W497" s="7"/>
      <c r="AH497" s="1"/>
      <c r="AP497" s="7" t="str">
        <f t="shared" si="45"/>
        <v/>
      </c>
      <c r="AQ497" s="79" t="str">
        <f t="shared" si="46"/>
        <v/>
      </c>
      <c r="AR497" s="79" t="str">
        <f t="shared" si="46"/>
        <v/>
      </c>
      <c r="AS497" s="79" t="str">
        <f t="shared" si="46"/>
        <v/>
      </c>
      <c r="AT497" s="79" t="str">
        <f t="shared" si="46"/>
        <v/>
      </c>
      <c r="AU497" s="79" t="str">
        <f t="shared" si="46"/>
        <v/>
      </c>
      <c r="AV497" s="79" t="str">
        <f t="shared" si="46"/>
        <v/>
      </c>
      <c r="AW497" s="79" t="str">
        <f t="shared" si="46"/>
        <v/>
      </c>
      <c r="AX497" s="79" t="str">
        <f t="shared" si="46"/>
        <v/>
      </c>
      <c r="AY497" s="79" t="str">
        <f t="shared" si="46"/>
        <v/>
      </c>
      <c r="AZ497" s="79" t="str">
        <f t="shared" si="46"/>
        <v/>
      </c>
      <c r="IW497" s="7"/>
    </row>
    <row r="498" spans="3:257" ht="11.85" customHeight="1" x14ac:dyDescent="0.3">
      <c r="C498" s="27"/>
      <c r="D498" s="13"/>
      <c r="E498" s="13"/>
      <c r="F498" s="15"/>
      <c r="G498" s="15"/>
      <c r="H498" s="15"/>
      <c r="I498" s="10"/>
      <c r="J498" s="10"/>
      <c r="K498" s="10"/>
      <c r="L498" s="10"/>
      <c r="M498" s="10"/>
      <c r="N498" s="10"/>
      <c r="O498" s="10"/>
      <c r="P498" s="10"/>
      <c r="Q498" s="10"/>
      <c r="R498" s="7"/>
      <c r="S498" s="7"/>
      <c r="T498" s="7"/>
      <c r="U498" s="7"/>
      <c r="V498" s="7"/>
      <c r="W498" s="7"/>
      <c r="AH498" s="1"/>
      <c r="AP498" s="7" t="str">
        <f t="shared" si="45"/>
        <v/>
      </c>
      <c r="AQ498" s="79" t="str">
        <f t="shared" si="46"/>
        <v/>
      </c>
      <c r="AR498" s="79" t="str">
        <f t="shared" si="46"/>
        <v/>
      </c>
      <c r="AS498" s="79" t="str">
        <f t="shared" si="46"/>
        <v/>
      </c>
      <c r="AT498" s="79" t="str">
        <f t="shared" si="46"/>
        <v/>
      </c>
      <c r="AU498" s="79" t="str">
        <f t="shared" si="46"/>
        <v/>
      </c>
      <c r="AV498" s="79" t="str">
        <f t="shared" si="46"/>
        <v/>
      </c>
      <c r="AW498" s="79" t="str">
        <f t="shared" si="46"/>
        <v/>
      </c>
      <c r="AX498" s="79" t="str">
        <f t="shared" si="46"/>
        <v/>
      </c>
      <c r="AY498" s="79" t="str">
        <f t="shared" si="46"/>
        <v/>
      </c>
      <c r="AZ498" s="79" t="str">
        <f t="shared" si="46"/>
        <v/>
      </c>
      <c r="IW498" s="7"/>
    </row>
    <row r="499" spans="3:257" ht="11.85" customHeight="1" x14ac:dyDescent="0.3">
      <c r="C499" s="27"/>
      <c r="D499" s="13"/>
      <c r="E499" s="13"/>
      <c r="F499" s="15"/>
      <c r="G499" s="15"/>
      <c r="H499" s="15"/>
      <c r="I499" s="10"/>
      <c r="J499" s="10"/>
      <c r="K499" s="10"/>
      <c r="L499" s="10"/>
      <c r="M499" s="10"/>
      <c r="N499" s="10"/>
      <c r="O499" s="10"/>
      <c r="P499" s="10"/>
      <c r="Q499" s="10"/>
      <c r="R499" s="7"/>
      <c r="S499" s="7"/>
      <c r="T499" s="7"/>
      <c r="U499" s="7"/>
      <c r="V499" s="7"/>
      <c r="W499" s="7"/>
      <c r="AH499" s="1"/>
      <c r="AP499" s="7" t="str">
        <f t="shared" si="45"/>
        <v/>
      </c>
      <c r="AQ499" s="79" t="str">
        <f t="shared" si="46"/>
        <v/>
      </c>
      <c r="AR499" s="79" t="str">
        <f t="shared" si="46"/>
        <v/>
      </c>
      <c r="AS499" s="79" t="str">
        <f t="shared" si="46"/>
        <v/>
      </c>
      <c r="AT499" s="79" t="str">
        <f t="shared" si="46"/>
        <v/>
      </c>
      <c r="AU499" s="79" t="str">
        <f t="shared" si="46"/>
        <v/>
      </c>
      <c r="AV499" s="79" t="str">
        <f t="shared" si="46"/>
        <v/>
      </c>
      <c r="AW499" s="79" t="str">
        <f t="shared" si="46"/>
        <v/>
      </c>
      <c r="AX499" s="79" t="str">
        <f t="shared" si="46"/>
        <v/>
      </c>
      <c r="AY499" s="79" t="str">
        <f t="shared" si="46"/>
        <v/>
      </c>
      <c r="AZ499" s="79" t="str">
        <f t="shared" si="46"/>
        <v/>
      </c>
      <c r="IW499" s="7"/>
    </row>
    <row r="500" spans="3:257" ht="11.85" customHeight="1" x14ac:dyDescent="0.3">
      <c r="C500" s="27"/>
      <c r="D500" s="13"/>
      <c r="E500" s="13"/>
      <c r="F500" s="15"/>
      <c r="G500" s="15"/>
      <c r="H500" s="15"/>
      <c r="I500" s="10"/>
      <c r="J500" s="10"/>
      <c r="K500" s="10"/>
      <c r="L500" s="10"/>
      <c r="M500" s="10"/>
      <c r="N500" s="10"/>
      <c r="O500" s="10"/>
      <c r="P500" s="10"/>
      <c r="Q500" s="10"/>
      <c r="R500" s="7"/>
      <c r="S500" s="7"/>
      <c r="T500" s="7"/>
      <c r="U500" s="7"/>
      <c r="V500" s="7"/>
      <c r="W500" s="7"/>
      <c r="AH500" s="1"/>
      <c r="AP500" s="7" t="str">
        <f t="shared" si="45"/>
        <v/>
      </c>
      <c r="AQ500" s="79" t="str">
        <f t="shared" si="46"/>
        <v/>
      </c>
      <c r="AR500" s="79" t="str">
        <f t="shared" si="46"/>
        <v/>
      </c>
      <c r="AS500" s="79" t="str">
        <f t="shared" si="46"/>
        <v/>
      </c>
      <c r="AT500" s="79" t="str">
        <f t="shared" si="46"/>
        <v/>
      </c>
      <c r="AU500" s="79" t="str">
        <f t="shared" si="46"/>
        <v/>
      </c>
      <c r="AV500" s="79" t="str">
        <f t="shared" si="46"/>
        <v/>
      </c>
      <c r="AW500" s="79" t="str">
        <f t="shared" si="46"/>
        <v/>
      </c>
      <c r="AX500" s="79" t="str">
        <f t="shared" si="46"/>
        <v/>
      </c>
      <c r="AY500" s="79" t="str">
        <f t="shared" si="46"/>
        <v/>
      </c>
      <c r="AZ500" s="79" t="str">
        <f t="shared" si="46"/>
        <v/>
      </c>
      <c r="IW500" s="7"/>
    </row>
    <row r="501" spans="3:257" ht="11.85" customHeight="1" x14ac:dyDescent="0.3">
      <c r="C501" s="27"/>
      <c r="D501" s="13"/>
      <c r="E501" s="13"/>
      <c r="F501" s="15"/>
      <c r="G501" s="15"/>
      <c r="H501" s="15"/>
      <c r="I501" s="10"/>
      <c r="J501" s="10"/>
      <c r="K501" s="10"/>
      <c r="L501" s="10"/>
      <c r="M501" s="10"/>
      <c r="N501" s="10"/>
      <c r="O501" s="10"/>
      <c r="P501" s="10"/>
      <c r="Q501" s="10"/>
      <c r="R501" s="7"/>
      <c r="S501" s="7"/>
      <c r="T501" s="7"/>
      <c r="U501" s="7"/>
      <c r="V501" s="7"/>
      <c r="W501" s="7"/>
      <c r="AH501" s="1"/>
      <c r="AP501" s="7" t="str">
        <f t="shared" si="45"/>
        <v/>
      </c>
      <c r="AQ501" s="79" t="str">
        <f t="shared" si="46"/>
        <v/>
      </c>
      <c r="AR501" s="79" t="str">
        <f t="shared" si="46"/>
        <v/>
      </c>
      <c r="AS501" s="79" t="str">
        <f t="shared" si="46"/>
        <v/>
      </c>
      <c r="AT501" s="79" t="str">
        <f t="shared" si="46"/>
        <v/>
      </c>
      <c r="AU501" s="79" t="str">
        <f t="shared" si="46"/>
        <v/>
      </c>
      <c r="AV501" s="79" t="str">
        <f t="shared" si="46"/>
        <v/>
      </c>
      <c r="AW501" s="79" t="str">
        <f t="shared" si="46"/>
        <v/>
      </c>
      <c r="AX501" s="79" t="str">
        <f t="shared" si="46"/>
        <v/>
      </c>
      <c r="AY501" s="79" t="str">
        <f t="shared" si="46"/>
        <v/>
      </c>
      <c r="AZ501" s="79" t="str">
        <f t="shared" si="46"/>
        <v/>
      </c>
      <c r="IW501" s="7"/>
    </row>
    <row r="502" spans="3:257" ht="11.85" customHeight="1" x14ac:dyDescent="0.3">
      <c r="C502" s="27"/>
      <c r="D502" s="13"/>
      <c r="E502" s="13"/>
      <c r="F502" s="15"/>
      <c r="G502" s="15"/>
      <c r="H502" s="15"/>
      <c r="I502" s="10"/>
      <c r="J502" s="10"/>
      <c r="K502" s="10"/>
      <c r="L502" s="10"/>
      <c r="M502" s="10"/>
      <c r="N502" s="10"/>
      <c r="O502" s="10"/>
      <c r="P502" s="10"/>
      <c r="Q502" s="10"/>
      <c r="R502" s="7"/>
      <c r="S502" s="7"/>
      <c r="T502" s="7"/>
      <c r="U502" s="7"/>
      <c r="V502" s="7"/>
      <c r="W502" s="7"/>
      <c r="AH502" s="1"/>
      <c r="IW502" s="7"/>
    </row>
    <row r="503" spans="3:257" ht="11.85" customHeight="1" x14ac:dyDescent="0.3">
      <c r="C503" s="27"/>
      <c r="D503" s="13"/>
      <c r="E503" s="13"/>
      <c r="F503" s="15"/>
      <c r="G503" s="15"/>
      <c r="H503" s="15"/>
      <c r="I503" s="10"/>
      <c r="J503" s="10"/>
      <c r="K503" s="10"/>
      <c r="L503" s="10"/>
      <c r="M503" s="10"/>
      <c r="N503" s="10"/>
      <c r="O503" s="10"/>
      <c r="P503" s="10"/>
      <c r="Q503" s="10"/>
      <c r="R503" s="7"/>
      <c r="S503" s="7"/>
      <c r="T503" s="7"/>
      <c r="U503" s="7"/>
      <c r="V503" s="7"/>
      <c r="W503" s="7"/>
      <c r="AH503" s="1"/>
      <c r="IW503" s="7"/>
    </row>
    <row r="504" spans="3:257" ht="11.85" customHeight="1" x14ac:dyDescent="0.3">
      <c r="C504" s="27"/>
      <c r="D504" s="13"/>
      <c r="E504" s="13"/>
      <c r="F504" s="15"/>
      <c r="G504" s="15"/>
      <c r="H504" s="15"/>
      <c r="I504" s="10"/>
      <c r="J504" s="10"/>
      <c r="K504" s="10"/>
      <c r="L504" s="10"/>
      <c r="M504" s="10"/>
      <c r="N504" s="10"/>
      <c r="O504" s="10"/>
      <c r="P504" s="10"/>
      <c r="Q504" s="10"/>
      <c r="R504" s="7"/>
      <c r="S504" s="7"/>
      <c r="T504" s="7"/>
      <c r="U504" s="7"/>
      <c r="V504" s="7"/>
      <c r="W504" s="7"/>
      <c r="AH504" s="1"/>
      <c r="IW504" s="7"/>
    </row>
    <row r="505" spans="3:257" ht="11.85" customHeight="1" x14ac:dyDescent="0.3">
      <c r="C505" s="27"/>
      <c r="D505" s="13"/>
      <c r="E505" s="13"/>
      <c r="F505" s="15"/>
      <c r="G505" s="15"/>
      <c r="H505" s="15"/>
      <c r="I505" s="10"/>
      <c r="J505" s="10"/>
      <c r="K505" s="10"/>
      <c r="L505" s="10"/>
      <c r="M505" s="10"/>
      <c r="N505" s="10"/>
      <c r="O505" s="10"/>
      <c r="P505" s="10"/>
      <c r="Q505" s="10"/>
      <c r="R505" s="7"/>
      <c r="S505" s="7"/>
      <c r="T505" s="7"/>
      <c r="U505" s="7"/>
      <c r="V505" s="7"/>
      <c r="W505" s="7"/>
      <c r="AH505" s="1"/>
      <c r="IW505" s="7"/>
    </row>
    <row r="506" spans="3:257" ht="11.85" customHeight="1" x14ac:dyDescent="0.3">
      <c r="C506" s="27"/>
      <c r="D506" s="13"/>
      <c r="E506" s="13"/>
      <c r="F506" s="15"/>
      <c r="G506" s="15"/>
      <c r="H506" s="15"/>
      <c r="I506" s="10"/>
      <c r="J506" s="10"/>
      <c r="K506" s="10"/>
      <c r="L506" s="10"/>
      <c r="M506" s="10"/>
      <c r="N506" s="10"/>
      <c r="O506" s="10"/>
      <c r="P506" s="10"/>
      <c r="Q506" s="10"/>
      <c r="R506" s="7"/>
      <c r="S506" s="7"/>
      <c r="T506" s="7"/>
      <c r="U506" s="7"/>
      <c r="V506" s="7"/>
      <c r="W506" s="7"/>
      <c r="AH506" s="1"/>
      <c r="IW506" s="7"/>
    </row>
    <row r="507" spans="3:257" ht="11.85" customHeight="1" x14ac:dyDescent="0.3">
      <c r="C507" s="27"/>
      <c r="D507" s="13"/>
      <c r="E507" s="13"/>
      <c r="F507" s="15"/>
      <c r="G507" s="15"/>
      <c r="H507" s="15"/>
      <c r="I507" s="10"/>
      <c r="J507" s="10"/>
      <c r="K507" s="10"/>
      <c r="L507" s="10"/>
      <c r="M507" s="10"/>
      <c r="N507" s="10"/>
      <c r="O507" s="10"/>
      <c r="P507" s="10"/>
      <c r="Q507" s="10"/>
      <c r="R507" s="7"/>
      <c r="S507" s="7"/>
      <c r="T507" s="7"/>
      <c r="U507" s="7"/>
      <c r="V507" s="7"/>
      <c r="W507" s="7"/>
      <c r="AH507" s="1"/>
      <c r="IW507" s="7"/>
    </row>
    <row r="508" spans="3:257" ht="11.85" customHeight="1" x14ac:dyDescent="0.3">
      <c r="C508" s="27"/>
      <c r="D508" s="13"/>
      <c r="E508" s="13"/>
      <c r="F508" s="15"/>
      <c r="G508" s="15"/>
      <c r="H508" s="15"/>
      <c r="I508" s="10"/>
      <c r="J508" s="10"/>
      <c r="K508" s="10"/>
      <c r="L508" s="10"/>
      <c r="M508" s="10"/>
      <c r="N508" s="10"/>
      <c r="O508" s="10"/>
      <c r="P508" s="10"/>
      <c r="Q508" s="10"/>
      <c r="R508" s="7"/>
      <c r="S508" s="7"/>
      <c r="T508" s="7"/>
      <c r="U508" s="7"/>
      <c r="V508" s="7"/>
      <c r="W508" s="7"/>
      <c r="AH508" s="1"/>
      <c r="IW508" s="7"/>
    </row>
    <row r="509" spans="3:257" ht="11.85" customHeight="1" x14ac:dyDescent="0.3">
      <c r="C509" s="27"/>
      <c r="D509" s="13"/>
      <c r="E509" s="13"/>
      <c r="F509" s="15"/>
      <c r="G509" s="15"/>
      <c r="H509" s="15"/>
      <c r="I509" s="10"/>
      <c r="J509" s="10"/>
      <c r="K509" s="10"/>
      <c r="L509" s="10"/>
      <c r="M509" s="10"/>
      <c r="N509" s="10"/>
      <c r="O509" s="10"/>
      <c r="P509" s="10"/>
      <c r="Q509" s="10"/>
      <c r="R509" s="7"/>
      <c r="S509" s="7"/>
      <c r="T509" s="7"/>
      <c r="U509" s="7"/>
      <c r="V509" s="7"/>
      <c r="W509" s="7"/>
      <c r="AH509" s="1"/>
      <c r="IW509" s="7"/>
    </row>
    <row r="510" spans="3:257" ht="11.85" customHeight="1" x14ac:dyDescent="0.3">
      <c r="C510" s="27"/>
      <c r="D510" s="13"/>
      <c r="E510" s="13"/>
      <c r="F510" s="15"/>
      <c r="G510" s="15"/>
      <c r="H510" s="15"/>
      <c r="I510" s="10"/>
      <c r="J510" s="10"/>
      <c r="K510" s="10"/>
      <c r="L510" s="10"/>
      <c r="M510" s="10"/>
      <c r="N510" s="10"/>
      <c r="O510" s="10"/>
      <c r="P510" s="10"/>
      <c r="Q510" s="10"/>
      <c r="R510" s="7"/>
      <c r="S510" s="7"/>
      <c r="T510" s="7"/>
      <c r="U510" s="7"/>
      <c r="V510" s="7"/>
      <c r="W510" s="7"/>
      <c r="AH510" s="1"/>
      <c r="IW510" s="7"/>
    </row>
    <row r="511" spans="3:257" ht="11.85" customHeight="1" x14ac:dyDescent="0.3">
      <c r="C511" s="27"/>
      <c r="D511" s="13"/>
      <c r="E511" s="13"/>
      <c r="F511" s="15"/>
      <c r="G511" s="15"/>
      <c r="H511" s="15"/>
      <c r="I511" s="10"/>
      <c r="J511" s="10"/>
      <c r="K511" s="10"/>
      <c r="L511" s="10"/>
      <c r="M511" s="10"/>
      <c r="N511" s="10"/>
      <c r="O511" s="10"/>
      <c r="P511" s="10"/>
      <c r="Q511" s="10"/>
      <c r="R511" s="7"/>
      <c r="S511" s="7"/>
      <c r="T511" s="7"/>
      <c r="U511" s="7"/>
      <c r="V511" s="7"/>
      <c r="W511" s="7"/>
      <c r="AH511" s="1"/>
      <c r="IW511" s="7"/>
    </row>
    <row r="512" spans="3:257" ht="11.85" customHeight="1" x14ac:dyDescent="0.3">
      <c r="C512" s="27"/>
      <c r="D512" s="13"/>
      <c r="E512" s="13"/>
      <c r="F512" s="15"/>
      <c r="G512" s="15"/>
      <c r="H512" s="15"/>
      <c r="I512" s="10"/>
      <c r="J512" s="10"/>
      <c r="K512" s="10"/>
      <c r="L512" s="10"/>
      <c r="M512" s="10"/>
      <c r="N512" s="10"/>
      <c r="O512" s="10"/>
      <c r="P512" s="10"/>
      <c r="Q512" s="10"/>
      <c r="R512" s="7"/>
      <c r="S512" s="7"/>
      <c r="T512" s="7"/>
      <c r="U512" s="7"/>
      <c r="V512" s="7"/>
      <c r="W512" s="7"/>
      <c r="AH512" s="1"/>
      <c r="IW512" s="7"/>
    </row>
    <row r="513" spans="3:257" ht="11.85" customHeight="1" x14ac:dyDescent="0.3">
      <c r="C513" s="27"/>
      <c r="D513" s="13"/>
      <c r="E513" s="13"/>
      <c r="F513" s="15"/>
      <c r="G513" s="15"/>
      <c r="H513" s="15"/>
      <c r="I513" s="10"/>
      <c r="J513" s="10"/>
      <c r="K513" s="10"/>
      <c r="L513" s="10"/>
      <c r="M513" s="10"/>
      <c r="N513" s="10"/>
      <c r="O513" s="10"/>
      <c r="P513" s="10"/>
      <c r="Q513" s="10"/>
      <c r="R513" s="7"/>
      <c r="S513" s="7"/>
      <c r="T513" s="7"/>
      <c r="U513" s="7"/>
      <c r="V513" s="7"/>
      <c r="W513" s="7"/>
      <c r="AH513" s="1"/>
      <c r="IW513" s="7"/>
    </row>
    <row r="514" spans="3:257" ht="11.85" customHeight="1" x14ac:dyDescent="0.3">
      <c r="C514" s="27"/>
      <c r="D514" s="13"/>
      <c r="E514" s="13"/>
      <c r="F514" s="15"/>
      <c r="G514" s="15"/>
      <c r="H514" s="15"/>
      <c r="I514" s="10"/>
      <c r="J514" s="10"/>
      <c r="K514" s="10"/>
      <c r="L514" s="10"/>
      <c r="M514" s="10"/>
      <c r="N514" s="10"/>
      <c r="O514" s="10"/>
      <c r="P514" s="10"/>
      <c r="Q514" s="10"/>
      <c r="R514" s="7"/>
      <c r="S514" s="7"/>
      <c r="T514" s="7"/>
      <c r="U514" s="7"/>
      <c r="V514" s="7"/>
      <c r="W514" s="7"/>
      <c r="AH514" s="1"/>
      <c r="IW514" s="7"/>
    </row>
    <row r="515" spans="3:257" ht="11.85" customHeight="1" x14ac:dyDescent="0.3">
      <c r="C515" s="27"/>
      <c r="D515" s="13"/>
      <c r="E515" s="13"/>
      <c r="F515" s="15"/>
      <c r="G515" s="15"/>
      <c r="H515" s="15"/>
      <c r="I515" s="10"/>
      <c r="J515" s="10"/>
      <c r="K515" s="10"/>
      <c r="L515" s="10"/>
      <c r="M515" s="10"/>
      <c r="N515" s="10"/>
      <c r="O515" s="10"/>
      <c r="P515" s="10"/>
      <c r="Q515" s="10"/>
      <c r="R515" s="7"/>
      <c r="S515" s="7"/>
      <c r="T515" s="7"/>
      <c r="U515" s="7"/>
      <c r="V515" s="7"/>
      <c r="W515" s="7"/>
      <c r="AH515" s="1"/>
      <c r="IW515" s="7"/>
    </row>
    <row r="516" spans="3:257" ht="11.85" customHeight="1" x14ac:dyDescent="0.3">
      <c r="C516" s="27"/>
      <c r="D516" s="13"/>
      <c r="E516" s="13"/>
      <c r="F516" s="15"/>
      <c r="G516" s="15"/>
      <c r="H516" s="15"/>
      <c r="I516" s="10"/>
      <c r="J516" s="10"/>
      <c r="K516" s="10"/>
      <c r="L516" s="10"/>
      <c r="M516" s="10"/>
      <c r="N516" s="10"/>
      <c r="O516" s="10"/>
      <c r="P516" s="10"/>
      <c r="Q516" s="10"/>
      <c r="R516" s="7"/>
      <c r="S516" s="7"/>
      <c r="T516" s="7"/>
      <c r="U516" s="7"/>
      <c r="V516" s="7"/>
      <c r="W516" s="7"/>
      <c r="AH516" s="1"/>
      <c r="IW516" s="7"/>
    </row>
    <row r="517" spans="3:257" ht="11.85" customHeight="1" x14ac:dyDescent="0.3">
      <c r="C517" s="27"/>
      <c r="D517" s="13"/>
      <c r="E517" s="13"/>
      <c r="F517" s="15"/>
      <c r="G517" s="15"/>
      <c r="H517" s="15"/>
      <c r="I517" s="10"/>
      <c r="J517" s="10"/>
      <c r="K517" s="10"/>
      <c r="L517" s="10"/>
      <c r="M517" s="10"/>
      <c r="N517" s="10"/>
      <c r="O517" s="10"/>
      <c r="P517" s="10"/>
      <c r="Q517" s="10"/>
      <c r="R517" s="7"/>
      <c r="S517" s="7"/>
      <c r="T517" s="7"/>
      <c r="U517" s="7"/>
      <c r="V517" s="7"/>
      <c r="W517" s="7"/>
      <c r="AH517" s="1"/>
      <c r="IW517" s="7"/>
    </row>
    <row r="518" spans="3:257" ht="11.85" customHeight="1" x14ac:dyDescent="0.3">
      <c r="C518" s="27"/>
      <c r="D518" s="13"/>
      <c r="E518" s="13"/>
      <c r="F518" s="15"/>
      <c r="G518" s="15"/>
      <c r="H518" s="15"/>
      <c r="I518" s="10"/>
      <c r="J518" s="10"/>
      <c r="K518" s="10"/>
      <c r="L518" s="10"/>
      <c r="M518" s="10"/>
      <c r="N518" s="10"/>
      <c r="O518" s="10"/>
      <c r="P518" s="10"/>
      <c r="Q518" s="10"/>
      <c r="R518" s="7"/>
      <c r="S518" s="7"/>
      <c r="T518" s="7"/>
      <c r="U518" s="7"/>
      <c r="V518" s="7"/>
      <c r="W518" s="7"/>
      <c r="AH518" s="1"/>
      <c r="IW518" s="7"/>
    </row>
    <row r="519" spans="3:257" ht="11.85" customHeight="1" x14ac:dyDescent="0.3">
      <c r="C519" s="27"/>
      <c r="D519" s="13"/>
      <c r="E519" s="13"/>
      <c r="F519" s="15"/>
      <c r="G519" s="15"/>
      <c r="H519" s="15"/>
      <c r="I519" s="10"/>
      <c r="J519" s="10"/>
      <c r="K519" s="10"/>
      <c r="L519" s="10"/>
      <c r="M519" s="10"/>
      <c r="N519" s="10"/>
      <c r="O519" s="10"/>
      <c r="P519" s="10"/>
      <c r="Q519" s="10"/>
      <c r="R519" s="7"/>
      <c r="S519" s="7"/>
      <c r="T519" s="7"/>
      <c r="U519" s="7"/>
      <c r="V519" s="7"/>
      <c r="W519" s="7"/>
      <c r="AH519" s="1"/>
      <c r="IW519" s="7"/>
    </row>
    <row r="520" spans="3:257" ht="11.85" customHeight="1" x14ac:dyDescent="0.3">
      <c r="C520" s="27"/>
      <c r="D520" s="13"/>
      <c r="E520" s="13"/>
      <c r="F520" s="15"/>
      <c r="G520" s="15"/>
      <c r="H520" s="15"/>
      <c r="I520" s="10"/>
      <c r="J520" s="10"/>
      <c r="K520" s="10"/>
      <c r="L520" s="10"/>
      <c r="M520" s="10"/>
      <c r="N520" s="10"/>
      <c r="O520" s="10"/>
      <c r="P520" s="10"/>
      <c r="Q520" s="10"/>
      <c r="R520" s="7"/>
      <c r="S520" s="7"/>
      <c r="T520" s="7"/>
      <c r="U520" s="7"/>
      <c r="V520" s="7"/>
      <c r="W520" s="7"/>
      <c r="AH520" s="1"/>
      <c r="IW520" s="7"/>
    </row>
    <row r="521" spans="3:257" ht="11.85" customHeight="1" x14ac:dyDescent="0.3">
      <c r="C521" s="27"/>
      <c r="D521" s="13"/>
      <c r="E521" s="13"/>
      <c r="F521" s="15"/>
      <c r="G521" s="15"/>
      <c r="H521" s="15"/>
      <c r="I521" s="10"/>
      <c r="J521" s="10"/>
      <c r="K521" s="10"/>
      <c r="L521" s="10"/>
      <c r="M521" s="10"/>
      <c r="N521" s="10"/>
      <c r="O521" s="10"/>
      <c r="P521" s="10"/>
      <c r="Q521" s="10"/>
      <c r="R521" s="7"/>
      <c r="S521" s="7"/>
      <c r="T521" s="7"/>
      <c r="U521" s="7"/>
      <c r="V521" s="7"/>
      <c r="W521" s="7"/>
      <c r="AH521" s="1"/>
      <c r="IW521" s="7"/>
    </row>
    <row r="522" spans="3:257" ht="11.85" customHeight="1" x14ac:dyDescent="0.3">
      <c r="C522" s="27"/>
      <c r="D522" s="13"/>
      <c r="E522" s="13"/>
      <c r="F522" s="15"/>
      <c r="G522" s="15"/>
      <c r="H522" s="15"/>
      <c r="I522" s="10"/>
      <c r="J522" s="10"/>
      <c r="K522" s="10"/>
      <c r="L522" s="10"/>
      <c r="M522" s="10"/>
      <c r="N522" s="10"/>
      <c r="O522" s="10"/>
      <c r="P522" s="10"/>
      <c r="Q522" s="10"/>
      <c r="R522" s="7"/>
      <c r="S522" s="7"/>
      <c r="T522" s="7"/>
      <c r="U522" s="7"/>
      <c r="V522" s="7"/>
      <c r="W522" s="7"/>
      <c r="AH522" s="1"/>
      <c r="IW522" s="7"/>
    </row>
    <row r="523" spans="3:257" ht="11.85" customHeight="1" x14ac:dyDescent="0.3">
      <c r="C523" s="27"/>
      <c r="D523" s="13"/>
      <c r="E523" s="13"/>
      <c r="F523" s="15"/>
      <c r="G523" s="15"/>
      <c r="H523" s="15"/>
      <c r="I523" s="10"/>
      <c r="J523" s="10"/>
      <c r="K523" s="10"/>
      <c r="L523" s="10"/>
      <c r="M523" s="10"/>
      <c r="N523" s="10"/>
      <c r="O523" s="10"/>
      <c r="P523" s="10"/>
      <c r="Q523" s="10"/>
      <c r="R523" s="7"/>
      <c r="S523" s="7"/>
      <c r="T523" s="7"/>
      <c r="U523" s="7"/>
      <c r="V523" s="7"/>
      <c r="W523" s="7"/>
      <c r="AH523" s="1"/>
      <c r="IW523" s="7"/>
    </row>
    <row r="524" spans="3:257" ht="11.85" customHeight="1" x14ac:dyDescent="0.3">
      <c r="C524" s="27"/>
      <c r="D524" s="13"/>
      <c r="E524" s="13"/>
      <c r="F524" s="15"/>
      <c r="G524" s="15"/>
      <c r="H524" s="15"/>
      <c r="I524" s="10"/>
      <c r="J524" s="10"/>
      <c r="K524" s="10"/>
      <c r="L524" s="10"/>
      <c r="M524" s="10"/>
      <c r="N524" s="10"/>
      <c r="O524" s="10"/>
      <c r="P524" s="10"/>
      <c r="Q524" s="10"/>
      <c r="R524" s="7"/>
      <c r="S524" s="7"/>
      <c r="T524" s="7"/>
      <c r="U524" s="7"/>
      <c r="V524" s="7"/>
      <c r="W524" s="7"/>
      <c r="AH524" s="1"/>
      <c r="IW524" s="7"/>
    </row>
    <row r="525" spans="3:257" ht="11.85" customHeight="1" x14ac:dyDescent="0.3">
      <c r="C525" s="27"/>
      <c r="D525" s="13"/>
      <c r="E525" s="13"/>
      <c r="F525" s="15"/>
      <c r="G525" s="15"/>
      <c r="H525" s="15"/>
      <c r="I525" s="10"/>
      <c r="J525" s="10"/>
      <c r="K525" s="10"/>
      <c r="L525" s="10"/>
      <c r="M525" s="10"/>
      <c r="N525" s="10"/>
      <c r="O525" s="10"/>
      <c r="P525" s="10"/>
      <c r="Q525" s="10"/>
      <c r="R525" s="7"/>
      <c r="S525" s="7"/>
      <c r="T525" s="7"/>
      <c r="U525" s="7"/>
      <c r="V525" s="7"/>
      <c r="W525" s="7"/>
      <c r="AH525" s="1"/>
      <c r="IW525" s="7"/>
    </row>
    <row r="526" spans="3:257" ht="11.85" customHeight="1" x14ac:dyDescent="0.3">
      <c r="C526" s="27"/>
      <c r="D526" s="13"/>
      <c r="E526" s="13"/>
      <c r="F526" s="15"/>
      <c r="G526" s="15"/>
      <c r="H526" s="15"/>
      <c r="I526" s="10"/>
      <c r="J526" s="10"/>
      <c r="K526" s="10"/>
      <c r="L526" s="10"/>
      <c r="M526" s="10"/>
      <c r="N526" s="10"/>
      <c r="O526" s="10"/>
      <c r="P526" s="10"/>
      <c r="Q526" s="10"/>
      <c r="R526" s="7"/>
      <c r="S526" s="7"/>
      <c r="T526" s="7"/>
      <c r="U526" s="7"/>
      <c r="V526" s="7"/>
      <c r="W526" s="7"/>
      <c r="AH526" s="1"/>
      <c r="IW526" s="7"/>
    </row>
    <row r="527" spans="3:257" ht="11.85" customHeight="1" x14ac:dyDescent="0.3">
      <c r="C527" s="27"/>
      <c r="D527" s="13"/>
      <c r="E527" s="13"/>
      <c r="F527" s="15"/>
      <c r="G527" s="15"/>
      <c r="H527" s="15"/>
      <c r="I527" s="10"/>
      <c r="J527" s="10"/>
      <c r="K527" s="10"/>
      <c r="L527" s="10"/>
      <c r="M527" s="10"/>
      <c r="N527" s="10"/>
      <c r="O527" s="10"/>
      <c r="P527" s="10"/>
      <c r="Q527" s="10"/>
      <c r="R527" s="7"/>
      <c r="S527" s="7"/>
      <c r="T527" s="7"/>
      <c r="U527" s="7"/>
      <c r="V527" s="7"/>
      <c r="W527" s="7"/>
      <c r="AH527" s="1"/>
      <c r="IW527" s="7"/>
    </row>
    <row r="528" spans="3:257" ht="11.85" customHeight="1" x14ac:dyDescent="0.3">
      <c r="C528" s="27"/>
      <c r="D528" s="13"/>
      <c r="E528" s="13"/>
      <c r="F528" s="15"/>
      <c r="G528" s="15"/>
      <c r="H528" s="15"/>
      <c r="I528" s="10"/>
      <c r="J528" s="10"/>
      <c r="K528" s="10"/>
      <c r="L528" s="10"/>
      <c r="M528" s="10"/>
      <c r="N528" s="10"/>
      <c r="O528" s="10"/>
      <c r="P528" s="10"/>
      <c r="Q528" s="10"/>
      <c r="R528" s="7"/>
      <c r="S528" s="7"/>
      <c r="T528" s="7"/>
      <c r="U528" s="7"/>
      <c r="V528" s="7"/>
      <c r="W528" s="7"/>
      <c r="AH528" s="1"/>
      <c r="IW528" s="7"/>
    </row>
    <row r="529" spans="3:257" ht="11.85" customHeight="1" x14ac:dyDescent="0.3">
      <c r="C529" s="27"/>
      <c r="D529" s="13"/>
      <c r="E529" s="13"/>
      <c r="F529" s="15"/>
      <c r="G529" s="15"/>
      <c r="H529" s="15"/>
      <c r="I529" s="10"/>
      <c r="J529" s="10"/>
      <c r="K529" s="10"/>
      <c r="L529" s="10"/>
      <c r="M529" s="10"/>
      <c r="N529" s="10"/>
      <c r="O529" s="10"/>
      <c r="P529" s="10"/>
      <c r="Q529" s="10"/>
      <c r="R529" s="7"/>
      <c r="S529" s="7"/>
      <c r="T529" s="7"/>
      <c r="U529" s="7"/>
      <c r="V529" s="7"/>
      <c r="W529" s="7"/>
      <c r="AH529" s="1"/>
      <c r="IW529" s="7"/>
    </row>
    <row r="530" spans="3:257" ht="11.85" customHeight="1" x14ac:dyDescent="0.3">
      <c r="C530" s="27"/>
      <c r="D530" s="13"/>
      <c r="E530" s="13"/>
      <c r="F530" s="15"/>
      <c r="G530" s="15"/>
      <c r="H530" s="15"/>
      <c r="I530" s="10"/>
      <c r="J530" s="10"/>
      <c r="K530" s="10"/>
      <c r="L530" s="10"/>
      <c r="M530" s="10"/>
      <c r="N530" s="10"/>
      <c r="O530" s="10"/>
      <c r="P530" s="10"/>
      <c r="Q530" s="10"/>
      <c r="R530" s="7"/>
      <c r="S530" s="7"/>
      <c r="T530" s="7"/>
      <c r="U530" s="7"/>
      <c r="V530" s="7"/>
      <c r="W530" s="7"/>
      <c r="AH530" s="1"/>
      <c r="IW530" s="7"/>
    </row>
    <row r="531" spans="3:257" ht="11.85" customHeight="1" x14ac:dyDescent="0.3">
      <c r="C531" s="27"/>
      <c r="D531" s="13"/>
      <c r="E531" s="13"/>
      <c r="F531" s="15"/>
      <c r="G531" s="15"/>
      <c r="H531" s="15"/>
      <c r="I531" s="10"/>
      <c r="J531" s="10"/>
      <c r="K531" s="10"/>
      <c r="L531" s="10"/>
      <c r="M531" s="10"/>
      <c r="N531" s="10"/>
      <c r="O531" s="10"/>
      <c r="P531" s="10"/>
      <c r="Q531" s="10"/>
      <c r="R531" s="7"/>
      <c r="S531" s="7"/>
      <c r="T531" s="7"/>
      <c r="U531" s="7"/>
      <c r="V531" s="7"/>
      <c r="W531" s="7"/>
      <c r="AH531" s="1"/>
      <c r="IW531" s="7"/>
    </row>
    <row r="532" spans="3:257" ht="11.85" customHeight="1" x14ac:dyDescent="0.3">
      <c r="C532" s="27"/>
      <c r="D532" s="13"/>
      <c r="E532" s="13"/>
      <c r="F532" s="15"/>
      <c r="G532" s="15"/>
      <c r="H532" s="15"/>
      <c r="I532" s="10"/>
      <c r="J532" s="10"/>
      <c r="K532" s="10"/>
      <c r="L532" s="10"/>
      <c r="M532" s="10"/>
      <c r="N532" s="10"/>
      <c r="O532" s="10"/>
      <c r="P532" s="10"/>
      <c r="Q532" s="10"/>
      <c r="R532" s="7"/>
      <c r="S532" s="7"/>
      <c r="T532" s="7"/>
      <c r="U532" s="7"/>
      <c r="V532" s="7"/>
      <c r="W532" s="7"/>
      <c r="AH532" s="1"/>
      <c r="IW532" s="7"/>
    </row>
    <row r="533" spans="3:257" ht="11.85" customHeight="1" x14ac:dyDescent="0.3">
      <c r="C533" s="27"/>
      <c r="D533" s="13"/>
      <c r="E533" s="13"/>
      <c r="F533" s="15"/>
      <c r="G533" s="15"/>
      <c r="H533" s="15"/>
      <c r="I533" s="10"/>
      <c r="J533" s="10"/>
      <c r="K533" s="10"/>
      <c r="L533" s="10"/>
      <c r="M533" s="10"/>
      <c r="N533" s="10"/>
      <c r="O533" s="10"/>
      <c r="P533" s="10"/>
      <c r="Q533" s="10"/>
      <c r="R533" s="7"/>
      <c r="S533" s="7"/>
      <c r="T533" s="7"/>
      <c r="U533" s="7"/>
      <c r="V533" s="7"/>
      <c r="W533" s="7"/>
      <c r="AH533" s="1"/>
      <c r="IW533" s="7"/>
    </row>
    <row r="534" spans="3:257" ht="11.85" customHeight="1" x14ac:dyDescent="0.3">
      <c r="C534" s="27"/>
      <c r="D534" s="13"/>
      <c r="E534" s="13"/>
      <c r="F534" s="15"/>
      <c r="G534" s="15"/>
      <c r="H534" s="15"/>
      <c r="I534" s="10"/>
      <c r="J534" s="10"/>
      <c r="K534" s="10"/>
      <c r="L534" s="10"/>
      <c r="M534" s="10"/>
      <c r="N534" s="10"/>
      <c r="O534" s="10"/>
      <c r="P534" s="10"/>
      <c r="Q534" s="10"/>
      <c r="R534" s="7"/>
      <c r="S534" s="7"/>
      <c r="T534" s="7"/>
      <c r="U534" s="7"/>
      <c r="V534" s="7"/>
      <c r="W534" s="7"/>
      <c r="AH534" s="1"/>
      <c r="IW534" s="7"/>
    </row>
    <row r="535" spans="3:257" ht="11.85" customHeight="1" x14ac:dyDescent="0.3">
      <c r="C535" s="27"/>
      <c r="D535" s="13"/>
      <c r="E535" s="13"/>
      <c r="F535" s="15"/>
      <c r="G535" s="15"/>
      <c r="H535" s="15"/>
      <c r="I535" s="10"/>
      <c r="J535" s="10"/>
      <c r="K535" s="10"/>
      <c r="L535" s="10"/>
      <c r="M535" s="10"/>
      <c r="N535" s="10"/>
      <c r="O535" s="10"/>
      <c r="P535" s="10"/>
      <c r="Q535" s="10"/>
      <c r="R535" s="7"/>
      <c r="S535" s="7"/>
      <c r="T535" s="7"/>
      <c r="U535" s="7"/>
      <c r="V535" s="7"/>
      <c r="W535" s="7"/>
      <c r="AH535" s="1"/>
      <c r="IW535" s="7"/>
    </row>
    <row r="536" spans="3:257" ht="11.85" customHeight="1" x14ac:dyDescent="0.3">
      <c r="C536" s="27"/>
      <c r="D536" s="13"/>
      <c r="E536" s="13"/>
      <c r="F536" s="15"/>
      <c r="G536" s="15"/>
      <c r="H536" s="15"/>
      <c r="I536" s="10"/>
      <c r="J536" s="10"/>
      <c r="K536" s="10"/>
      <c r="L536" s="10"/>
      <c r="M536" s="10"/>
      <c r="N536" s="10"/>
      <c r="O536" s="10"/>
      <c r="P536" s="10"/>
      <c r="Q536" s="10"/>
      <c r="R536" s="7"/>
      <c r="S536" s="7"/>
      <c r="T536" s="7"/>
      <c r="U536" s="7"/>
      <c r="V536" s="7"/>
      <c r="W536" s="7"/>
      <c r="AH536" s="1"/>
      <c r="IW536" s="7"/>
    </row>
    <row r="537" spans="3:257" ht="11.85" customHeight="1" x14ac:dyDescent="0.3">
      <c r="C537" s="27"/>
      <c r="D537" s="13"/>
      <c r="E537" s="13"/>
      <c r="F537" s="15"/>
      <c r="G537" s="15"/>
      <c r="H537" s="15"/>
      <c r="I537" s="10"/>
      <c r="J537" s="10"/>
      <c r="K537" s="10"/>
      <c r="L537" s="10"/>
      <c r="M537" s="10"/>
      <c r="N537" s="10"/>
      <c r="O537" s="10"/>
      <c r="P537" s="10"/>
      <c r="Q537" s="10"/>
      <c r="R537" s="7"/>
      <c r="S537" s="7"/>
      <c r="T537" s="7"/>
      <c r="U537" s="7"/>
      <c r="V537" s="7"/>
      <c r="W537" s="7"/>
      <c r="AH537" s="1"/>
      <c r="IW537" s="7"/>
    </row>
    <row r="538" spans="3:257" ht="11.85" customHeight="1" x14ac:dyDescent="0.3">
      <c r="C538" s="27"/>
      <c r="D538" s="13"/>
      <c r="E538" s="13"/>
      <c r="F538" s="15"/>
      <c r="G538" s="15"/>
      <c r="H538" s="15"/>
      <c r="I538" s="10"/>
      <c r="J538" s="10"/>
      <c r="K538" s="10"/>
      <c r="L538" s="10"/>
      <c r="M538" s="10"/>
      <c r="N538" s="10"/>
      <c r="O538" s="10"/>
      <c r="P538" s="10"/>
      <c r="Q538" s="10"/>
      <c r="R538" s="7"/>
      <c r="S538" s="7"/>
      <c r="T538" s="7"/>
      <c r="U538" s="7"/>
      <c r="V538" s="7"/>
      <c r="W538" s="7"/>
      <c r="AH538" s="1"/>
      <c r="IW538" s="7"/>
    </row>
    <row r="539" spans="3:257" ht="11.85" customHeight="1" x14ac:dyDescent="0.3">
      <c r="C539" s="27"/>
      <c r="D539" s="13"/>
      <c r="E539" s="13"/>
      <c r="F539" s="15"/>
      <c r="G539" s="15"/>
      <c r="H539" s="15"/>
      <c r="I539" s="10"/>
      <c r="J539" s="10"/>
      <c r="K539" s="10"/>
      <c r="L539" s="10"/>
      <c r="M539" s="10"/>
      <c r="N539" s="10"/>
      <c r="O539" s="10"/>
      <c r="P539" s="10"/>
      <c r="Q539" s="10"/>
      <c r="R539" s="7"/>
      <c r="S539" s="7"/>
      <c r="T539" s="7"/>
      <c r="U539" s="7"/>
      <c r="V539" s="7"/>
      <c r="W539" s="7"/>
      <c r="AH539" s="1"/>
      <c r="IW539" s="7"/>
    </row>
    <row r="540" spans="3:257" ht="11.85" customHeight="1" x14ac:dyDescent="0.3">
      <c r="C540" s="27"/>
      <c r="D540" s="13"/>
      <c r="E540" s="13"/>
      <c r="F540" s="15"/>
      <c r="G540" s="15"/>
      <c r="H540" s="15"/>
      <c r="I540" s="10"/>
      <c r="J540" s="10"/>
      <c r="K540" s="10"/>
      <c r="L540" s="10"/>
      <c r="M540" s="10"/>
      <c r="N540" s="10"/>
      <c r="O540" s="10"/>
      <c r="P540" s="10"/>
      <c r="Q540" s="10"/>
      <c r="R540" s="7"/>
      <c r="S540" s="7"/>
      <c r="T540" s="7"/>
      <c r="U540" s="7"/>
      <c r="V540" s="7"/>
      <c r="W540" s="7"/>
      <c r="AH540" s="1"/>
      <c r="IW540" s="7"/>
    </row>
    <row r="541" spans="3:257" ht="11.85" customHeight="1" x14ac:dyDescent="0.3">
      <c r="C541" s="27"/>
      <c r="D541" s="13"/>
      <c r="E541" s="13"/>
      <c r="F541" s="15"/>
      <c r="G541" s="15"/>
      <c r="H541" s="15"/>
      <c r="I541" s="10"/>
      <c r="J541" s="10"/>
      <c r="K541" s="10"/>
      <c r="L541" s="10"/>
      <c r="M541" s="10"/>
      <c r="N541" s="10"/>
      <c r="O541" s="10"/>
      <c r="P541" s="10"/>
      <c r="Q541" s="10"/>
      <c r="R541" s="7"/>
      <c r="S541" s="7"/>
      <c r="T541" s="7"/>
      <c r="U541" s="7"/>
      <c r="V541" s="7"/>
      <c r="W541" s="7"/>
      <c r="AH541" s="1"/>
      <c r="IW541" s="7"/>
    </row>
    <row r="542" spans="3:257" ht="11.85" customHeight="1" x14ac:dyDescent="0.3">
      <c r="C542" s="27"/>
      <c r="D542" s="13"/>
      <c r="E542" s="13"/>
      <c r="F542" s="15"/>
      <c r="G542" s="15"/>
      <c r="H542" s="15"/>
      <c r="I542" s="10"/>
      <c r="J542" s="10"/>
      <c r="K542" s="10"/>
      <c r="L542" s="10"/>
      <c r="M542" s="10"/>
      <c r="N542" s="10"/>
      <c r="O542" s="10"/>
      <c r="P542" s="10"/>
      <c r="Q542" s="10"/>
      <c r="R542" s="7"/>
      <c r="S542" s="7"/>
      <c r="T542" s="7"/>
      <c r="U542" s="7"/>
      <c r="V542" s="7"/>
      <c r="W542" s="7"/>
      <c r="AH542" s="1"/>
      <c r="IW542" s="7"/>
    </row>
    <row r="543" spans="3:257" ht="11.85" customHeight="1" x14ac:dyDescent="0.3">
      <c r="C543" s="27"/>
      <c r="D543" s="13"/>
      <c r="E543" s="13"/>
      <c r="F543" s="15"/>
      <c r="G543" s="15"/>
      <c r="H543" s="15"/>
      <c r="I543" s="10"/>
      <c r="J543" s="10"/>
      <c r="K543" s="10"/>
      <c r="L543" s="10"/>
      <c r="M543" s="10"/>
      <c r="N543" s="10"/>
      <c r="O543" s="10"/>
      <c r="P543" s="10"/>
      <c r="Q543" s="10"/>
      <c r="R543" s="7"/>
      <c r="S543" s="7"/>
      <c r="T543" s="7"/>
      <c r="U543" s="7"/>
      <c r="V543" s="7"/>
      <c r="W543" s="7"/>
      <c r="AH543" s="1"/>
      <c r="IW543" s="7"/>
    </row>
    <row r="544" spans="3:257" ht="11.85" customHeight="1" x14ac:dyDescent="0.3">
      <c r="C544" s="27"/>
      <c r="D544" s="13"/>
      <c r="E544" s="13"/>
      <c r="F544" s="15"/>
      <c r="G544" s="15"/>
      <c r="H544" s="15"/>
      <c r="I544" s="10"/>
      <c r="J544" s="10"/>
      <c r="K544" s="10"/>
      <c r="L544" s="10"/>
      <c r="M544" s="10"/>
      <c r="N544" s="10"/>
      <c r="O544" s="10"/>
      <c r="P544" s="10"/>
      <c r="Q544" s="10"/>
      <c r="R544" s="7"/>
      <c r="S544" s="7"/>
      <c r="T544" s="7"/>
      <c r="U544" s="7"/>
      <c r="V544" s="7"/>
      <c r="W544" s="7"/>
      <c r="AH544" s="1"/>
      <c r="IW544" s="7"/>
    </row>
    <row r="545" spans="3:257" ht="11.85" customHeight="1" x14ac:dyDescent="0.3">
      <c r="C545" s="27"/>
      <c r="D545" s="13"/>
      <c r="E545" s="13"/>
      <c r="F545" s="15"/>
      <c r="G545" s="15"/>
      <c r="H545" s="15"/>
      <c r="I545" s="10"/>
      <c r="J545" s="10"/>
      <c r="K545" s="10"/>
      <c r="L545" s="10"/>
      <c r="M545" s="10"/>
      <c r="N545" s="10"/>
      <c r="O545" s="10"/>
      <c r="P545" s="10"/>
      <c r="Q545" s="10"/>
      <c r="R545" s="7"/>
      <c r="S545" s="7"/>
      <c r="T545" s="7"/>
      <c r="U545" s="7"/>
      <c r="V545" s="7"/>
      <c r="W545" s="7"/>
      <c r="AH545" s="1"/>
      <c r="IW545" s="7"/>
    </row>
    <row r="546" spans="3:257" ht="11.85" customHeight="1" x14ac:dyDescent="0.3">
      <c r="C546" s="27"/>
      <c r="D546" s="13"/>
      <c r="E546" s="13"/>
      <c r="F546" s="15"/>
      <c r="G546" s="15"/>
      <c r="H546" s="15"/>
      <c r="I546" s="10"/>
      <c r="J546" s="10"/>
      <c r="K546" s="10"/>
      <c r="L546" s="10"/>
      <c r="M546" s="10"/>
      <c r="N546" s="10"/>
      <c r="O546" s="10"/>
      <c r="P546" s="10"/>
      <c r="Q546" s="10"/>
      <c r="R546" s="7"/>
      <c r="S546" s="7"/>
      <c r="T546" s="7"/>
      <c r="U546" s="7"/>
      <c r="V546" s="7"/>
      <c r="W546" s="7"/>
      <c r="AH546" s="1"/>
      <c r="IW546" s="7"/>
    </row>
    <row r="547" spans="3:257" ht="11.85" customHeight="1" x14ac:dyDescent="0.3">
      <c r="C547" s="27"/>
      <c r="D547" s="13"/>
      <c r="E547" s="13"/>
      <c r="F547" s="15"/>
      <c r="G547" s="15"/>
      <c r="H547" s="15"/>
      <c r="I547" s="10"/>
      <c r="J547" s="10"/>
      <c r="K547" s="10"/>
      <c r="L547" s="10"/>
      <c r="M547" s="10"/>
      <c r="N547" s="10"/>
      <c r="O547" s="10"/>
      <c r="P547" s="10"/>
      <c r="Q547" s="10"/>
      <c r="R547" s="7"/>
      <c r="S547" s="7"/>
      <c r="T547" s="7"/>
      <c r="U547" s="7"/>
      <c r="V547" s="7"/>
      <c r="W547" s="7"/>
      <c r="AH547" s="1"/>
      <c r="IW547" s="7"/>
    </row>
    <row r="548" spans="3:257" ht="11.85" customHeight="1" x14ac:dyDescent="0.3">
      <c r="C548" s="27"/>
      <c r="D548" s="13"/>
      <c r="E548" s="13"/>
      <c r="F548" s="15"/>
      <c r="G548" s="15"/>
      <c r="H548" s="15"/>
      <c r="I548" s="10"/>
      <c r="J548" s="10"/>
      <c r="K548" s="10"/>
      <c r="L548" s="10"/>
      <c r="M548" s="10"/>
      <c r="N548" s="10"/>
      <c r="O548" s="10"/>
      <c r="P548" s="10"/>
      <c r="Q548" s="10"/>
      <c r="R548" s="7"/>
      <c r="S548" s="7"/>
      <c r="T548" s="7"/>
      <c r="U548" s="7"/>
      <c r="V548" s="7"/>
      <c r="W548" s="7"/>
      <c r="AH548" s="1"/>
      <c r="IW548" s="7"/>
    </row>
    <row r="549" spans="3:257" ht="11.85" customHeight="1" x14ac:dyDescent="0.3">
      <c r="C549" s="27"/>
      <c r="D549" s="13"/>
      <c r="E549" s="13"/>
      <c r="F549" s="15"/>
      <c r="G549" s="15"/>
      <c r="H549" s="15"/>
      <c r="I549" s="10"/>
      <c r="J549" s="10"/>
      <c r="K549" s="10"/>
      <c r="L549" s="10"/>
      <c r="M549" s="10"/>
      <c r="N549" s="10"/>
      <c r="O549" s="10"/>
      <c r="P549" s="10"/>
      <c r="Q549" s="10"/>
      <c r="R549" s="7"/>
      <c r="S549" s="7"/>
      <c r="T549" s="7"/>
      <c r="U549" s="7"/>
      <c r="V549" s="7"/>
      <c r="W549" s="7"/>
      <c r="AH549" s="1"/>
      <c r="IW549" s="7"/>
    </row>
    <row r="550" spans="3:257" ht="11.85" customHeight="1" x14ac:dyDescent="0.3">
      <c r="C550" s="27"/>
      <c r="D550" s="13"/>
      <c r="E550" s="13"/>
      <c r="F550" s="15"/>
      <c r="G550" s="15"/>
      <c r="H550" s="15"/>
      <c r="I550" s="10"/>
      <c r="J550" s="10"/>
      <c r="K550" s="10"/>
      <c r="L550" s="10"/>
      <c r="M550" s="10"/>
      <c r="N550" s="10"/>
      <c r="O550" s="10"/>
      <c r="P550" s="10"/>
      <c r="Q550" s="10"/>
      <c r="R550" s="7"/>
      <c r="S550" s="7"/>
      <c r="T550" s="7"/>
      <c r="U550" s="7"/>
      <c r="V550" s="7"/>
      <c r="W550" s="7"/>
      <c r="AH550" s="1"/>
      <c r="IW550" s="7"/>
    </row>
    <row r="551" spans="3:257" ht="11.85" customHeight="1" x14ac:dyDescent="0.3">
      <c r="C551" s="27"/>
      <c r="D551" s="13"/>
      <c r="E551" s="13"/>
      <c r="F551" s="15"/>
      <c r="G551" s="15"/>
      <c r="H551" s="15"/>
      <c r="I551" s="10"/>
      <c r="J551" s="10"/>
      <c r="K551" s="10"/>
      <c r="L551" s="10"/>
      <c r="M551" s="10"/>
      <c r="N551" s="10"/>
      <c r="O551" s="10"/>
      <c r="P551" s="10"/>
      <c r="Q551" s="10"/>
      <c r="R551" s="7"/>
      <c r="S551" s="7"/>
      <c r="T551" s="7"/>
      <c r="U551" s="7"/>
      <c r="V551" s="7"/>
      <c r="W551" s="7"/>
      <c r="AH551" s="1"/>
      <c r="IW551" s="7"/>
    </row>
    <row r="552" spans="3:257" ht="11.85" customHeight="1" x14ac:dyDescent="0.3">
      <c r="C552" s="27"/>
      <c r="D552" s="13"/>
      <c r="E552" s="13"/>
      <c r="F552" s="15"/>
      <c r="G552" s="15"/>
      <c r="H552" s="15"/>
      <c r="I552" s="10"/>
      <c r="J552" s="10"/>
      <c r="K552" s="10"/>
      <c r="L552" s="10"/>
      <c r="M552" s="10"/>
      <c r="N552" s="10"/>
      <c r="O552" s="10"/>
      <c r="P552" s="10"/>
      <c r="Q552" s="10"/>
      <c r="R552" s="7"/>
      <c r="S552" s="7"/>
      <c r="T552" s="7"/>
      <c r="U552" s="7"/>
      <c r="V552" s="7"/>
      <c r="W552" s="7"/>
      <c r="AH552" s="1"/>
      <c r="IW552" s="7"/>
    </row>
    <row r="553" spans="3:257" ht="11.85" customHeight="1" x14ac:dyDescent="0.3">
      <c r="C553" s="27"/>
      <c r="D553" s="13"/>
      <c r="E553" s="13"/>
      <c r="F553" s="15"/>
      <c r="G553" s="15"/>
      <c r="H553" s="15"/>
      <c r="I553" s="10"/>
      <c r="J553" s="10"/>
      <c r="K553" s="10"/>
      <c r="L553" s="10"/>
      <c r="M553" s="10"/>
      <c r="N553" s="10"/>
      <c r="O553" s="10"/>
      <c r="P553" s="10"/>
      <c r="Q553" s="10"/>
      <c r="R553" s="7"/>
      <c r="S553" s="7"/>
      <c r="T553" s="7"/>
      <c r="U553" s="7"/>
      <c r="V553" s="7"/>
      <c r="W553" s="7"/>
      <c r="AH553" s="1"/>
      <c r="IW553" s="7"/>
    </row>
    <row r="554" spans="3:257" ht="11.85" customHeight="1" x14ac:dyDescent="0.3">
      <c r="C554" s="27"/>
      <c r="D554" s="13"/>
      <c r="E554" s="13"/>
      <c r="F554" s="15"/>
      <c r="G554" s="15"/>
      <c r="H554" s="15"/>
      <c r="I554" s="10"/>
      <c r="J554" s="10"/>
      <c r="K554" s="10"/>
      <c r="L554" s="10"/>
      <c r="M554" s="10"/>
      <c r="N554" s="10"/>
      <c r="O554" s="10"/>
      <c r="P554" s="10"/>
      <c r="Q554" s="10"/>
      <c r="R554" s="7"/>
      <c r="S554" s="7"/>
      <c r="T554" s="7"/>
      <c r="U554" s="7"/>
      <c r="V554" s="7"/>
      <c r="W554" s="7"/>
      <c r="AH554" s="1"/>
      <c r="IW554" s="7"/>
    </row>
    <row r="555" spans="3:257" ht="11.85" customHeight="1" x14ac:dyDescent="0.3">
      <c r="C555" s="27"/>
      <c r="D555" s="13"/>
      <c r="E555" s="13"/>
      <c r="F555" s="15"/>
      <c r="G555" s="15"/>
      <c r="H555" s="15"/>
      <c r="I555" s="10"/>
      <c r="J555" s="10"/>
      <c r="K555" s="10"/>
      <c r="L555" s="10"/>
      <c r="M555" s="10"/>
      <c r="N555" s="10"/>
      <c r="O555" s="10"/>
      <c r="P555" s="10"/>
      <c r="Q555" s="10"/>
      <c r="R555" s="7"/>
      <c r="S555" s="7"/>
      <c r="T555" s="7"/>
      <c r="U555" s="7"/>
      <c r="V555" s="7"/>
      <c r="W555" s="7"/>
      <c r="AH555" s="1"/>
      <c r="IW555" s="7"/>
    </row>
    <row r="556" spans="3:257" ht="11.85" customHeight="1" x14ac:dyDescent="0.3">
      <c r="C556" s="27"/>
      <c r="D556" s="13"/>
      <c r="E556" s="13"/>
      <c r="F556" s="15"/>
      <c r="G556" s="15"/>
      <c r="H556" s="15"/>
      <c r="I556" s="10"/>
      <c r="J556" s="10"/>
      <c r="K556" s="10"/>
      <c r="L556" s="10"/>
      <c r="M556" s="10"/>
      <c r="N556" s="10"/>
      <c r="O556" s="10"/>
      <c r="P556" s="10"/>
      <c r="Q556" s="10"/>
      <c r="R556" s="7"/>
      <c r="S556" s="7"/>
      <c r="T556" s="7"/>
      <c r="U556" s="7"/>
      <c r="V556" s="7"/>
      <c r="W556" s="7"/>
      <c r="AH556" s="1"/>
      <c r="IW556" s="7"/>
    </row>
    <row r="557" spans="3:257" ht="11.85" customHeight="1" x14ac:dyDescent="0.3">
      <c r="C557" s="27"/>
      <c r="D557" s="13"/>
      <c r="E557" s="13"/>
      <c r="F557" s="15"/>
      <c r="G557" s="15"/>
      <c r="H557" s="15"/>
      <c r="I557" s="10"/>
      <c r="J557" s="10"/>
      <c r="K557" s="10"/>
      <c r="L557" s="10"/>
      <c r="M557" s="10"/>
      <c r="N557" s="10"/>
      <c r="O557" s="10"/>
      <c r="P557" s="10"/>
      <c r="Q557" s="10"/>
      <c r="R557" s="7"/>
      <c r="S557" s="7"/>
      <c r="T557" s="7"/>
      <c r="U557" s="7"/>
      <c r="V557" s="7"/>
      <c r="W557" s="7"/>
      <c r="AH557" s="1"/>
      <c r="IW557" s="7"/>
    </row>
    <row r="558" spans="3:257" ht="11.85" customHeight="1" x14ac:dyDescent="0.3">
      <c r="C558" s="27"/>
      <c r="D558" s="13"/>
      <c r="E558" s="13"/>
      <c r="F558" s="15"/>
      <c r="G558" s="15"/>
      <c r="H558" s="15"/>
      <c r="I558" s="10"/>
      <c r="J558" s="10"/>
      <c r="K558" s="10"/>
      <c r="L558" s="10"/>
      <c r="M558" s="10"/>
      <c r="N558" s="10"/>
      <c r="O558" s="10"/>
      <c r="P558" s="10"/>
      <c r="Q558" s="10"/>
      <c r="R558" s="7"/>
      <c r="S558" s="7"/>
      <c r="T558" s="7"/>
      <c r="U558" s="7"/>
      <c r="V558" s="7"/>
      <c r="W558" s="7"/>
      <c r="AH558" s="1"/>
      <c r="IW558" s="7"/>
    </row>
    <row r="559" spans="3:257" ht="11.85" customHeight="1" x14ac:dyDescent="0.3">
      <c r="C559" s="27"/>
      <c r="D559" s="13"/>
      <c r="E559" s="13"/>
      <c r="F559" s="15"/>
      <c r="G559" s="15"/>
      <c r="H559" s="15"/>
      <c r="I559" s="10"/>
      <c r="J559" s="10"/>
      <c r="K559" s="10"/>
      <c r="L559" s="10"/>
      <c r="M559" s="10"/>
      <c r="N559" s="10"/>
      <c r="O559" s="10"/>
      <c r="P559" s="10"/>
      <c r="Q559" s="10"/>
      <c r="R559" s="7"/>
      <c r="S559" s="7"/>
      <c r="T559" s="7"/>
      <c r="U559" s="7"/>
      <c r="V559" s="7"/>
      <c r="W559" s="7"/>
      <c r="AH559" s="1"/>
      <c r="IW559" s="7"/>
    </row>
    <row r="560" spans="3:257" ht="11.85" customHeight="1" x14ac:dyDescent="0.3">
      <c r="C560" s="27"/>
      <c r="D560" s="13"/>
      <c r="E560" s="13"/>
      <c r="F560" s="15"/>
      <c r="G560" s="15"/>
      <c r="H560" s="15"/>
      <c r="I560" s="10"/>
      <c r="J560" s="10"/>
      <c r="K560" s="10"/>
      <c r="L560" s="10"/>
      <c r="M560" s="10"/>
      <c r="N560" s="10"/>
      <c r="O560" s="10"/>
      <c r="P560" s="10"/>
      <c r="Q560" s="10"/>
      <c r="R560" s="7"/>
      <c r="S560" s="7"/>
      <c r="T560" s="7"/>
      <c r="U560" s="7"/>
      <c r="V560" s="7"/>
      <c r="W560" s="7"/>
      <c r="AH560" s="1"/>
      <c r="IW560" s="7"/>
    </row>
    <row r="561" spans="3:257" ht="11.85" customHeight="1" x14ac:dyDescent="0.3">
      <c r="C561" s="27"/>
      <c r="D561" s="13"/>
      <c r="E561" s="13"/>
      <c r="F561" s="15"/>
      <c r="G561" s="15"/>
      <c r="H561" s="15"/>
      <c r="I561" s="10"/>
      <c r="J561" s="10"/>
      <c r="K561" s="10"/>
      <c r="L561" s="10"/>
      <c r="M561" s="10"/>
      <c r="N561" s="10"/>
      <c r="O561" s="10"/>
      <c r="P561" s="10"/>
      <c r="Q561" s="10"/>
      <c r="R561" s="7"/>
      <c r="S561" s="7"/>
      <c r="T561" s="7"/>
      <c r="U561" s="7"/>
      <c r="V561" s="7"/>
      <c r="W561" s="7"/>
      <c r="AH561" s="1"/>
      <c r="IW561" s="7"/>
    </row>
    <row r="562" spans="3:257" ht="11.85" customHeight="1" x14ac:dyDescent="0.3">
      <c r="C562" s="27"/>
      <c r="D562" s="13"/>
      <c r="E562" s="13"/>
      <c r="F562" s="15"/>
      <c r="G562" s="15"/>
      <c r="H562" s="15"/>
      <c r="I562" s="10"/>
      <c r="J562" s="10"/>
      <c r="K562" s="10"/>
      <c r="L562" s="10"/>
      <c r="M562" s="10"/>
      <c r="N562" s="10"/>
      <c r="O562" s="10"/>
      <c r="P562" s="10"/>
      <c r="Q562" s="10"/>
      <c r="R562" s="7"/>
      <c r="S562" s="7"/>
      <c r="T562" s="7"/>
      <c r="U562" s="7"/>
      <c r="V562" s="7"/>
      <c r="W562" s="7"/>
      <c r="AH562" s="1"/>
      <c r="IW562" s="7"/>
    </row>
    <row r="563" spans="3:257" ht="11.85" customHeight="1" x14ac:dyDescent="0.3">
      <c r="C563" s="27"/>
      <c r="D563" s="13"/>
      <c r="E563" s="13"/>
      <c r="F563" s="15"/>
      <c r="G563" s="15"/>
      <c r="H563" s="15"/>
      <c r="I563" s="10"/>
      <c r="J563" s="10"/>
      <c r="K563" s="10"/>
      <c r="L563" s="10"/>
      <c r="M563" s="10"/>
      <c r="N563" s="10"/>
      <c r="O563" s="10"/>
      <c r="P563" s="10"/>
      <c r="Q563" s="10"/>
      <c r="R563" s="7"/>
      <c r="S563" s="7"/>
      <c r="T563" s="7"/>
      <c r="U563" s="7"/>
      <c r="V563" s="7"/>
      <c r="W563" s="7"/>
      <c r="AH563" s="1"/>
      <c r="IW563" s="7"/>
    </row>
    <row r="564" spans="3:257" ht="11.85" customHeight="1" x14ac:dyDescent="0.3">
      <c r="C564" s="27"/>
      <c r="D564" s="13"/>
      <c r="E564" s="13"/>
      <c r="F564" s="15"/>
      <c r="G564" s="15"/>
      <c r="H564" s="15"/>
      <c r="I564" s="10"/>
      <c r="J564" s="10"/>
      <c r="K564" s="10"/>
      <c r="L564" s="10"/>
      <c r="M564" s="10"/>
      <c r="N564" s="10"/>
      <c r="O564" s="10"/>
      <c r="P564" s="10"/>
      <c r="Q564" s="10"/>
      <c r="R564" s="7"/>
      <c r="S564" s="7"/>
      <c r="T564" s="7"/>
      <c r="U564" s="7"/>
      <c r="V564" s="7"/>
      <c r="W564" s="7"/>
      <c r="AH564" s="1"/>
      <c r="IW564" s="7"/>
    </row>
    <row r="565" spans="3:257" ht="11.85" customHeight="1" x14ac:dyDescent="0.3">
      <c r="C565" s="27"/>
      <c r="D565" s="13"/>
      <c r="E565" s="13"/>
      <c r="F565" s="15"/>
      <c r="G565" s="15"/>
      <c r="H565" s="15"/>
      <c r="I565" s="10"/>
      <c r="J565" s="10"/>
      <c r="K565" s="10"/>
      <c r="L565" s="10"/>
      <c r="M565" s="10"/>
      <c r="N565" s="10"/>
      <c r="O565" s="10"/>
      <c r="P565" s="10"/>
      <c r="Q565" s="10"/>
      <c r="R565" s="7"/>
      <c r="S565" s="7"/>
      <c r="T565" s="7"/>
      <c r="U565" s="7"/>
      <c r="V565" s="7"/>
      <c r="W565" s="7"/>
      <c r="AH565" s="1"/>
      <c r="IW565" s="7"/>
    </row>
    <row r="566" spans="3:257" ht="11.85" customHeight="1" x14ac:dyDescent="0.3">
      <c r="C566" s="27"/>
      <c r="D566" s="13"/>
      <c r="E566" s="13"/>
      <c r="F566" s="15"/>
      <c r="G566" s="15"/>
      <c r="H566" s="15"/>
      <c r="I566" s="10"/>
      <c r="J566" s="10"/>
      <c r="K566" s="10"/>
      <c r="L566" s="10"/>
      <c r="M566" s="10"/>
      <c r="N566" s="10"/>
      <c r="O566" s="10"/>
      <c r="P566" s="10"/>
      <c r="Q566" s="10"/>
      <c r="R566" s="7"/>
      <c r="S566" s="7"/>
      <c r="T566" s="7"/>
      <c r="U566" s="7"/>
      <c r="V566" s="7"/>
      <c r="W566" s="7"/>
      <c r="AH566" s="1"/>
      <c r="IW566" s="7"/>
    </row>
    <row r="567" spans="3:257" ht="11.85" customHeight="1" x14ac:dyDescent="0.3">
      <c r="C567" s="27"/>
      <c r="D567" s="13"/>
      <c r="E567" s="13"/>
      <c r="F567" s="15"/>
      <c r="G567" s="15"/>
      <c r="H567" s="15"/>
      <c r="I567" s="10"/>
      <c r="J567" s="10"/>
      <c r="K567" s="10"/>
      <c r="L567" s="10"/>
      <c r="M567" s="10"/>
      <c r="N567" s="10"/>
      <c r="O567" s="10"/>
      <c r="P567" s="10"/>
      <c r="Q567" s="10"/>
      <c r="R567" s="7"/>
      <c r="S567" s="7"/>
      <c r="T567" s="7"/>
      <c r="U567" s="7"/>
      <c r="V567" s="7"/>
      <c r="W567" s="7"/>
      <c r="AH567" s="1"/>
      <c r="IW567" s="7"/>
    </row>
    <row r="568" spans="3:257" ht="11.85" customHeight="1" x14ac:dyDescent="0.3">
      <c r="C568" s="27"/>
      <c r="D568" s="13"/>
      <c r="E568" s="13"/>
      <c r="F568" s="15"/>
      <c r="G568" s="15"/>
      <c r="H568" s="15"/>
      <c r="I568" s="10"/>
      <c r="J568" s="10"/>
      <c r="K568" s="10"/>
      <c r="L568" s="10"/>
      <c r="M568" s="10"/>
      <c r="N568" s="10"/>
      <c r="O568" s="10"/>
      <c r="P568" s="10"/>
      <c r="Q568" s="10"/>
      <c r="R568" s="7"/>
      <c r="S568" s="7"/>
      <c r="T568" s="7"/>
      <c r="U568" s="7"/>
      <c r="V568" s="7"/>
      <c r="W568" s="7"/>
      <c r="AH568" s="1"/>
      <c r="IW568" s="7"/>
    </row>
    <row r="569" spans="3:257" ht="11.85" customHeight="1" x14ac:dyDescent="0.3">
      <c r="C569" s="27"/>
      <c r="D569" s="13"/>
      <c r="E569" s="13"/>
      <c r="F569" s="15"/>
      <c r="G569" s="15"/>
      <c r="H569" s="15"/>
      <c r="I569" s="10"/>
      <c r="J569" s="10"/>
      <c r="K569" s="10"/>
      <c r="L569" s="10"/>
      <c r="M569" s="10"/>
      <c r="N569" s="10"/>
      <c r="O569" s="10"/>
      <c r="P569" s="10"/>
      <c r="Q569" s="10"/>
      <c r="R569" s="7"/>
      <c r="S569" s="7"/>
      <c r="T569" s="7"/>
      <c r="U569" s="7"/>
      <c r="V569" s="7"/>
      <c r="W569" s="7"/>
      <c r="AH569" s="1"/>
      <c r="IW569" s="7"/>
    </row>
    <row r="570" spans="3:257" ht="11.85" customHeight="1" x14ac:dyDescent="0.3">
      <c r="C570" s="27"/>
      <c r="D570" s="13"/>
      <c r="E570" s="13"/>
      <c r="F570" s="15"/>
      <c r="G570" s="15"/>
      <c r="H570" s="15"/>
      <c r="I570" s="10"/>
      <c r="J570" s="10"/>
      <c r="K570" s="10"/>
      <c r="L570" s="10"/>
      <c r="M570" s="10"/>
      <c r="N570" s="10"/>
      <c r="O570" s="10"/>
      <c r="P570" s="10"/>
      <c r="Q570" s="10"/>
      <c r="R570" s="7"/>
      <c r="S570" s="7"/>
      <c r="T570" s="7"/>
      <c r="U570" s="7"/>
      <c r="V570" s="7"/>
      <c r="W570" s="7"/>
      <c r="AH570" s="1"/>
      <c r="IW570" s="7"/>
    </row>
    <row r="571" spans="3:257" ht="11.85" customHeight="1" x14ac:dyDescent="0.3">
      <c r="C571" s="27"/>
      <c r="D571" s="13"/>
      <c r="E571" s="13"/>
      <c r="F571" s="15"/>
      <c r="G571" s="15"/>
      <c r="H571" s="15"/>
      <c r="I571" s="10"/>
      <c r="J571" s="10"/>
      <c r="K571" s="10"/>
      <c r="L571" s="10"/>
      <c r="M571" s="10"/>
      <c r="N571" s="10"/>
      <c r="O571" s="10"/>
      <c r="P571" s="10"/>
      <c r="Q571" s="10"/>
      <c r="R571" s="7"/>
      <c r="S571" s="7"/>
      <c r="T571" s="7"/>
      <c r="U571" s="7"/>
      <c r="V571" s="7"/>
      <c r="W571" s="7"/>
      <c r="AH571" s="1"/>
      <c r="IW571" s="7"/>
    </row>
    <row r="572" spans="3:257" ht="11.85" customHeight="1" x14ac:dyDescent="0.3">
      <c r="C572" s="27"/>
      <c r="D572" s="13"/>
      <c r="E572" s="13"/>
      <c r="F572" s="15"/>
      <c r="G572" s="15"/>
      <c r="H572" s="15"/>
      <c r="I572" s="10"/>
      <c r="J572" s="10"/>
      <c r="K572" s="10"/>
      <c r="L572" s="10"/>
      <c r="M572" s="10"/>
      <c r="N572" s="10"/>
      <c r="O572" s="10"/>
      <c r="P572" s="10"/>
      <c r="Q572" s="10"/>
      <c r="R572" s="7"/>
      <c r="S572" s="7"/>
      <c r="T572" s="7"/>
      <c r="U572" s="7"/>
      <c r="V572" s="7"/>
      <c r="W572" s="7"/>
      <c r="AH572" s="1"/>
      <c r="IW572" s="7"/>
    </row>
    <row r="573" spans="3:257" ht="11.85" customHeight="1" x14ac:dyDescent="0.3">
      <c r="C573" s="27"/>
      <c r="D573" s="13"/>
      <c r="E573" s="13"/>
      <c r="F573" s="15"/>
      <c r="G573" s="15"/>
      <c r="H573" s="15"/>
      <c r="I573" s="10"/>
      <c r="J573" s="10"/>
      <c r="K573" s="10"/>
      <c r="L573" s="10"/>
      <c r="M573" s="10"/>
      <c r="N573" s="10"/>
      <c r="O573" s="10"/>
      <c r="P573" s="10"/>
      <c r="Q573" s="10"/>
      <c r="R573" s="7"/>
      <c r="S573" s="7"/>
      <c r="T573" s="7"/>
      <c r="U573" s="7"/>
      <c r="V573" s="7"/>
      <c r="W573" s="7"/>
      <c r="AH573" s="1"/>
      <c r="IW573" s="7"/>
    </row>
    <row r="574" spans="3:257" ht="11.85" customHeight="1" x14ac:dyDescent="0.3">
      <c r="C574" s="27"/>
      <c r="D574" s="13"/>
      <c r="E574" s="13"/>
      <c r="F574" s="15"/>
      <c r="G574" s="15"/>
      <c r="H574" s="15"/>
      <c r="I574" s="10"/>
      <c r="J574" s="10"/>
      <c r="K574" s="10"/>
      <c r="L574" s="10"/>
      <c r="M574" s="10"/>
      <c r="N574" s="10"/>
      <c r="O574" s="10"/>
      <c r="P574" s="10"/>
      <c r="Q574" s="10"/>
      <c r="R574" s="7"/>
      <c r="S574" s="7"/>
      <c r="T574" s="7"/>
      <c r="U574" s="7"/>
      <c r="V574" s="7"/>
      <c r="W574" s="7"/>
      <c r="AH574" s="1"/>
      <c r="IW574" s="7"/>
    </row>
    <row r="575" spans="3:257" ht="11.85" customHeight="1" x14ac:dyDescent="0.3">
      <c r="C575" s="27"/>
      <c r="D575" s="13"/>
      <c r="E575" s="13"/>
      <c r="F575" s="15"/>
      <c r="G575" s="15"/>
      <c r="H575" s="15"/>
      <c r="I575" s="10"/>
      <c r="J575" s="10"/>
      <c r="K575" s="10"/>
      <c r="L575" s="10"/>
      <c r="M575" s="10"/>
      <c r="N575" s="10"/>
      <c r="O575" s="10"/>
      <c r="P575" s="10"/>
      <c r="Q575" s="10"/>
      <c r="R575" s="7"/>
      <c r="S575" s="7"/>
      <c r="T575" s="7"/>
      <c r="U575" s="7"/>
      <c r="V575" s="7"/>
      <c r="W575" s="7"/>
      <c r="AH575" s="1"/>
      <c r="IW575" s="7"/>
    </row>
    <row r="576" spans="3:257" ht="11.85" customHeight="1" x14ac:dyDescent="0.3">
      <c r="C576" s="27"/>
      <c r="D576" s="13"/>
      <c r="E576" s="13"/>
      <c r="F576" s="15"/>
      <c r="G576" s="15"/>
      <c r="H576" s="15"/>
      <c r="I576" s="10"/>
      <c r="J576" s="10"/>
      <c r="K576" s="10"/>
      <c r="L576" s="10"/>
      <c r="M576" s="10"/>
      <c r="N576" s="10"/>
      <c r="O576" s="10"/>
      <c r="P576" s="10"/>
      <c r="Q576" s="10"/>
      <c r="R576" s="7"/>
      <c r="S576" s="7"/>
      <c r="T576" s="7"/>
      <c r="U576" s="7"/>
      <c r="V576" s="7"/>
      <c r="W576" s="7"/>
      <c r="AH576" s="1"/>
      <c r="IW576" s="7"/>
    </row>
    <row r="577" spans="3:257" ht="11.85" customHeight="1" x14ac:dyDescent="0.3">
      <c r="C577" s="27"/>
      <c r="D577" s="13"/>
      <c r="E577" s="13"/>
      <c r="F577" s="15"/>
      <c r="G577" s="15"/>
      <c r="H577" s="15"/>
      <c r="I577" s="10"/>
      <c r="J577" s="10"/>
      <c r="K577" s="10"/>
      <c r="L577" s="10"/>
      <c r="M577" s="10"/>
      <c r="N577" s="10"/>
      <c r="O577" s="10"/>
      <c r="P577" s="10"/>
      <c r="Q577" s="10"/>
      <c r="R577" s="7"/>
      <c r="S577" s="7"/>
      <c r="T577" s="7"/>
      <c r="U577" s="7"/>
      <c r="V577" s="7"/>
      <c r="W577" s="7"/>
      <c r="AH577" s="1"/>
      <c r="IW577" s="7"/>
    </row>
    <row r="578" spans="3:257" ht="11.85" customHeight="1" x14ac:dyDescent="0.3">
      <c r="C578" s="27"/>
      <c r="D578" s="13"/>
      <c r="E578" s="13"/>
      <c r="F578" s="15"/>
      <c r="G578" s="15"/>
      <c r="H578" s="15"/>
      <c r="I578" s="10"/>
      <c r="J578" s="10"/>
      <c r="K578" s="10"/>
      <c r="L578" s="10"/>
      <c r="M578" s="10"/>
      <c r="N578" s="10"/>
      <c r="O578" s="10"/>
      <c r="P578" s="10"/>
      <c r="Q578" s="10"/>
      <c r="R578" s="7"/>
      <c r="S578" s="7"/>
      <c r="T578" s="7"/>
      <c r="U578" s="7"/>
      <c r="V578" s="7"/>
      <c r="W578" s="7"/>
      <c r="AH578" s="1"/>
      <c r="IW578" s="7"/>
    </row>
    <row r="579" spans="3:257" ht="11.85" customHeight="1" x14ac:dyDescent="0.3">
      <c r="C579" s="27"/>
      <c r="D579" s="13"/>
      <c r="E579" s="13"/>
      <c r="F579" s="15"/>
      <c r="G579" s="15"/>
      <c r="H579" s="15"/>
      <c r="I579" s="10"/>
      <c r="J579" s="10"/>
      <c r="K579" s="10"/>
      <c r="L579" s="10"/>
      <c r="M579" s="10"/>
      <c r="N579" s="10"/>
      <c r="O579" s="10"/>
      <c r="P579" s="10"/>
      <c r="Q579" s="10"/>
      <c r="R579" s="7"/>
      <c r="S579" s="7"/>
      <c r="T579" s="7"/>
      <c r="U579" s="7"/>
      <c r="V579" s="7"/>
      <c r="W579" s="7"/>
      <c r="AH579" s="1"/>
      <c r="IW579" s="7"/>
    </row>
    <row r="580" spans="3:257" ht="11.85" customHeight="1" x14ac:dyDescent="0.3">
      <c r="C580" s="27"/>
      <c r="D580" s="13"/>
      <c r="E580" s="13"/>
      <c r="F580" s="15"/>
      <c r="G580" s="15"/>
      <c r="H580" s="15"/>
      <c r="I580" s="10"/>
      <c r="J580" s="10"/>
      <c r="K580" s="10"/>
      <c r="L580" s="10"/>
      <c r="M580" s="10"/>
      <c r="N580" s="10"/>
      <c r="O580" s="10"/>
      <c r="P580" s="10"/>
      <c r="Q580" s="10"/>
      <c r="R580" s="7"/>
      <c r="S580" s="7"/>
      <c r="T580" s="7"/>
      <c r="U580" s="7"/>
      <c r="V580" s="7"/>
      <c r="W580" s="7"/>
      <c r="AH580" s="1"/>
      <c r="IW580" s="7"/>
    </row>
    <row r="581" spans="3:257" ht="11.85" customHeight="1" x14ac:dyDescent="0.3">
      <c r="C581" s="27"/>
      <c r="D581" s="13"/>
      <c r="E581" s="13"/>
      <c r="F581" s="15"/>
      <c r="G581" s="15"/>
      <c r="H581" s="15"/>
      <c r="I581" s="10"/>
      <c r="J581" s="10"/>
      <c r="K581" s="10"/>
      <c r="L581" s="10"/>
      <c r="M581" s="10"/>
      <c r="N581" s="10"/>
      <c r="O581" s="10"/>
      <c r="P581" s="10"/>
      <c r="Q581" s="10"/>
      <c r="R581" s="7"/>
      <c r="S581" s="7"/>
      <c r="T581" s="7"/>
      <c r="U581" s="7"/>
      <c r="V581" s="7"/>
      <c r="W581" s="7"/>
      <c r="AH581" s="1"/>
      <c r="IW581" s="7"/>
    </row>
    <row r="582" spans="3:257" ht="11.85" customHeight="1" x14ac:dyDescent="0.3">
      <c r="C582" s="27"/>
      <c r="D582" s="13"/>
      <c r="E582" s="13"/>
      <c r="F582" s="15"/>
      <c r="G582" s="15"/>
      <c r="H582" s="15"/>
      <c r="I582" s="10"/>
      <c r="J582" s="10"/>
      <c r="K582" s="10"/>
      <c r="L582" s="10"/>
      <c r="M582" s="10"/>
      <c r="N582" s="10"/>
      <c r="O582" s="10"/>
      <c r="P582" s="10"/>
      <c r="Q582" s="10"/>
      <c r="R582" s="7"/>
      <c r="S582" s="7"/>
      <c r="T582" s="7"/>
      <c r="U582" s="7"/>
      <c r="V582" s="7"/>
      <c r="W582" s="7"/>
      <c r="AH582" s="1"/>
      <c r="IW582" s="7"/>
    </row>
    <row r="583" spans="3:257" ht="11.85" customHeight="1" x14ac:dyDescent="0.3">
      <c r="C583" s="27"/>
      <c r="D583" s="13"/>
      <c r="E583" s="13"/>
      <c r="F583" s="15"/>
      <c r="G583" s="15"/>
      <c r="H583" s="15"/>
      <c r="I583" s="10"/>
      <c r="J583" s="10"/>
      <c r="K583" s="10"/>
      <c r="L583" s="10"/>
      <c r="M583" s="10"/>
      <c r="N583" s="10"/>
      <c r="O583" s="10"/>
      <c r="P583" s="10"/>
      <c r="Q583" s="10"/>
      <c r="R583" s="7"/>
      <c r="S583" s="7"/>
      <c r="T583" s="7"/>
      <c r="U583" s="7"/>
      <c r="V583" s="7"/>
      <c r="W583" s="7"/>
      <c r="AH583" s="1"/>
      <c r="IW583" s="7"/>
    </row>
    <row r="584" spans="3:257" ht="11.85" customHeight="1" x14ac:dyDescent="0.3">
      <c r="C584" s="27"/>
      <c r="D584" s="13"/>
      <c r="E584" s="13"/>
      <c r="F584" s="15"/>
      <c r="G584" s="15"/>
      <c r="H584" s="15"/>
      <c r="I584" s="10"/>
      <c r="J584" s="10"/>
      <c r="K584" s="10"/>
      <c r="L584" s="10"/>
      <c r="M584" s="10"/>
      <c r="N584" s="10"/>
      <c r="O584" s="10"/>
      <c r="P584" s="10"/>
      <c r="Q584" s="10"/>
      <c r="R584" s="7"/>
      <c r="S584" s="7"/>
      <c r="T584" s="7"/>
      <c r="U584" s="7"/>
      <c r="V584" s="7"/>
      <c r="W584" s="7"/>
      <c r="AH584" s="1"/>
      <c r="IW584" s="7"/>
    </row>
    <row r="585" spans="3:257" ht="11.85" customHeight="1" x14ac:dyDescent="0.3">
      <c r="C585" s="27"/>
      <c r="D585" s="13"/>
      <c r="E585" s="13"/>
      <c r="F585" s="15"/>
      <c r="G585" s="15"/>
      <c r="H585" s="15"/>
      <c r="I585" s="10"/>
      <c r="J585" s="10"/>
      <c r="K585" s="10"/>
      <c r="L585" s="10"/>
      <c r="M585" s="10"/>
      <c r="N585" s="10"/>
      <c r="O585" s="10"/>
      <c r="P585" s="10"/>
      <c r="Q585" s="10"/>
      <c r="R585" s="7"/>
      <c r="S585" s="7"/>
      <c r="T585" s="7"/>
      <c r="U585" s="7"/>
      <c r="V585" s="7"/>
      <c r="W585" s="7"/>
      <c r="AH585" s="1"/>
      <c r="IW585" s="7"/>
    </row>
    <row r="586" spans="3:257" ht="11.85" customHeight="1" x14ac:dyDescent="0.3">
      <c r="C586" s="27"/>
      <c r="D586" s="13"/>
      <c r="E586" s="13"/>
      <c r="F586" s="15"/>
      <c r="G586" s="15"/>
      <c r="H586" s="15"/>
      <c r="I586" s="10"/>
      <c r="J586" s="10"/>
      <c r="K586" s="10"/>
      <c r="L586" s="10"/>
      <c r="M586" s="10"/>
      <c r="N586" s="10"/>
      <c r="O586" s="10"/>
      <c r="P586" s="10"/>
      <c r="Q586" s="10"/>
      <c r="R586" s="7"/>
      <c r="S586" s="7"/>
      <c r="T586" s="7"/>
      <c r="U586" s="7"/>
      <c r="V586" s="7"/>
      <c r="W586" s="7"/>
      <c r="AH586" s="1"/>
      <c r="IW586" s="7"/>
    </row>
    <row r="587" spans="3:257" ht="11.85" customHeight="1" x14ac:dyDescent="0.3">
      <c r="C587" s="27"/>
      <c r="D587" s="13"/>
      <c r="E587" s="13"/>
      <c r="F587" s="15"/>
      <c r="G587" s="15"/>
      <c r="H587" s="15"/>
      <c r="I587" s="10"/>
      <c r="J587" s="10"/>
      <c r="K587" s="10"/>
      <c r="L587" s="10"/>
      <c r="M587" s="10"/>
      <c r="N587" s="10"/>
      <c r="O587" s="10"/>
      <c r="P587" s="10"/>
      <c r="Q587" s="10"/>
      <c r="R587" s="7"/>
      <c r="S587" s="7"/>
      <c r="T587" s="7"/>
      <c r="U587" s="7"/>
      <c r="V587" s="7"/>
      <c r="W587" s="7"/>
      <c r="AH587" s="1"/>
      <c r="IW587" s="7"/>
    </row>
    <row r="588" spans="3:257" ht="11.85" customHeight="1" x14ac:dyDescent="0.3">
      <c r="C588" s="27"/>
      <c r="D588" s="13"/>
      <c r="E588" s="13"/>
      <c r="F588" s="15"/>
      <c r="G588" s="15"/>
      <c r="H588" s="15"/>
      <c r="I588" s="10"/>
      <c r="J588" s="10"/>
      <c r="K588" s="10"/>
      <c r="L588" s="10"/>
      <c r="M588" s="10"/>
      <c r="N588" s="10"/>
      <c r="O588" s="10"/>
      <c r="P588" s="10"/>
      <c r="Q588" s="10"/>
      <c r="R588" s="7"/>
      <c r="S588" s="7"/>
      <c r="T588" s="7"/>
      <c r="U588" s="7"/>
      <c r="V588" s="7"/>
      <c r="W588" s="7"/>
      <c r="AH588" s="1"/>
      <c r="IW588" s="7"/>
    </row>
    <row r="589" spans="3:257" ht="11.85" customHeight="1" x14ac:dyDescent="0.3">
      <c r="C589" s="27"/>
      <c r="D589" s="13"/>
      <c r="E589" s="13"/>
      <c r="F589" s="15"/>
      <c r="G589" s="15"/>
      <c r="H589" s="15"/>
      <c r="I589" s="10"/>
      <c r="J589" s="10"/>
      <c r="K589" s="10"/>
      <c r="L589" s="10"/>
      <c r="M589" s="10"/>
      <c r="N589" s="10"/>
      <c r="O589" s="10"/>
      <c r="P589" s="10"/>
      <c r="Q589" s="10"/>
      <c r="R589" s="7"/>
      <c r="S589" s="7"/>
      <c r="T589" s="7"/>
      <c r="U589" s="7"/>
      <c r="V589" s="7"/>
      <c r="W589" s="7"/>
      <c r="AH589" s="1"/>
      <c r="IW589" s="7"/>
    </row>
    <row r="590" spans="3:257" ht="11.85" customHeight="1" x14ac:dyDescent="0.3">
      <c r="C590" s="27"/>
      <c r="D590" s="13"/>
      <c r="E590" s="13"/>
      <c r="F590" s="15"/>
      <c r="G590" s="15"/>
      <c r="H590" s="15"/>
      <c r="I590" s="10"/>
      <c r="J590" s="10"/>
      <c r="K590" s="10"/>
      <c r="L590" s="10"/>
      <c r="M590" s="10"/>
      <c r="N590" s="10"/>
      <c r="O590" s="10"/>
      <c r="P590" s="10"/>
      <c r="Q590" s="10"/>
      <c r="R590" s="7"/>
      <c r="S590" s="7"/>
      <c r="T590" s="7"/>
      <c r="U590" s="7"/>
      <c r="V590" s="7"/>
      <c r="W590" s="7"/>
      <c r="AH590" s="1"/>
      <c r="IW590" s="7"/>
    </row>
    <row r="591" spans="3:257" ht="11.85" customHeight="1" x14ac:dyDescent="0.3">
      <c r="C591" s="27"/>
      <c r="D591" s="13"/>
      <c r="E591" s="13"/>
      <c r="F591" s="15"/>
      <c r="G591" s="15"/>
      <c r="H591" s="15"/>
      <c r="I591" s="10"/>
      <c r="J591" s="10"/>
      <c r="K591" s="10"/>
      <c r="L591" s="10"/>
      <c r="M591" s="10"/>
      <c r="N591" s="10"/>
      <c r="O591" s="10"/>
      <c r="P591" s="10"/>
      <c r="Q591" s="10"/>
      <c r="R591" s="7"/>
      <c r="S591" s="7"/>
      <c r="T591" s="7"/>
      <c r="U591" s="7"/>
      <c r="V591" s="7"/>
      <c r="W591" s="7"/>
      <c r="AH591" s="1"/>
      <c r="IW591" s="7"/>
    </row>
    <row r="592" spans="3:257" ht="11.85" customHeight="1" x14ac:dyDescent="0.3">
      <c r="C592" s="27"/>
      <c r="D592" s="13"/>
      <c r="E592" s="13"/>
      <c r="F592" s="15"/>
      <c r="G592" s="15"/>
      <c r="H592" s="15"/>
      <c r="I592" s="10"/>
      <c r="J592" s="10"/>
      <c r="K592" s="10"/>
      <c r="L592" s="10"/>
      <c r="M592" s="10"/>
      <c r="N592" s="10"/>
      <c r="O592" s="10"/>
      <c r="P592" s="10"/>
      <c r="Q592" s="10"/>
      <c r="R592" s="7"/>
      <c r="S592" s="7"/>
      <c r="T592" s="7"/>
      <c r="U592" s="7"/>
      <c r="V592" s="7"/>
      <c r="W592" s="7"/>
      <c r="AH592" s="1"/>
      <c r="IW592" s="7"/>
    </row>
    <row r="593" spans="2:257" ht="11.85" customHeight="1" x14ac:dyDescent="0.3">
      <c r="C593" s="27"/>
      <c r="D593" s="13"/>
      <c r="E593" s="13"/>
      <c r="F593" s="15"/>
      <c r="G593" s="15"/>
      <c r="H593" s="15"/>
      <c r="I593" s="10"/>
      <c r="J593" s="10"/>
      <c r="K593" s="10"/>
      <c r="L593" s="10"/>
      <c r="M593" s="10"/>
      <c r="N593" s="10"/>
      <c r="O593" s="10"/>
      <c r="P593" s="10"/>
      <c r="Q593" s="10"/>
      <c r="R593" s="7"/>
      <c r="S593" s="7"/>
      <c r="T593" s="7"/>
      <c r="U593" s="7"/>
      <c r="V593" s="7"/>
      <c r="W593" s="7"/>
      <c r="AH593" s="1"/>
      <c r="IW593" s="7"/>
    </row>
    <row r="594" spans="2:257" ht="11.85" customHeight="1" x14ac:dyDescent="0.3">
      <c r="C594" s="27"/>
      <c r="D594" s="13"/>
      <c r="E594" s="13"/>
      <c r="F594" s="15"/>
      <c r="G594" s="15"/>
      <c r="H594" s="15"/>
      <c r="I594" s="10"/>
      <c r="J594" s="10"/>
      <c r="K594" s="10"/>
      <c r="L594" s="10"/>
      <c r="M594" s="10"/>
      <c r="N594" s="10"/>
      <c r="O594" s="10"/>
      <c r="P594" s="10"/>
      <c r="Q594" s="10"/>
      <c r="R594" s="7"/>
      <c r="S594" s="7"/>
      <c r="T594" s="7"/>
      <c r="U594" s="7"/>
      <c r="V594" s="7"/>
      <c r="W594" s="7"/>
      <c r="AH594" s="1"/>
      <c r="IW594" s="7"/>
    </row>
    <row r="595" spans="2:257" ht="11.85" customHeight="1" x14ac:dyDescent="0.3">
      <c r="C595" s="27"/>
      <c r="D595" s="13"/>
      <c r="E595" s="13"/>
      <c r="F595" s="15"/>
      <c r="G595" s="15"/>
      <c r="H595" s="15"/>
      <c r="I595" s="10"/>
      <c r="J595" s="10"/>
      <c r="K595" s="10"/>
      <c r="L595" s="10"/>
      <c r="M595" s="10"/>
      <c r="N595" s="10"/>
      <c r="O595" s="10"/>
      <c r="P595" s="10"/>
      <c r="Q595" s="10"/>
      <c r="R595" s="7"/>
      <c r="S595" s="7"/>
      <c r="T595" s="7"/>
      <c r="U595" s="7"/>
      <c r="V595" s="7"/>
      <c r="W595" s="7"/>
      <c r="AH595" s="1"/>
      <c r="IW595" s="7"/>
    </row>
    <row r="596" spans="2:257" ht="11.85" customHeight="1" x14ac:dyDescent="0.3">
      <c r="C596" s="27"/>
      <c r="D596" s="13"/>
      <c r="E596" s="13"/>
      <c r="F596" s="15"/>
      <c r="G596" s="15"/>
      <c r="H596" s="15"/>
      <c r="I596" s="10"/>
      <c r="J596" s="10"/>
      <c r="K596" s="10"/>
      <c r="L596" s="10"/>
      <c r="M596" s="10"/>
      <c r="N596" s="10"/>
      <c r="O596" s="10"/>
      <c r="P596" s="10"/>
      <c r="Q596" s="10"/>
      <c r="R596" s="7"/>
      <c r="S596" s="7"/>
      <c r="T596" s="7"/>
      <c r="U596" s="7"/>
      <c r="V596" s="7"/>
      <c r="W596" s="7"/>
      <c r="AH596" s="1"/>
      <c r="IW596" s="7"/>
    </row>
    <row r="597" spans="2:257" ht="11.85" customHeight="1" x14ac:dyDescent="0.3">
      <c r="C597" s="27"/>
      <c r="D597" s="13"/>
      <c r="E597" s="13"/>
      <c r="F597" s="15"/>
      <c r="G597" s="15"/>
      <c r="H597" s="15"/>
      <c r="I597" s="10"/>
      <c r="J597" s="10"/>
      <c r="K597" s="10"/>
      <c r="L597" s="10"/>
      <c r="M597" s="10"/>
      <c r="N597" s="10"/>
      <c r="O597" s="10"/>
      <c r="P597" s="10"/>
      <c r="Q597" s="10"/>
      <c r="R597" s="7"/>
      <c r="S597" s="7"/>
      <c r="T597" s="7"/>
      <c r="U597" s="7"/>
      <c r="V597" s="7"/>
      <c r="W597" s="7"/>
      <c r="AH597" s="1"/>
      <c r="IW597" s="7"/>
    </row>
    <row r="598" spans="2:257" ht="11.85" customHeight="1" x14ac:dyDescent="0.3">
      <c r="C598" s="27"/>
      <c r="D598" s="13"/>
      <c r="E598" s="13"/>
      <c r="F598" s="15"/>
      <c r="G598" s="15"/>
      <c r="H598" s="15"/>
      <c r="I598" s="10"/>
      <c r="J598" s="10"/>
      <c r="K598" s="10"/>
      <c r="L598" s="10"/>
      <c r="M598" s="10"/>
      <c r="N598" s="10"/>
      <c r="O598" s="10"/>
      <c r="P598" s="10"/>
      <c r="Q598" s="10"/>
      <c r="R598" s="7"/>
      <c r="S598" s="7"/>
      <c r="T598" s="7"/>
      <c r="U598" s="7"/>
      <c r="V598" s="7"/>
      <c r="W598" s="7"/>
      <c r="AH598" s="1"/>
      <c r="IW598" s="7"/>
    </row>
    <row r="599" spans="2:257" ht="11.85" customHeight="1" x14ac:dyDescent="0.3">
      <c r="C599" s="27"/>
      <c r="D599" s="13"/>
      <c r="E599" s="13"/>
      <c r="F599" s="15"/>
      <c r="G599" s="15"/>
      <c r="H599" s="15"/>
      <c r="I599" s="10"/>
      <c r="J599" s="10"/>
      <c r="K599" s="10"/>
      <c r="L599" s="10"/>
      <c r="M599" s="10"/>
      <c r="N599" s="10"/>
      <c r="O599" s="10"/>
      <c r="P599" s="10"/>
      <c r="Q599" s="10"/>
      <c r="R599" s="7"/>
      <c r="S599" s="7"/>
      <c r="T599" s="7"/>
      <c r="U599" s="7"/>
      <c r="V599" s="7"/>
      <c r="W599" s="7"/>
      <c r="AH599" s="1"/>
      <c r="IW599" s="7"/>
    </row>
    <row r="600" spans="2:257" ht="11.85" customHeight="1" x14ac:dyDescent="0.3">
      <c r="C600" s="27"/>
      <c r="D600" s="13"/>
      <c r="E600" s="13"/>
      <c r="F600" s="15"/>
      <c r="G600" s="15"/>
      <c r="H600" s="15"/>
      <c r="I600" s="10"/>
      <c r="J600" s="10"/>
      <c r="K600" s="10"/>
      <c r="L600" s="10"/>
      <c r="M600" s="10"/>
      <c r="N600" s="10"/>
      <c r="O600" s="10"/>
      <c r="P600" s="10"/>
      <c r="Q600" s="10"/>
      <c r="R600" s="7"/>
      <c r="S600" s="7"/>
      <c r="T600" s="7"/>
      <c r="U600" s="7"/>
      <c r="V600" s="7"/>
      <c r="W600" s="7"/>
      <c r="AH600" s="1"/>
      <c r="IW600" s="7"/>
    </row>
    <row r="601" spans="2:257" ht="11.85" customHeight="1" x14ac:dyDescent="0.3">
      <c r="C601" s="27"/>
      <c r="D601" s="13"/>
      <c r="E601" s="13"/>
      <c r="F601" s="15"/>
      <c r="G601" s="15"/>
      <c r="H601" s="15"/>
      <c r="I601" s="10"/>
      <c r="J601" s="10"/>
      <c r="K601" s="10"/>
      <c r="L601" s="10"/>
      <c r="M601" s="10"/>
      <c r="N601" s="10"/>
      <c r="O601" s="10"/>
      <c r="P601" s="10"/>
      <c r="Q601" s="10"/>
      <c r="R601" s="7"/>
      <c r="S601" s="7"/>
      <c r="T601" s="7"/>
      <c r="U601" s="7"/>
      <c r="V601" s="7"/>
      <c r="W601" s="7"/>
      <c r="AH601" s="1"/>
      <c r="IW601" s="7"/>
    </row>
    <row r="602" spans="2:257" ht="11.85" customHeight="1" x14ac:dyDescent="0.3">
      <c r="C602" s="27"/>
      <c r="D602" s="13"/>
      <c r="E602" s="13"/>
      <c r="F602" s="15"/>
      <c r="G602" s="15"/>
      <c r="H602" s="15"/>
      <c r="I602" s="10"/>
      <c r="J602" s="10"/>
      <c r="K602" s="10"/>
      <c r="L602" s="10"/>
      <c r="M602" s="10"/>
      <c r="N602" s="10"/>
      <c r="O602" s="10"/>
      <c r="P602" s="10"/>
      <c r="Q602" s="10"/>
      <c r="R602" s="7"/>
      <c r="S602" s="7"/>
      <c r="T602" s="7"/>
      <c r="U602" s="7"/>
      <c r="V602" s="7"/>
      <c r="W602" s="7"/>
      <c r="AH602" s="1"/>
      <c r="IW602" s="7"/>
    </row>
    <row r="603" spans="2:257" ht="11.85" customHeight="1" x14ac:dyDescent="0.3">
      <c r="B603" s="29"/>
      <c r="C603" s="27"/>
      <c r="D603" s="13"/>
      <c r="E603" s="13"/>
      <c r="F603" s="15"/>
      <c r="G603" s="15"/>
      <c r="H603" s="15"/>
      <c r="I603" s="10"/>
      <c r="J603" s="10"/>
      <c r="K603" s="10"/>
      <c r="L603" s="10"/>
      <c r="M603" s="10"/>
      <c r="N603" s="10"/>
      <c r="O603" s="10"/>
      <c r="P603" s="10"/>
      <c r="Q603" s="10"/>
      <c r="R603" s="7"/>
      <c r="S603" s="7"/>
      <c r="T603" s="7"/>
      <c r="U603" s="7"/>
      <c r="V603" s="7"/>
      <c r="W603" s="7"/>
      <c r="AH603" s="1"/>
      <c r="IW603" s="7"/>
    </row>
    <row r="604" spans="2:257" ht="11.85" customHeight="1" x14ac:dyDescent="0.3">
      <c r="B604" s="29"/>
      <c r="C604" s="27"/>
      <c r="D604" s="13"/>
      <c r="E604" s="13"/>
      <c r="F604" s="15"/>
      <c r="G604" s="15"/>
      <c r="H604" s="15"/>
      <c r="I604" s="10"/>
      <c r="J604" s="10"/>
      <c r="K604" s="10"/>
      <c r="L604" s="10"/>
      <c r="M604" s="10"/>
      <c r="N604" s="10"/>
      <c r="O604" s="10"/>
      <c r="P604" s="10"/>
      <c r="Q604" s="10"/>
      <c r="R604" s="7"/>
      <c r="S604" s="7"/>
      <c r="T604" s="7"/>
      <c r="U604" s="7"/>
      <c r="V604" s="7"/>
      <c r="W604" s="7"/>
      <c r="AH604" s="1"/>
      <c r="IW604" s="7"/>
    </row>
    <row r="605" spans="2:257" ht="11.85" customHeight="1" x14ac:dyDescent="0.3">
      <c r="B605" s="29"/>
      <c r="C605" s="27"/>
      <c r="D605" s="13"/>
      <c r="E605" s="13"/>
      <c r="F605" s="15"/>
      <c r="G605" s="15"/>
      <c r="H605" s="15"/>
      <c r="I605" s="10"/>
      <c r="J605" s="10"/>
      <c r="K605" s="10"/>
      <c r="L605" s="10"/>
      <c r="M605" s="10"/>
      <c r="N605" s="10"/>
      <c r="O605" s="10"/>
      <c r="P605" s="10"/>
      <c r="Q605" s="10"/>
      <c r="R605" s="7"/>
      <c r="S605" s="7"/>
      <c r="T605" s="7"/>
      <c r="U605" s="7"/>
      <c r="V605" s="7"/>
      <c r="W605" s="7"/>
      <c r="AH605" s="1"/>
      <c r="IW605" s="7"/>
    </row>
    <row r="606" spans="2:257" ht="11.85" customHeight="1" x14ac:dyDescent="0.3">
      <c r="B606" s="29"/>
      <c r="C606" s="27"/>
      <c r="D606" s="13"/>
      <c r="E606" s="13"/>
      <c r="F606" s="15"/>
      <c r="G606" s="15"/>
      <c r="H606" s="15"/>
      <c r="I606" s="10"/>
      <c r="J606" s="10"/>
      <c r="K606" s="10"/>
      <c r="L606" s="10"/>
      <c r="M606" s="10"/>
      <c r="N606" s="10"/>
      <c r="O606" s="10"/>
      <c r="P606" s="10"/>
      <c r="Q606" s="10"/>
      <c r="R606" s="7"/>
      <c r="S606" s="7"/>
      <c r="T606" s="7"/>
      <c r="U606" s="7"/>
      <c r="V606" s="7"/>
      <c r="W606" s="7"/>
      <c r="AH606" s="1"/>
      <c r="IW606" s="7"/>
    </row>
    <row r="607" spans="2:257" x14ac:dyDescent="0.3">
      <c r="C607" s="27"/>
      <c r="D607" s="13"/>
      <c r="E607" s="13"/>
      <c r="F607" s="15"/>
      <c r="G607" s="15"/>
      <c r="H607" s="15"/>
      <c r="I607" s="10"/>
      <c r="J607" s="10"/>
      <c r="K607" s="10"/>
      <c r="L607" s="10"/>
      <c r="M607" s="10"/>
      <c r="N607" s="10"/>
      <c r="O607" s="10"/>
      <c r="P607" s="10"/>
      <c r="Q607" s="10"/>
      <c r="R607" s="7"/>
      <c r="S607" s="7"/>
      <c r="T607" s="7"/>
      <c r="U607" s="7"/>
      <c r="V607" s="7"/>
      <c r="W607" s="7"/>
      <c r="AH607" s="1"/>
      <c r="IW607" s="7"/>
    </row>
    <row r="608" spans="2:257" x14ac:dyDescent="0.3">
      <c r="C608" s="27"/>
      <c r="D608" s="13"/>
      <c r="E608" s="13"/>
      <c r="F608" s="15"/>
      <c r="G608" s="15"/>
      <c r="H608" s="15"/>
      <c r="I608" s="10"/>
      <c r="J608" s="10"/>
      <c r="K608" s="10"/>
      <c r="L608" s="10"/>
      <c r="M608" s="10"/>
      <c r="N608" s="10"/>
      <c r="O608" s="10"/>
      <c r="P608" s="10"/>
      <c r="Q608" s="10"/>
      <c r="R608" s="7"/>
      <c r="S608" s="7"/>
      <c r="T608" s="7"/>
      <c r="U608" s="7"/>
      <c r="V608" s="7"/>
      <c r="W608" s="7"/>
      <c r="AH608" s="1"/>
      <c r="IW608" s="7"/>
    </row>
    <row r="609" spans="3:257" x14ac:dyDescent="0.3">
      <c r="C609" s="27"/>
      <c r="D609" s="13"/>
      <c r="E609" s="13"/>
      <c r="F609" s="15"/>
      <c r="G609" s="15"/>
      <c r="H609" s="15"/>
      <c r="I609" s="10"/>
      <c r="J609" s="10"/>
      <c r="K609" s="10"/>
      <c r="L609" s="10"/>
      <c r="M609" s="10"/>
      <c r="N609" s="10"/>
      <c r="O609" s="10"/>
      <c r="P609" s="10"/>
      <c r="Q609" s="10"/>
      <c r="R609" s="7"/>
      <c r="S609" s="7"/>
      <c r="T609" s="7"/>
      <c r="U609" s="7"/>
      <c r="V609" s="7"/>
      <c r="W609" s="7"/>
      <c r="AH609" s="1"/>
      <c r="IW609" s="7"/>
    </row>
    <row r="610" spans="3:257" x14ac:dyDescent="0.3">
      <c r="C610" s="27"/>
      <c r="D610" s="13"/>
      <c r="E610" s="13"/>
      <c r="F610" s="15"/>
      <c r="G610" s="15"/>
      <c r="H610" s="15"/>
      <c r="I610" s="10"/>
      <c r="J610" s="10"/>
      <c r="K610" s="10"/>
      <c r="L610" s="10"/>
      <c r="M610" s="10"/>
      <c r="N610" s="10"/>
      <c r="O610" s="10"/>
      <c r="P610" s="10"/>
      <c r="Q610" s="10"/>
      <c r="R610" s="7"/>
      <c r="S610" s="7"/>
      <c r="T610" s="7"/>
      <c r="U610" s="7"/>
      <c r="V610" s="7"/>
      <c r="W610" s="7"/>
      <c r="AH610" s="1"/>
      <c r="IW610" s="7"/>
    </row>
    <row r="611" spans="3:257" x14ac:dyDescent="0.3">
      <c r="C611" s="27"/>
      <c r="D611" s="13"/>
      <c r="E611" s="13"/>
      <c r="F611" s="15"/>
      <c r="G611" s="15"/>
      <c r="H611" s="15"/>
      <c r="I611" s="10"/>
      <c r="J611" s="10"/>
      <c r="K611" s="10"/>
      <c r="L611" s="10"/>
      <c r="M611" s="10"/>
      <c r="N611" s="10"/>
      <c r="O611" s="10"/>
      <c r="P611" s="10"/>
      <c r="Q611" s="10"/>
      <c r="R611" s="7"/>
      <c r="S611" s="7"/>
      <c r="T611" s="7"/>
      <c r="U611" s="7"/>
      <c r="V611" s="7"/>
      <c r="W611" s="7"/>
      <c r="AH611" s="1"/>
      <c r="IW611" s="7"/>
    </row>
    <row r="612" spans="3:257" x14ac:dyDescent="0.3">
      <c r="C612" s="27"/>
      <c r="D612" s="13"/>
      <c r="E612" s="13"/>
      <c r="F612" s="15"/>
      <c r="G612" s="15"/>
      <c r="H612" s="15"/>
      <c r="I612" s="10"/>
      <c r="J612" s="10"/>
      <c r="K612" s="10"/>
      <c r="L612" s="10"/>
      <c r="M612" s="10"/>
      <c r="N612" s="10"/>
      <c r="O612" s="10"/>
      <c r="P612" s="10"/>
      <c r="Q612" s="10"/>
      <c r="R612" s="7"/>
      <c r="S612" s="7"/>
      <c r="T612" s="7"/>
      <c r="U612" s="7"/>
      <c r="V612" s="7"/>
      <c r="W612" s="7"/>
      <c r="AH612" s="1"/>
      <c r="IW612" s="7"/>
    </row>
    <row r="613" spans="3:257" x14ac:dyDescent="0.3">
      <c r="C613" s="27"/>
      <c r="D613" s="13"/>
      <c r="E613" s="13"/>
      <c r="F613" s="15"/>
      <c r="G613" s="15"/>
      <c r="H613" s="15"/>
      <c r="I613" s="10"/>
      <c r="J613" s="10"/>
      <c r="K613" s="10"/>
      <c r="L613" s="10"/>
      <c r="M613" s="10"/>
      <c r="N613" s="10"/>
      <c r="O613" s="10"/>
      <c r="P613" s="10"/>
      <c r="Q613" s="10"/>
      <c r="R613" s="7"/>
      <c r="S613" s="7"/>
      <c r="T613" s="7"/>
      <c r="U613" s="7"/>
      <c r="V613" s="7"/>
      <c r="W613" s="7"/>
      <c r="AH613" s="1"/>
      <c r="IW613" s="7"/>
    </row>
    <row r="614" spans="3:257" x14ac:dyDescent="0.3">
      <c r="C614" s="27"/>
      <c r="D614" s="13"/>
      <c r="E614" s="13"/>
      <c r="F614" s="15"/>
      <c r="G614" s="15"/>
      <c r="H614" s="15"/>
      <c r="I614" s="10"/>
      <c r="J614" s="10"/>
      <c r="K614" s="10"/>
      <c r="L614" s="10"/>
      <c r="M614" s="10"/>
      <c r="N614" s="10"/>
      <c r="O614" s="10"/>
      <c r="P614" s="10"/>
      <c r="Q614" s="10"/>
      <c r="R614" s="7"/>
      <c r="S614" s="7"/>
      <c r="T614" s="7"/>
      <c r="U614" s="7"/>
      <c r="V614" s="7"/>
      <c r="W614" s="7"/>
      <c r="AH614" s="1"/>
      <c r="IW614" s="7"/>
    </row>
    <row r="615" spans="3:257" x14ac:dyDescent="0.3">
      <c r="C615" s="27"/>
      <c r="D615" s="13"/>
      <c r="E615" s="13"/>
      <c r="F615" s="15"/>
      <c r="G615" s="15"/>
      <c r="H615" s="15"/>
      <c r="I615" s="10"/>
      <c r="J615" s="10"/>
      <c r="K615" s="10"/>
      <c r="L615" s="10"/>
      <c r="M615" s="10"/>
      <c r="N615" s="10"/>
      <c r="O615" s="10"/>
      <c r="P615" s="10"/>
      <c r="Q615" s="10"/>
      <c r="R615" s="7"/>
      <c r="S615" s="7"/>
      <c r="T615" s="7"/>
      <c r="U615" s="7"/>
      <c r="V615" s="7"/>
      <c r="W615" s="7"/>
      <c r="AH615" s="1"/>
      <c r="IW615" s="7"/>
    </row>
    <row r="616" spans="3:257" x14ac:dyDescent="0.3">
      <c r="C616" s="27"/>
      <c r="D616" s="13"/>
      <c r="E616" s="13"/>
      <c r="F616" s="15"/>
      <c r="G616" s="15"/>
      <c r="H616" s="15"/>
      <c r="I616" s="10"/>
      <c r="J616" s="10"/>
      <c r="K616" s="10"/>
      <c r="L616" s="10"/>
      <c r="M616" s="10"/>
      <c r="N616" s="10"/>
      <c r="O616" s="10"/>
      <c r="P616" s="10"/>
      <c r="Q616" s="10"/>
      <c r="R616" s="7"/>
      <c r="S616" s="7"/>
      <c r="T616" s="7"/>
      <c r="U616" s="7"/>
      <c r="V616" s="7"/>
      <c r="W616" s="7"/>
      <c r="AH616" s="1"/>
      <c r="IW616" s="7"/>
    </row>
    <row r="617" spans="3:257" x14ac:dyDescent="0.3">
      <c r="C617" s="27"/>
      <c r="D617" s="13"/>
      <c r="E617" s="13"/>
      <c r="F617" s="15"/>
      <c r="G617" s="15"/>
      <c r="H617" s="15"/>
      <c r="I617" s="10"/>
      <c r="J617" s="10"/>
      <c r="K617" s="10"/>
      <c r="L617" s="10"/>
      <c r="M617" s="10"/>
      <c r="N617" s="10"/>
      <c r="O617" s="10"/>
      <c r="P617" s="10"/>
      <c r="Q617" s="10"/>
      <c r="R617" s="7"/>
      <c r="S617" s="7"/>
      <c r="T617" s="7"/>
      <c r="U617" s="7"/>
      <c r="V617" s="7"/>
      <c r="W617" s="7"/>
      <c r="AH617" s="1"/>
      <c r="IW617" s="7"/>
    </row>
    <row r="618" spans="3:257" x14ac:dyDescent="0.3">
      <c r="C618" s="27"/>
      <c r="D618" s="13"/>
      <c r="E618" s="13"/>
      <c r="F618" s="15"/>
      <c r="G618" s="15"/>
      <c r="H618" s="15"/>
      <c r="I618" s="10"/>
      <c r="J618" s="10"/>
      <c r="K618" s="10"/>
      <c r="L618" s="10"/>
      <c r="M618" s="10"/>
      <c r="N618" s="10"/>
      <c r="O618" s="10"/>
      <c r="P618" s="10"/>
      <c r="Q618" s="10"/>
      <c r="R618" s="7"/>
      <c r="S618" s="7"/>
      <c r="T618" s="7"/>
      <c r="U618" s="7"/>
      <c r="V618" s="7"/>
      <c r="W618" s="7"/>
      <c r="AH618" s="1"/>
      <c r="IW618" s="7"/>
    </row>
    <row r="619" spans="3:257" x14ac:dyDescent="0.3">
      <c r="C619" s="27"/>
      <c r="D619" s="13"/>
      <c r="E619" s="13"/>
      <c r="F619" s="15"/>
      <c r="G619" s="15"/>
      <c r="H619" s="15"/>
      <c r="I619" s="10"/>
      <c r="J619" s="10"/>
      <c r="K619" s="10"/>
      <c r="L619" s="10"/>
      <c r="M619" s="10"/>
      <c r="N619" s="10"/>
      <c r="O619" s="10"/>
      <c r="P619" s="10"/>
      <c r="Q619" s="10"/>
      <c r="R619" s="7"/>
      <c r="S619" s="7"/>
      <c r="T619" s="7"/>
      <c r="U619" s="7"/>
      <c r="V619" s="7"/>
      <c r="W619" s="7"/>
      <c r="AH619" s="1"/>
      <c r="IW619" s="7"/>
    </row>
    <row r="620" spans="3:257" x14ac:dyDescent="0.3">
      <c r="C620" s="27"/>
      <c r="D620" s="13"/>
      <c r="E620" s="13"/>
      <c r="F620" s="15"/>
      <c r="G620" s="15"/>
      <c r="H620" s="15"/>
      <c r="I620" s="10"/>
      <c r="J620" s="10"/>
      <c r="K620" s="10"/>
      <c r="L620" s="10"/>
      <c r="M620" s="10"/>
      <c r="N620" s="10"/>
      <c r="O620" s="10"/>
      <c r="P620" s="10"/>
      <c r="Q620" s="10"/>
      <c r="R620" s="7"/>
      <c r="S620" s="7"/>
      <c r="T620" s="7"/>
      <c r="U620" s="7"/>
      <c r="V620" s="7"/>
      <c r="W620" s="7"/>
      <c r="AH620" s="1"/>
      <c r="IW620" s="7"/>
    </row>
    <row r="621" spans="3:257" x14ac:dyDescent="0.3">
      <c r="C621" s="27"/>
      <c r="D621" s="13"/>
      <c r="E621" s="13"/>
      <c r="F621" s="15"/>
      <c r="G621" s="15"/>
      <c r="H621" s="15"/>
      <c r="I621" s="10"/>
      <c r="J621" s="10"/>
      <c r="K621" s="10"/>
      <c r="L621" s="10"/>
      <c r="M621" s="10"/>
      <c r="N621" s="10"/>
      <c r="O621" s="10"/>
      <c r="P621" s="10"/>
      <c r="Q621" s="10"/>
      <c r="R621" s="7"/>
      <c r="S621" s="7"/>
      <c r="T621" s="7"/>
      <c r="U621" s="7"/>
      <c r="V621" s="7"/>
      <c r="W621" s="7"/>
      <c r="AH621" s="1"/>
      <c r="IW621" s="7"/>
    </row>
    <row r="622" spans="3:257" x14ac:dyDescent="0.3">
      <c r="C622" s="27"/>
      <c r="D622" s="13"/>
      <c r="E622" s="13"/>
      <c r="F622" s="15"/>
      <c r="G622" s="15"/>
      <c r="H622" s="15"/>
      <c r="I622" s="10"/>
      <c r="J622" s="10"/>
      <c r="K622" s="10"/>
      <c r="L622" s="10"/>
      <c r="M622" s="10"/>
      <c r="N622" s="10"/>
      <c r="O622" s="10"/>
      <c r="P622" s="10"/>
      <c r="Q622" s="10"/>
      <c r="R622" s="7"/>
      <c r="S622" s="7"/>
      <c r="T622" s="7"/>
      <c r="U622" s="7"/>
      <c r="V622" s="7"/>
      <c r="W622" s="7"/>
      <c r="AH622" s="1"/>
      <c r="IW622" s="7"/>
    </row>
    <row r="623" spans="3:257" x14ac:dyDescent="0.3">
      <c r="C623" s="27"/>
      <c r="D623" s="13"/>
      <c r="E623" s="13"/>
      <c r="F623" s="15"/>
      <c r="G623" s="15"/>
      <c r="H623" s="15"/>
      <c r="I623" s="10"/>
      <c r="J623" s="10"/>
      <c r="K623" s="10"/>
      <c r="L623" s="10"/>
      <c r="M623" s="10"/>
      <c r="N623" s="10"/>
      <c r="O623" s="10"/>
      <c r="P623" s="10"/>
      <c r="Q623" s="10"/>
      <c r="R623" s="7"/>
      <c r="S623" s="7"/>
      <c r="T623" s="7"/>
      <c r="U623" s="7"/>
      <c r="V623" s="7"/>
      <c r="W623" s="7"/>
      <c r="AH623" s="1"/>
      <c r="IW623" s="7"/>
    </row>
    <row r="624" spans="3:257" x14ac:dyDescent="0.3">
      <c r="C624" s="27"/>
      <c r="D624" s="13"/>
      <c r="E624" s="13"/>
      <c r="F624" s="15"/>
      <c r="G624" s="15"/>
      <c r="H624" s="15"/>
      <c r="I624" s="10"/>
      <c r="J624" s="10"/>
      <c r="K624" s="10"/>
      <c r="L624" s="10"/>
      <c r="M624" s="10"/>
      <c r="N624" s="10"/>
      <c r="O624" s="10"/>
      <c r="P624" s="10"/>
      <c r="Q624" s="10"/>
      <c r="R624" s="7"/>
      <c r="S624" s="7"/>
      <c r="T624" s="7"/>
      <c r="U624" s="7"/>
      <c r="V624" s="7"/>
      <c r="W624" s="7"/>
      <c r="AH624" s="1"/>
      <c r="IW624" s="7"/>
    </row>
    <row r="625" spans="3:257" x14ac:dyDescent="0.3">
      <c r="C625" s="27"/>
      <c r="D625" s="13"/>
      <c r="E625" s="13"/>
      <c r="F625" s="15"/>
      <c r="G625" s="15"/>
      <c r="H625" s="15"/>
      <c r="I625" s="10"/>
      <c r="J625" s="10"/>
      <c r="K625" s="10"/>
      <c r="L625" s="10"/>
      <c r="M625" s="10"/>
      <c r="N625" s="10"/>
      <c r="O625" s="10"/>
      <c r="P625" s="10"/>
      <c r="Q625" s="10"/>
      <c r="R625" s="7"/>
      <c r="S625" s="7"/>
      <c r="T625" s="7"/>
      <c r="U625" s="7"/>
      <c r="V625" s="7"/>
      <c r="W625" s="7"/>
      <c r="AH625" s="1"/>
      <c r="IW625" s="7"/>
    </row>
    <row r="626" spans="3:257" x14ac:dyDescent="0.3">
      <c r="C626" s="27"/>
      <c r="D626" s="13"/>
      <c r="E626" s="13"/>
      <c r="F626" s="15"/>
      <c r="G626" s="15"/>
      <c r="H626" s="15"/>
      <c r="I626" s="10"/>
      <c r="J626" s="10"/>
      <c r="K626" s="10"/>
      <c r="L626" s="10"/>
      <c r="M626" s="10"/>
      <c r="N626" s="10"/>
      <c r="O626" s="10"/>
      <c r="P626" s="10"/>
      <c r="Q626" s="10"/>
      <c r="R626" s="7"/>
      <c r="S626" s="7"/>
      <c r="T626" s="7"/>
      <c r="U626" s="7"/>
      <c r="V626" s="7"/>
      <c r="W626" s="7"/>
      <c r="AH626" s="1"/>
      <c r="IW626" s="7"/>
    </row>
    <row r="627" spans="3:257" x14ac:dyDescent="0.3">
      <c r="C627" s="27"/>
      <c r="D627" s="13"/>
      <c r="E627" s="13"/>
      <c r="F627" s="15"/>
      <c r="G627" s="15"/>
      <c r="H627" s="15"/>
      <c r="I627" s="10"/>
      <c r="J627" s="10"/>
      <c r="K627" s="10"/>
      <c r="L627" s="10"/>
      <c r="M627" s="10"/>
      <c r="N627" s="10"/>
      <c r="O627" s="10"/>
      <c r="P627" s="10"/>
      <c r="Q627" s="10"/>
      <c r="R627" s="7"/>
      <c r="S627" s="7"/>
      <c r="T627" s="7"/>
      <c r="U627" s="7"/>
      <c r="V627" s="7"/>
      <c r="W627" s="7"/>
      <c r="AH627" s="1"/>
      <c r="IW627" s="7"/>
    </row>
    <row r="628" spans="3:257" x14ac:dyDescent="0.3">
      <c r="C628" s="27"/>
      <c r="D628" s="13"/>
      <c r="E628" s="13"/>
      <c r="F628" s="15"/>
      <c r="G628" s="15"/>
      <c r="H628" s="15"/>
      <c r="I628" s="10"/>
      <c r="J628" s="10"/>
      <c r="K628" s="10"/>
      <c r="L628" s="10"/>
      <c r="M628" s="10"/>
      <c r="N628" s="10"/>
      <c r="O628" s="10"/>
      <c r="P628" s="10"/>
      <c r="Q628" s="10"/>
      <c r="R628" s="7"/>
      <c r="S628" s="7"/>
      <c r="T628" s="7"/>
      <c r="U628" s="7"/>
      <c r="V628" s="7"/>
      <c r="W628" s="7"/>
      <c r="AH628" s="1"/>
      <c r="IW628" s="7"/>
    </row>
    <row r="629" spans="3:257" x14ac:dyDescent="0.3">
      <c r="C629" s="27"/>
      <c r="D629" s="13"/>
      <c r="E629" s="13"/>
      <c r="F629" s="15"/>
      <c r="G629" s="15"/>
      <c r="H629" s="15"/>
      <c r="I629" s="10"/>
      <c r="J629" s="10"/>
      <c r="K629" s="10"/>
      <c r="L629" s="10"/>
      <c r="M629" s="10"/>
      <c r="N629" s="10"/>
      <c r="O629" s="10"/>
      <c r="P629" s="10"/>
      <c r="Q629" s="10"/>
      <c r="R629" s="7"/>
      <c r="S629" s="7"/>
      <c r="T629" s="7"/>
      <c r="U629" s="7"/>
      <c r="V629" s="7"/>
      <c r="W629" s="7"/>
      <c r="AH629" s="1"/>
      <c r="IW629" s="7"/>
    </row>
    <row r="630" spans="3:257" x14ac:dyDescent="0.3">
      <c r="C630" s="27"/>
      <c r="D630" s="13"/>
      <c r="E630" s="13"/>
      <c r="F630" s="15"/>
      <c r="G630" s="15"/>
      <c r="H630" s="15"/>
      <c r="I630" s="10"/>
      <c r="J630" s="10"/>
      <c r="K630" s="10"/>
      <c r="L630" s="10"/>
      <c r="M630" s="10"/>
      <c r="N630" s="10"/>
      <c r="O630" s="10"/>
      <c r="P630" s="10"/>
      <c r="Q630" s="10"/>
      <c r="R630" s="7"/>
      <c r="S630" s="7"/>
      <c r="T630" s="7"/>
      <c r="U630" s="7"/>
      <c r="V630" s="7"/>
      <c r="W630" s="7"/>
      <c r="AH630" s="1"/>
      <c r="IW630" s="7"/>
    </row>
    <row r="631" spans="3:257" x14ac:dyDescent="0.3">
      <c r="C631" s="27"/>
      <c r="D631" s="13"/>
      <c r="E631" s="13"/>
      <c r="F631" s="15"/>
      <c r="G631" s="15"/>
      <c r="H631" s="15"/>
      <c r="I631" s="10"/>
      <c r="J631" s="10"/>
      <c r="K631" s="10"/>
      <c r="L631" s="10"/>
      <c r="M631" s="10"/>
      <c r="N631" s="10"/>
      <c r="O631" s="10"/>
      <c r="P631" s="10"/>
      <c r="Q631" s="10"/>
      <c r="R631" s="7"/>
      <c r="S631" s="7"/>
      <c r="T631" s="7"/>
      <c r="U631" s="7"/>
      <c r="V631" s="7"/>
      <c r="W631" s="7"/>
      <c r="AH631" s="1"/>
      <c r="IW631" s="7"/>
    </row>
    <row r="632" spans="3:257" x14ac:dyDescent="0.3">
      <c r="C632" s="27"/>
      <c r="D632" s="13"/>
      <c r="E632" s="13"/>
      <c r="F632" s="15"/>
      <c r="G632" s="15"/>
      <c r="H632" s="15"/>
      <c r="I632" s="10"/>
      <c r="J632" s="10"/>
      <c r="K632" s="10"/>
      <c r="L632" s="10"/>
      <c r="M632" s="10"/>
      <c r="N632" s="10"/>
      <c r="O632" s="10"/>
      <c r="P632" s="10"/>
      <c r="Q632" s="10"/>
      <c r="R632" s="7"/>
      <c r="S632" s="7"/>
      <c r="T632" s="7"/>
      <c r="U632" s="7"/>
      <c r="V632" s="7"/>
      <c r="W632" s="7"/>
      <c r="AH632" s="1"/>
      <c r="IW632" s="7"/>
    </row>
    <row r="633" spans="3:257" x14ac:dyDescent="0.3">
      <c r="C633" s="27"/>
      <c r="D633" s="13"/>
      <c r="E633" s="13"/>
      <c r="F633" s="15"/>
      <c r="G633" s="15"/>
      <c r="H633" s="15"/>
      <c r="I633" s="10"/>
      <c r="J633" s="10"/>
      <c r="K633" s="10"/>
      <c r="L633" s="10"/>
      <c r="M633" s="10"/>
      <c r="N633" s="10"/>
      <c r="O633" s="10"/>
      <c r="P633" s="10"/>
      <c r="Q633" s="10"/>
      <c r="R633" s="7"/>
      <c r="S633" s="7"/>
      <c r="T633" s="7"/>
      <c r="U633" s="7"/>
      <c r="V633" s="7"/>
      <c r="W633" s="7"/>
      <c r="AH633" s="1"/>
      <c r="IW633" s="7"/>
    </row>
    <row r="634" spans="3:257" x14ac:dyDescent="0.3">
      <c r="C634" s="27"/>
      <c r="D634" s="13"/>
      <c r="E634" s="13"/>
      <c r="F634" s="15"/>
      <c r="G634" s="15"/>
      <c r="H634" s="15"/>
      <c r="I634" s="10"/>
      <c r="J634" s="10"/>
      <c r="K634" s="10"/>
      <c r="L634" s="10"/>
      <c r="M634" s="10"/>
      <c r="N634" s="10"/>
      <c r="O634" s="10"/>
      <c r="P634" s="10"/>
      <c r="Q634" s="10"/>
      <c r="R634" s="7"/>
      <c r="S634" s="7"/>
      <c r="T634" s="7"/>
      <c r="U634" s="7"/>
      <c r="V634" s="7"/>
      <c r="W634" s="7"/>
      <c r="AH634" s="1"/>
      <c r="IW634" s="7"/>
    </row>
    <row r="635" spans="3:257" x14ac:dyDescent="0.3">
      <c r="C635" s="27"/>
      <c r="D635" s="13"/>
      <c r="E635" s="13"/>
      <c r="F635" s="15"/>
      <c r="G635" s="15"/>
      <c r="H635" s="15"/>
      <c r="I635" s="10"/>
      <c r="J635" s="10"/>
      <c r="K635" s="10"/>
      <c r="L635" s="10"/>
      <c r="M635" s="10"/>
      <c r="N635" s="10"/>
      <c r="O635" s="10"/>
      <c r="P635" s="10"/>
      <c r="Q635" s="10"/>
      <c r="R635" s="7"/>
      <c r="S635" s="7"/>
      <c r="T635" s="7"/>
      <c r="U635" s="7"/>
      <c r="V635" s="7"/>
      <c r="W635" s="7"/>
      <c r="AH635" s="1"/>
      <c r="IW635" s="7"/>
    </row>
    <row r="636" spans="3:257" x14ac:dyDescent="0.3">
      <c r="C636" s="27"/>
      <c r="D636" s="13"/>
      <c r="E636" s="13"/>
      <c r="F636" s="15"/>
      <c r="G636" s="15"/>
      <c r="H636" s="15"/>
      <c r="I636" s="10"/>
      <c r="J636" s="10"/>
      <c r="K636" s="10"/>
      <c r="L636" s="10"/>
      <c r="M636" s="10"/>
      <c r="N636" s="10"/>
      <c r="O636" s="10"/>
      <c r="P636" s="10"/>
      <c r="Q636" s="10"/>
      <c r="R636" s="7"/>
      <c r="S636" s="7"/>
      <c r="T636" s="7"/>
      <c r="U636" s="7"/>
      <c r="V636" s="7"/>
      <c r="W636" s="7"/>
      <c r="AH636" s="1"/>
      <c r="IW636" s="7"/>
    </row>
    <row r="637" spans="3:257" x14ac:dyDescent="0.3">
      <c r="C637" s="27"/>
      <c r="D637" s="13"/>
      <c r="E637" s="13"/>
      <c r="F637" s="15"/>
      <c r="G637" s="15"/>
      <c r="H637" s="15"/>
      <c r="I637" s="10"/>
      <c r="J637" s="10"/>
      <c r="K637" s="10"/>
      <c r="L637" s="10"/>
      <c r="M637" s="10"/>
      <c r="N637" s="10"/>
      <c r="O637" s="10"/>
      <c r="P637" s="10"/>
      <c r="Q637" s="10"/>
      <c r="R637" s="7"/>
      <c r="S637" s="7"/>
      <c r="T637" s="7"/>
      <c r="U637" s="7"/>
      <c r="V637" s="7"/>
      <c r="W637" s="7"/>
      <c r="AH637" s="1"/>
      <c r="IW637" s="7"/>
    </row>
    <row r="638" spans="3:257" x14ac:dyDescent="0.3">
      <c r="C638" s="27"/>
      <c r="D638" s="13"/>
      <c r="E638" s="13"/>
      <c r="F638" s="15"/>
      <c r="G638" s="15"/>
      <c r="H638" s="15"/>
      <c r="I638" s="10"/>
      <c r="J638" s="10"/>
      <c r="K638" s="10"/>
      <c r="L638" s="10"/>
      <c r="M638" s="10"/>
      <c r="N638" s="10"/>
      <c r="O638" s="10"/>
      <c r="P638" s="10"/>
      <c r="Q638" s="10"/>
      <c r="R638" s="7"/>
      <c r="S638" s="7"/>
      <c r="T638" s="7"/>
      <c r="U638" s="7"/>
      <c r="V638" s="7"/>
      <c r="W638" s="7"/>
      <c r="AH638" s="1"/>
      <c r="IW638" s="7"/>
    </row>
    <row r="639" spans="3:257" x14ac:dyDescent="0.3">
      <c r="C639" s="27"/>
      <c r="D639" s="13"/>
      <c r="E639" s="13"/>
      <c r="F639" s="15"/>
      <c r="G639" s="15"/>
      <c r="H639" s="15"/>
      <c r="I639" s="10"/>
      <c r="J639" s="10"/>
      <c r="K639" s="10"/>
      <c r="L639" s="10"/>
      <c r="M639" s="10"/>
      <c r="N639" s="10"/>
      <c r="O639" s="10"/>
      <c r="P639" s="10"/>
      <c r="Q639" s="10"/>
      <c r="R639" s="7"/>
      <c r="S639" s="7"/>
      <c r="T639" s="7"/>
      <c r="U639" s="7"/>
      <c r="V639" s="7"/>
      <c r="W639" s="7"/>
      <c r="AH639" s="1"/>
      <c r="IW639" s="7"/>
    </row>
    <row r="640" spans="3:257" x14ac:dyDescent="0.3">
      <c r="C640" s="27"/>
      <c r="D640" s="13"/>
      <c r="E640" s="13"/>
      <c r="F640" s="15"/>
      <c r="G640" s="15"/>
      <c r="H640" s="15"/>
      <c r="I640" s="10"/>
      <c r="J640" s="10"/>
      <c r="K640" s="10"/>
      <c r="L640" s="10"/>
      <c r="M640" s="10"/>
      <c r="N640" s="10"/>
      <c r="O640" s="10"/>
      <c r="P640" s="10"/>
      <c r="Q640" s="10"/>
      <c r="R640" s="7"/>
      <c r="S640" s="7"/>
      <c r="T640" s="7"/>
      <c r="U640" s="7"/>
      <c r="V640" s="7"/>
      <c r="W640" s="7"/>
      <c r="AH640" s="1"/>
      <c r="IW640" s="7"/>
    </row>
    <row r="641" spans="1:257" x14ac:dyDescent="0.3">
      <c r="C641" s="27"/>
      <c r="D641" s="13"/>
      <c r="E641" s="13"/>
      <c r="F641" s="15"/>
      <c r="G641" s="15"/>
      <c r="H641" s="15"/>
      <c r="I641" s="10"/>
      <c r="J641" s="10"/>
      <c r="K641" s="10"/>
      <c r="L641" s="10"/>
      <c r="M641" s="10"/>
      <c r="N641" s="10"/>
      <c r="O641" s="10"/>
      <c r="P641" s="10"/>
      <c r="Q641" s="10"/>
      <c r="R641" s="7"/>
      <c r="S641" s="7"/>
      <c r="T641" s="7"/>
      <c r="U641" s="7"/>
      <c r="V641" s="7"/>
      <c r="W641" s="7"/>
      <c r="AH641" s="1"/>
      <c r="IW641" s="7"/>
    </row>
    <row r="642" spans="1:257" x14ac:dyDescent="0.3">
      <c r="C642" s="27"/>
      <c r="D642" s="13"/>
      <c r="E642" s="13"/>
      <c r="F642" s="15"/>
      <c r="G642" s="15"/>
      <c r="H642" s="15"/>
      <c r="I642" s="10"/>
      <c r="J642" s="10"/>
      <c r="K642" s="10"/>
      <c r="L642" s="10"/>
      <c r="M642" s="10"/>
      <c r="N642" s="10"/>
      <c r="O642" s="10"/>
      <c r="P642" s="10"/>
      <c r="Q642" s="10"/>
      <c r="R642" s="7"/>
      <c r="S642" s="7"/>
      <c r="T642" s="7"/>
      <c r="U642" s="7"/>
      <c r="V642" s="7"/>
      <c r="W642" s="7"/>
      <c r="AH642" s="1"/>
      <c r="IW642" s="7"/>
    </row>
    <row r="643" spans="1:257" x14ac:dyDescent="0.3">
      <c r="C643" s="27"/>
      <c r="D643" s="13"/>
      <c r="E643" s="13"/>
      <c r="F643" s="15"/>
      <c r="G643" s="15"/>
      <c r="H643" s="15"/>
      <c r="I643" s="10"/>
      <c r="J643" s="10"/>
      <c r="K643" s="10"/>
      <c r="L643" s="10"/>
      <c r="M643" s="10"/>
      <c r="N643" s="10"/>
      <c r="O643" s="10"/>
      <c r="P643" s="10"/>
      <c r="Q643" s="10"/>
      <c r="R643" s="7"/>
      <c r="S643" s="7"/>
      <c r="T643" s="7"/>
      <c r="U643" s="7"/>
      <c r="V643" s="7"/>
      <c r="W643" s="7"/>
      <c r="AH643" s="1"/>
      <c r="IW643" s="7"/>
    </row>
    <row r="644" spans="1:257" x14ac:dyDescent="0.3">
      <c r="C644" s="27"/>
      <c r="D644" s="13"/>
      <c r="E644" s="13"/>
      <c r="F644" s="15"/>
      <c r="G644" s="15"/>
      <c r="H644" s="15"/>
      <c r="I644" s="10"/>
      <c r="J644" s="10"/>
      <c r="K644" s="10"/>
      <c r="L644" s="10"/>
      <c r="M644" s="10"/>
      <c r="N644" s="10"/>
      <c r="O644" s="10"/>
      <c r="P644" s="10"/>
      <c r="Q644" s="10"/>
      <c r="R644" s="7"/>
      <c r="S644" s="7"/>
      <c r="T644" s="7"/>
      <c r="U644" s="7"/>
      <c r="V644" s="7"/>
      <c r="W644" s="7"/>
      <c r="AH644" s="1"/>
      <c r="IW644" s="7"/>
    </row>
    <row r="645" spans="1:257" x14ac:dyDescent="0.3">
      <c r="C645" s="27"/>
      <c r="D645" s="13"/>
      <c r="E645" s="13"/>
      <c r="F645" s="15"/>
      <c r="G645" s="15"/>
      <c r="H645" s="15"/>
      <c r="I645" s="10"/>
      <c r="J645" s="10"/>
      <c r="K645" s="10"/>
      <c r="L645" s="10"/>
      <c r="M645" s="10"/>
      <c r="N645" s="10"/>
      <c r="O645" s="10"/>
      <c r="P645" s="10"/>
      <c r="Q645" s="10"/>
      <c r="R645" s="7"/>
      <c r="S645" s="7"/>
      <c r="T645" s="7"/>
      <c r="U645" s="7"/>
      <c r="V645" s="7"/>
      <c r="W645" s="7"/>
      <c r="AH645" s="1"/>
      <c r="IW645" s="7"/>
    </row>
    <row r="646" spans="1:257" x14ac:dyDescent="0.3">
      <c r="C646" s="27"/>
      <c r="D646" s="13"/>
      <c r="E646" s="13"/>
      <c r="F646" s="15"/>
      <c r="G646" s="15"/>
      <c r="H646" s="15"/>
      <c r="I646" s="10"/>
      <c r="J646" s="10"/>
      <c r="K646" s="10"/>
      <c r="L646" s="10"/>
      <c r="M646" s="10"/>
      <c r="N646" s="10"/>
      <c r="O646" s="10"/>
      <c r="P646" s="10"/>
      <c r="Q646" s="10"/>
      <c r="R646" s="7"/>
      <c r="S646" s="7"/>
      <c r="T646" s="7"/>
      <c r="U646" s="7"/>
      <c r="V646" s="7"/>
      <c r="W646" s="7"/>
      <c r="AH646" s="1"/>
      <c r="IW646" s="7"/>
    </row>
    <row r="647" spans="1:257" x14ac:dyDescent="0.3">
      <c r="C647" s="27"/>
      <c r="D647" s="13"/>
      <c r="E647" s="13"/>
      <c r="F647" s="15"/>
      <c r="G647" s="15"/>
      <c r="H647" s="15"/>
      <c r="I647" s="10"/>
      <c r="J647" s="10"/>
      <c r="K647" s="10"/>
      <c r="L647" s="10"/>
      <c r="M647" s="10"/>
      <c r="N647" s="10"/>
      <c r="O647" s="10"/>
      <c r="P647" s="10"/>
      <c r="Q647" s="10"/>
      <c r="R647" s="7"/>
      <c r="S647" s="7"/>
      <c r="T647" s="7"/>
      <c r="U647" s="7"/>
      <c r="V647" s="7"/>
      <c r="W647" s="7"/>
      <c r="AH647" s="1"/>
      <c r="IW647" s="7"/>
    </row>
    <row r="648" spans="1:257" x14ac:dyDescent="0.3">
      <c r="C648" s="27"/>
      <c r="D648" s="13"/>
      <c r="E648" s="13"/>
      <c r="F648" s="15"/>
      <c r="G648" s="15"/>
      <c r="H648" s="15"/>
      <c r="I648" s="10"/>
      <c r="J648" s="10"/>
      <c r="K648" s="10"/>
      <c r="L648" s="10"/>
      <c r="M648" s="10"/>
      <c r="N648" s="10"/>
      <c r="O648" s="10"/>
      <c r="P648" s="10"/>
      <c r="Q648" s="10"/>
      <c r="R648" s="7"/>
      <c r="S648" s="7"/>
      <c r="T648" s="7"/>
      <c r="U648" s="7"/>
      <c r="V648" s="7"/>
      <c r="W648" s="7"/>
      <c r="AH648" s="1"/>
      <c r="IW648" s="7"/>
    </row>
    <row r="649" spans="1:257" x14ac:dyDescent="0.3">
      <c r="C649" s="27"/>
      <c r="D649" s="13"/>
      <c r="E649" s="13"/>
      <c r="F649" s="15"/>
      <c r="G649" s="15"/>
      <c r="H649" s="15"/>
      <c r="I649" s="10"/>
      <c r="J649" s="10"/>
      <c r="K649" s="10"/>
      <c r="L649" s="10"/>
      <c r="M649" s="10"/>
      <c r="N649" s="10"/>
      <c r="O649" s="10"/>
      <c r="P649" s="10"/>
      <c r="Q649" s="10"/>
      <c r="R649" s="7"/>
      <c r="S649" s="7"/>
      <c r="T649" s="7"/>
      <c r="U649" s="7"/>
      <c r="V649" s="7"/>
      <c r="W649" s="7"/>
      <c r="AH649" s="1"/>
      <c r="IW649" s="7"/>
    </row>
    <row r="650" spans="1:257" x14ac:dyDescent="0.3">
      <c r="C650" s="27"/>
      <c r="D650" s="13"/>
      <c r="E650" s="13"/>
      <c r="F650" s="15"/>
      <c r="G650" s="15"/>
      <c r="H650" s="15"/>
      <c r="I650" s="10"/>
      <c r="J650" s="10"/>
      <c r="K650" s="10"/>
      <c r="L650" s="10"/>
      <c r="M650" s="10"/>
      <c r="N650" s="10"/>
      <c r="O650" s="10"/>
      <c r="P650" s="10"/>
      <c r="Q650" s="10"/>
      <c r="R650" s="7"/>
      <c r="S650" s="7"/>
      <c r="T650" s="7"/>
      <c r="U650" s="7"/>
      <c r="V650" s="7"/>
      <c r="W650" s="7"/>
      <c r="AH650" s="1"/>
      <c r="IW650" s="7"/>
    </row>
    <row r="651" spans="1:257" ht="13.05" customHeight="1" x14ac:dyDescent="0.3">
      <c r="A651" s="4"/>
      <c r="B651" s="10"/>
      <c r="C651" s="10"/>
      <c r="D651" s="75"/>
      <c r="O651" s="7"/>
      <c r="P651" s="7"/>
      <c r="R651" s="4"/>
      <c r="AH651" s="1"/>
      <c r="AI651" s="1"/>
      <c r="IV651" s="4"/>
    </row>
    <row r="652" spans="1:257" ht="13.05" customHeight="1" x14ac:dyDescent="0.3">
      <c r="A652" s="4"/>
      <c r="O652" s="7"/>
      <c r="P652" s="7"/>
      <c r="R652" s="4"/>
      <c r="AH652" s="1"/>
      <c r="AI652" s="1"/>
      <c r="IV652" s="4"/>
    </row>
    <row r="653" spans="1:257" ht="11.85" customHeight="1" x14ac:dyDescent="0.3">
      <c r="C653" s="72"/>
      <c r="D653" s="30"/>
      <c r="E653" s="30"/>
      <c r="AG653" s="7"/>
      <c r="IS653" s="4"/>
      <c r="IT653" s="4"/>
      <c r="IU653" s="4"/>
      <c r="IV653" s="4"/>
    </row>
    <row r="654" spans="1:257" ht="11.85" customHeight="1" x14ac:dyDescent="0.3">
      <c r="C654" s="10"/>
      <c r="D654" s="10"/>
      <c r="E654" s="10"/>
      <c r="F654" s="10"/>
      <c r="G654" s="10"/>
      <c r="H654" s="10"/>
      <c r="AH654" s="1"/>
      <c r="IU654" s="4"/>
      <c r="IV654" s="4"/>
    </row>
    <row r="655" spans="1:257" ht="11.85" customHeight="1" x14ac:dyDescent="0.3">
      <c r="B655" s="8"/>
      <c r="C655" s="73"/>
      <c r="D655" s="74"/>
      <c r="E655" s="74"/>
      <c r="F655" s="26"/>
      <c r="G655" s="26"/>
      <c r="H655" s="15"/>
      <c r="I655" s="10"/>
      <c r="J655" s="10"/>
      <c r="K655" s="10"/>
      <c r="L655" s="10"/>
      <c r="M655" s="10"/>
      <c r="N655" s="10"/>
      <c r="O655" s="10"/>
      <c r="P655" s="10"/>
      <c r="Q655" s="10"/>
      <c r="R655" s="8"/>
      <c r="S655" s="8"/>
      <c r="AH655" s="1"/>
      <c r="AI655" s="1"/>
      <c r="IV655" s="4"/>
    </row>
    <row r="656" spans="1:257" ht="11.4" customHeight="1" x14ac:dyDescent="0.3">
      <c r="C656" s="27"/>
      <c r="D656" s="13"/>
      <c r="E656" s="13"/>
      <c r="F656" s="15"/>
      <c r="G656" s="15"/>
      <c r="H656" s="70"/>
      <c r="I656" s="28"/>
      <c r="J656" s="28"/>
      <c r="K656" s="28"/>
      <c r="L656" s="28"/>
      <c r="M656" s="28"/>
      <c r="N656" s="28"/>
      <c r="O656" s="28"/>
      <c r="P656" s="28"/>
      <c r="Q656" s="28"/>
      <c r="R656" s="10"/>
      <c r="S656" s="28"/>
      <c r="T656" s="7"/>
      <c r="U656" s="7"/>
      <c r="V656" s="7"/>
      <c r="W656" s="7"/>
      <c r="AH656" s="1"/>
      <c r="IU656" s="4"/>
      <c r="IV656" s="4"/>
    </row>
    <row r="657" spans="3:257" ht="11.85" customHeight="1" x14ac:dyDescent="0.3">
      <c r="C657" s="27"/>
      <c r="D657" s="13"/>
      <c r="E657" s="13"/>
      <c r="F657" s="15"/>
      <c r="G657" s="15"/>
      <c r="H657" s="15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7"/>
      <c r="U657" s="7"/>
      <c r="V657" s="7"/>
      <c r="W657" s="7"/>
      <c r="AH657" s="1"/>
      <c r="IU657" s="4"/>
      <c r="IV657" s="4"/>
    </row>
    <row r="658" spans="3:257" ht="11.85" customHeight="1" x14ac:dyDescent="0.3">
      <c r="C658" s="27"/>
      <c r="D658" s="13"/>
      <c r="E658" s="13"/>
      <c r="F658" s="15"/>
      <c r="G658" s="15"/>
      <c r="H658" s="15"/>
      <c r="I658" s="10"/>
      <c r="J658" s="10"/>
      <c r="K658" s="10"/>
      <c r="L658" s="10"/>
      <c r="M658" s="10"/>
      <c r="N658" s="10"/>
      <c r="O658" s="10"/>
      <c r="P658" s="10"/>
      <c r="Q658" s="10"/>
      <c r="R658" s="7"/>
      <c r="S658" s="7"/>
      <c r="T658" s="7"/>
      <c r="U658" s="7"/>
      <c r="V658" s="7"/>
      <c r="W658" s="7"/>
      <c r="AH658" s="1"/>
      <c r="IU658" s="4"/>
      <c r="IV658" s="4"/>
    </row>
    <row r="659" spans="3:257" ht="11.4" customHeight="1" x14ac:dyDescent="0.3">
      <c r="C659" s="27"/>
      <c r="D659" s="13"/>
      <c r="E659" s="13"/>
      <c r="F659" s="15"/>
      <c r="G659" s="15"/>
      <c r="H659" s="15"/>
      <c r="I659" s="10"/>
      <c r="J659" s="10"/>
      <c r="K659" s="10"/>
      <c r="L659" s="10"/>
      <c r="M659" s="10"/>
      <c r="N659" s="10"/>
      <c r="O659" s="10"/>
      <c r="P659" s="10"/>
      <c r="Q659" s="10"/>
      <c r="R659" s="7"/>
      <c r="S659" s="7"/>
      <c r="T659" s="7"/>
      <c r="U659" s="7"/>
      <c r="V659" s="7"/>
      <c r="W659" s="7"/>
      <c r="AH659" s="1"/>
      <c r="IU659" s="4"/>
      <c r="IV659" s="4"/>
    </row>
    <row r="660" spans="3:257" ht="13.8" customHeight="1" x14ac:dyDescent="0.3">
      <c r="C660" s="27"/>
      <c r="D660" s="13"/>
      <c r="E660" s="13"/>
      <c r="F660" s="15"/>
      <c r="G660" s="15"/>
      <c r="H660" s="15"/>
      <c r="I660" s="10"/>
      <c r="J660" s="10"/>
      <c r="K660" s="10"/>
      <c r="L660" s="10"/>
      <c r="M660" s="10"/>
      <c r="N660" s="10"/>
      <c r="O660" s="10"/>
      <c r="P660" s="10"/>
      <c r="Q660" s="10"/>
      <c r="R660" s="7"/>
      <c r="S660" s="7"/>
      <c r="T660" s="7"/>
      <c r="U660" s="7"/>
      <c r="V660" s="7"/>
      <c r="W660" s="7"/>
      <c r="AH660" s="1"/>
      <c r="IU660" s="4"/>
      <c r="IV660" s="4"/>
    </row>
    <row r="661" spans="3:257" ht="13.2" customHeight="1" x14ac:dyDescent="0.3">
      <c r="C661" s="27"/>
      <c r="D661" s="13"/>
      <c r="E661" s="13"/>
      <c r="F661" s="15"/>
      <c r="G661" s="15"/>
      <c r="H661" s="15"/>
      <c r="I661" s="10"/>
      <c r="J661" s="10"/>
      <c r="K661" s="10"/>
      <c r="L661" s="10"/>
      <c r="M661" s="10"/>
      <c r="N661" s="10"/>
      <c r="O661" s="10"/>
      <c r="P661" s="10"/>
      <c r="Q661" s="10"/>
      <c r="R661" s="7"/>
      <c r="S661" s="7"/>
      <c r="T661" s="7"/>
      <c r="U661" s="7"/>
      <c r="V661" s="7"/>
      <c r="W661" s="7"/>
      <c r="AH661" s="1"/>
      <c r="IU661" s="4"/>
      <c r="IV661" s="4"/>
    </row>
    <row r="662" spans="3:257" ht="11.85" customHeight="1" x14ac:dyDescent="0.3">
      <c r="C662" s="27"/>
      <c r="D662" s="13"/>
      <c r="E662" s="13"/>
      <c r="F662" s="15"/>
      <c r="G662" s="15"/>
      <c r="H662" s="15"/>
      <c r="I662" s="10"/>
      <c r="J662" s="10"/>
      <c r="K662" s="10"/>
      <c r="L662" s="10"/>
      <c r="M662" s="10"/>
      <c r="N662" s="10"/>
      <c r="O662" s="10"/>
      <c r="P662" s="10"/>
      <c r="Q662" s="10"/>
      <c r="R662" s="7"/>
      <c r="S662" s="7"/>
      <c r="T662" s="7"/>
      <c r="U662" s="7"/>
      <c r="V662" s="7"/>
      <c r="W662" s="7"/>
      <c r="AH662" s="1"/>
      <c r="IU662" s="4"/>
      <c r="IV662" s="4"/>
    </row>
    <row r="663" spans="3:257" ht="11.85" customHeight="1" x14ac:dyDescent="0.3">
      <c r="C663" s="27"/>
      <c r="D663" s="13"/>
      <c r="E663" s="13"/>
      <c r="F663" s="15"/>
      <c r="G663" s="15"/>
      <c r="H663" s="15"/>
      <c r="I663" s="10"/>
      <c r="J663" s="10"/>
      <c r="K663" s="10"/>
      <c r="L663" s="10"/>
      <c r="M663" s="10"/>
      <c r="N663" s="10"/>
      <c r="O663" s="10"/>
      <c r="P663" s="10"/>
      <c r="Q663" s="10"/>
      <c r="R663" s="7"/>
      <c r="S663" s="7"/>
      <c r="T663" s="7"/>
      <c r="U663" s="7"/>
      <c r="V663" s="7"/>
      <c r="W663" s="7"/>
      <c r="AH663" s="1"/>
      <c r="IU663" s="4"/>
      <c r="IV663" s="4"/>
    </row>
    <row r="664" spans="3:257" ht="11.85" customHeight="1" x14ac:dyDescent="0.3">
      <c r="C664" s="27"/>
      <c r="D664" s="13"/>
      <c r="E664" s="13"/>
      <c r="F664" s="15"/>
      <c r="G664" s="15"/>
      <c r="H664" s="15"/>
      <c r="I664" s="10"/>
      <c r="J664" s="10"/>
      <c r="K664" s="10"/>
      <c r="L664" s="10"/>
      <c r="M664" s="10"/>
      <c r="N664" s="10"/>
      <c r="O664" s="10"/>
      <c r="P664" s="10"/>
      <c r="Q664" s="10"/>
      <c r="R664" s="7"/>
      <c r="S664" s="7"/>
      <c r="T664" s="7"/>
      <c r="U664" s="7"/>
      <c r="V664" s="7"/>
      <c r="W664" s="7"/>
      <c r="AH664" s="1"/>
      <c r="IU664" s="4"/>
      <c r="IV664" s="4"/>
    </row>
    <row r="665" spans="3:257" ht="11.85" customHeight="1" x14ac:dyDescent="0.3">
      <c r="C665" s="27"/>
      <c r="D665" s="13"/>
      <c r="E665" s="13"/>
      <c r="F665" s="15"/>
      <c r="G665" s="15"/>
      <c r="H665" s="15"/>
      <c r="I665" s="10"/>
      <c r="J665" s="10"/>
      <c r="K665" s="10"/>
      <c r="L665" s="10"/>
      <c r="M665" s="10"/>
      <c r="N665" s="10"/>
      <c r="O665" s="10"/>
      <c r="P665" s="10"/>
      <c r="Q665" s="10"/>
      <c r="R665" s="7"/>
      <c r="S665" s="7"/>
      <c r="T665" s="7"/>
      <c r="U665" s="7"/>
      <c r="V665" s="7"/>
      <c r="W665" s="7"/>
      <c r="AH665" s="1"/>
      <c r="IU665" s="4"/>
      <c r="IV665" s="4"/>
    </row>
    <row r="666" spans="3:257" ht="11.85" customHeight="1" x14ac:dyDescent="0.3">
      <c r="C666" s="27"/>
      <c r="D666" s="13"/>
      <c r="E666" s="13"/>
      <c r="F666" s="15"/>
      <c r="G666" s="15"/>
      <c r="H666" s="15"/>
      <c r="I666" s="10"/>
      <c r="J666" s="10"/>
      <c r="K666" s="10"/>
      <c r="L666" s="10"/>
      <c r="M666" s="10"/>
      <c r="N666" s="10"/>
      <c r="O666" s="10"/>
      <c r="P666" s="10"/>
      <c r="Q666" s="10"/>
      <c r="R666" s="7"/>
      <c r="S666" s="7"/>
      <c r="T666" s="7"/>
      <c r="U666" s="7"/>
      <c r="V666" s="7"/>
      <c r="W666" s="7"/>
      <c r="AH666" s="1"/>
      <c r="IV666" s="4"/>
    </row>
    <row r="667" spans="3:257" ht="11.85" customHeight="1" x14ac:dyDescent="0.3">
      <c r="C667" s="27"/>
      <c r="D667" s="13"/>
      <c r="E667" s="13"/>
      <c r="F667" s="15"/>
      <c r="G667" s="15"/>
      <c r="H667" s="15"/>
      <c r="I667" s="10"/>
      <c r="J667" s="10"/>
      <c r="K667" s="10"/>
      <c r="L667" s="10"/>
      <c r="M667" s="10"/>
      <c r="N667" s="10"/>
      <c r="O667" s="10"/>
      <c r="P667" s="10"/>
      <c r="Q667" s="10"/>
      <c r="R667" s="7"/>
      <c r="S667" s="7"/>
      <c r="T667" s="7"/>
      <c r="U667" s="7"/>
      <c r="V667" s="7"/>
      <c r="W667" s="7"/>
      <c r="AH667" s="1"/>
      <c r="IV667" s="4"/>
    </row>
    <row r="668" spans="3:257" ht="11.85" customHeight="1" x14ac:dyDescent="0.3">
      <c r="C668" s="27"/>
      <c r="D668" s="13"/>
      <c r="E668" s="13"/>
      <c r="F668" s="15"/>
      <c r="G668" s="15"/>
      <c r="H668" s="15"/>
      <c r="I668" s="10"/>
      <c r="J668" s="10"/>
      <c r="K668" s="10"/>
      <c r="L668" s="10"/>
      <c r="M668" s="10"/>
      <c r="N668" s="10"/>
      <c r="O668" s="10"/>
      <c r="P668" s="10"/>
      <c r="Q668" s="10"/>
      <c r="R668" s="7"/>
      <c r="S668" s="7"/>
      <c r="T668" s="7"/>
      <c r="U668" s="7"/>
      <c r="V668" s="7"/>
      <c r="W668" s="7"/>
      <c r="AH668" s="1"/>
      <c r="IV668" s="4"/>
    </row>
    <row r="669" spans="3:257" ht="11.85" customHeight="1" x14ac:dyDescent="0.3">
      <c r="C669" s="27"/>
      <c r="D669" s="13"/>
      <c r="E669" s="13"/>
      <c r="F669" s="15"/>
      <c r="G669" s="15"/>
      <c r="H669" s="15"/>
      <c r="I669" s="10"/>
      <c r="J669" s="10"/>
      <c r="K669" s="10"/>
      <c r="L669" s="10"/>
      <c r="M669" s="10"/>
      <c r="N669" s="10"/>
      <c r="O669" s="10"/>
      <c r="P669" s="10"/>
      <c r="Q669" s="10"/>
      <c r="R669" s="7"/>
      <c r="S669" s="7"/>
      <c r="T669" s="7"/>
      <c r="U669" s="7"/>
      <c r="V669" s="7"/>
      <c r="W669" s="7"/>
      <c r="AH669" s="1"/>
      <c r="IV669" s="4"/>
    </row>
    <row r="670" spans="3:257" ht="11.85" customHeight="1" x14ac:dyDescent="0.3">
      <c r="C670" s="27"/>
      <c r="D670" s="13"/>
      <c r="E670" s="13"/>
      <c r="F670" s="15"/>
      <c r="G670" s="15"/>
      <c r="H670" s="15"/>
      <c r="I670" s="10"/>
      <c r="J670" s="10"/>
      <c r="K670" s="10"/>
      <c r="L670" s="10"/>
      <c r="M670" s="10"/>
      <c r="N670" s="10"/>
      <c r="O670" s="10"/>
      <c r="P670" s="10"/>
      <c r="Q670" s="10"/>
      <c r="R670" s="7"/>
      <c r="S670" s="7"/>
      <c r="T670" s="7"/>
      <c r="U670" s="7"/>
      <c r="V670" s="7"/>
      <c r="W670" s="7"/>
      <c r="AH670" s="1"/>
      <c r="IV670" s="4"/>
    </row>
    <row r="671" spans="3:257" ht="11.85" customHeight="1" x14ac:dyDescent="0.3">
      <c r="C671" s="27"/>
      <c r="D671" s="13"/>
      <c r="E671" s="13"/>
      <c r="F671" s="15"/>
      <c r="G671" s="15"/>
      <c r="H671" s="15"/>
      <c r="I671" s="10"/>
      <c r="J671" s="10"/>
      <c r="K671" s="10"/>
      <c r="L671" s="10"/>
      <c r="M671" s="10"/>
      <c r="N671" s="10"/>
      <c r="O671" s="10"/>
      <c r="P671" s="10"/>
      <c r="Q671" s="10"/>
      <c r="R671" s="7"/>
      <c r="S671" s="7"/>
      <c r="T671" s="7"/>
      <c r="U671" s="7"/>
      <c r="V671" s="7"/>
      <c r="W671" s="7"/>
      <c r="AH671" s="1"/>
      <c r="IV671" s="4"/>
    </row>
    <row r="672" spans="3:257" ht="11.85" customHeight="1" x14ac:dyDescent="0.3">
      <c r="C672" s="27"/>
      <c r="D672" s="13"/>
      <c r="E672" s="13"/>
      <c r="F672" s="15"/>
      <c r="G672" s="15"/>
      <c r="H672" s="15"/>
      <c r="I672" s="10"/>
      <c r="J672" s="10"/>
      <c r="K672" s="10"/>
      <c r="L672" s="10"/>
      <c r="M672" s="10"/>
      <c r="N672" s="10"/>
      <c r="O672" s="10"/>
      <c r="P672" s="10"/>
      <c r="Q672" s="10"/>
      <c r="R672" s="7"/>
      <c r="S672" s="7"/>
      <c r="T672" s="7"/>
      <c r="U672" s="7"/>
      <c r="V672" s="7"/>
      <c r="W672" s="7"/>
      <c r="AH672" s="1"/>
      <c r="IW672" s="7"/>
    </row>
    <row r="673" spans="3:257" ht="11.85" customHeight="1" x14ac:dyDescent="0.3">
      <c r="C673" s="27"/>
      <c r="D673" s="13"/>
      <c r="E673" s="13"/>
      <c r="F673" s="15"/>
      <c r="G673" s="15"/>
      <c r="H673" s="15"/>
      <c r="I673" s="10"/>
      <c r="J673" s="10"/>
      <c r="K673" s="10"/>
      <c r="L673" s="10"/>
      <c r="M673" s="10"/>
      <c r="N673" s="10"/>
      <c r="O673" s="10"/>
      <c r="P673" s="10"/>
      <c r="Q673" s="10"/>
      <c r="R673" s="7"/>
      <c r="S673" s="7"/>
      <c r="T673" s="7"/>
      <c r="U673" s="7"/>
      <c r="V673" s="7"/>
      <c r="W673" s="7"/>
      <c r="AH673" s="1"/>
      <c r="IW673" s="7"/>
    </row>
    <row r="674" spans="3:257" ht="11.85" customHeight="1" x14ac:dyDescent="0.3">
      <c r="C674" s="27"/>
      <c r="D674" s="13"/>
      <c r="E674" s="13"/>
      <c r="F674" s="15"/>
      <c r="G674" s="15"/>
      <c r="H674" s="15"/>
      <c r="I674" s="10"/>
      <c r="J674" s="10"/>
      <c r="K674" s="10"/>
      <c r="L674" s="10"/>
      <c r="M674" s="10"/>
      <c r="N674" s="10"/>
      <c r="O674" s="10"/>
      <c r="P674" s="10"/>
      <c r="Q674" s="10"/>
      <c r="R674" s="7"/>
      <c r="S674" s="7"/>
      <c r="T674" s="7"/>
      <c r="U674" s="7"/>
      <c r="V674" s="7"/>
      <c r="W674" s="7"/>
      <c r="AH674" s="1"/>
      <c r="IW674" s="7"/>
    </row>
    <row r="675" spans="3:257" ht="11.85" customHeight="1" x14ac:dyDescent="0.3">
      <c r="C675" s="27"/>
      <c r="D675" s="13"/>
      <c r="E675" s="13"/>
      <c r="F675" s="15"/>
      <c r="G675" s="15"/>
      <c r="H675" s="15"/>
      <c r="I675" s="10"/>
      <c r="J675" s="10"/>
      <c r="K675" s="10"/>
      <c r="L675" s="10"/>
      <c r="M675" s="10"/>
      <c r="N675" s="10"/>
      <c r="O675" s="10"/>
      <c r="P675" s="10"/>
      <c r="Q675" s="10"/>
      <c r="R675" s="7"/>
      <c r="S675" s="7"/>
      <c r="T675" s="7"/>
      <c r="U675" s="7"/>
      <c r="V675" s="7"/>
      <c r="W675" s="7"/>
      <c r="AH675" s="1"/>
      <c r="IW675" s="7"/>
    </row>
    <row r="676" spans="3:257" ht="11.85" customHeight="1" x14ac:dyDescent="0.3">
      <c r="C676" s="27"/>
      <c r="D676" s="13"/>
      <c r="E676" s="13"/>
      <c r="F676" s="15"/>
      <c r="G676" s="15"/>
      <c r="H676" s="15"/>
      <c r="I676" s="10"/>
      <c r="J676" s="10"/>
      <c r="K676" s="10"/>
      <c r="L676" s="10"/>
      <c r="M676" s="10"/>
      <c r="N676" s="10"/>
      <c r="O676" s="10"/>
      <c r="P676" s="10"/>
      <c r="Q676" s="10"/>
      <c r="R676" s="7"/>
      <c r="S676" s="7"/>
      <c r="T676" s="7"/>
      <c r="U676" s="7"/>
      <c r="V676" s="7"/>
      <c r="W676" s="7"/>
      <c r="AH676" s="1"/>
      <c r="IW676" s="7"/>
    </row>
    <row r="677" spans="3:257" ht="11.85" customHeight="1" x14ac:dyDescent="0.3">
      <c r="C677" s="27"/>
      <c r="D677" s="13"/>
      <c r="E677" s="13"/>
      <c r="F677" s="15"/>
      <c r="G677" s="15"/>
      <c r="H677" s="15"/>
      <c r="I677" s="10"/>
      <c r="J677" s="10"/>
      <c r="K677" s="10"/>
      <c r="L677" s="10"/>
      <c r="M677" s="10"/>
      <c r="N677" s="10"/>
      <c r="O677" s="10"/>
      <c r="P677" s="10"/>
      <c r="Q677" s="10"/>
      <c r="R677" s="7"/>
      <c r="S677" s="7"/>
      <c r="T677" s="7"/>
      <c r="U677" s="7"/>
      <c r="V677" s="7"/>
      <c r="W677" s="7"/>
      <c r="AH677" s="1"/>
      <c r="IW677" s="7"/>
    </row>
    <row r="678" spans="3:257" ht="11.85" customHeight="1" x14ac:dyDescent="0.3">
      <c r="C678" s="27"/>
      <c r="D678" s="13"/>
      <c r="E678" s="13"/>
      <c r="F678" s="15"/>
      <c r="G678" s="15"/>
      <c r="H678" s="15"/>
      <c r="I678" s="10"/>
      <c r="J678" s="10"/>
      <c r="K678" s="10"/>
      <c r="L678" s="10"/>
      <c r="M678" s="10"/>
      <c r="N678" s="10"/>
      <c r="O678" s="10"/>
      <c r="P678" s="10"/>
      <c r="Q678" s="10"/>
      <c r="R678" s="7"/>
      <c r="S678" s="7"/>
      <c r="T678" s="7"/>
      <c r="U678" s="7"/>
      <c r="V678" s="7"/>
      <c r="W678" s="7"/>
      <c r="AH678" s="1"/>
      <c r="IW678" s="7"/>
    </row>
    <row r="679" spans="3:257" ht="11.85" customHeight="1" x14ac:dyDescent="0.3">
      <c r="C679" s="27"/>
      <c r="D679" s="13"/>
      <c r="E679" s="13"/>
      <c r="F679" s="15"/>
      <c r="G679" s="15"/>
      <c r="H679" s="15"/>
      <c r="I679" s="10"/>
      <c r="J679" s="10"/>
      <c r="K679" s="10"/>
      <c r="L679" s="10"/>
      <c r="M679" s="10"/>
      <c r="N679" s="10"/>
      <c r="O679" s="10"/>
      <c r="P679" s="10"/>
      <c r="Q679" s="10"/>
      <c r="R679" s="7"/>
      <c r="S679" s="7"/>
      <c r="T679" s="7"/>
      <c r="U679" s="7"/>
      <c r="V679" s="7"/>
      <c r="W679" s="7"/>
      <c r="AH679" s="1"/>
      <c r="IW679" s="7"/>
    </row>
    <row r="680" spans="3:257" ht="11.85" customHeight="1" x14ac:dyDescent="0.3">
      <c r="C680" s="27"/>
      <c r="D680" s="13"/>
      <c r="E680" s="13"/>
      <c r="F680" s="15"/>
      <c r="G680" s="15"/>
      <c r="H680" s="15"/>
      <c r="I680" s="10"/>
      <c r="J680" s="10"/>
      <c r="K680" s="10"/>
      <c r="L680" s="10"/>
      <c r="M680" s="10"/>
      <c r="N680" s="10"/>
      <c r="O680" s="10"/>
      <c r="P680" s="10"/>
      <c r="Q680" s="10"/>
      <c r="R680" s="7"/>
      <c r="S680" s="7"/>
      <c r="T680" s="7"/>
      <c r="U680" s="7"/>
      <c r="V680" s="7"/>
      <c r="W680" s="7"/>
      <c r="AH680" s="1"/>
      <c r="IW680" s="7"/>
    </row>
    <row r="681" spans="3:257" ht="11.85" customHeight="1" x14ac:dyDescent="0.3">
      <c r="C681" s="27"/>
      <c r="D681" s="13"/>
      <c r="E681" s="13"/>
      <c r="F681" s="15"/>
      <c r="G681" s="15"/>
      <c r="H681" s="15"/>
      <c r="I681" s="10"/>
      <c r="J681" s="10"/>
      <c r="K681" s="10"/>
      <c r="L681" s="10"/>
      <c r="M681" s="10"/>
      <c r="N681" s="10"/>
      <c r="O681" s="10"/>
      <c r="P681" s="10"/>
      <c r="Q681" s="10"/>
      <c r="R681" s="7"/>
      <c r="S681" s="7"/>
      <c r="T681" s="7"/>
      <c r="U681" s="7"/>
      <c r="V681" s="7"/>
      <c r="W681" s="7"/>
      <c r="AH681" s="1"/>
      <c r="IW681" s="7"/>
    </row>
    <row r="682" spans="3:257" ht="11.85" customHeight="1" x14ac:dyDescent="0.3">
      <c r="C682" s="27"/>
      <c r="D682" s="13"/>
      <c r="E682" s="13"/>
      <c r="F682" s="15"/>
      <c r="G682" s="15"/>
      <c r="H682" s="15"/>
      <c r="I682" s="10"/>
      <c r="J682" s="10"/>
      <c r="K682" s="10"/>
      <c r="L682" s="10"/>
      <c r="M682" s="10"/>
      <c r="N682" s="10"/>
      <c r="O682" s="10"/>
      <c r="P682" s="10"/>
      <c r="Q682" s="10"/>
      <c r="R682" s="7"/>
      <c r="S682" s="7"/>
      <c r="T682" s="7"/>
      <c r="U682" s="7"/>
      <c r="V682" s="7"/>
      <c r="W682" s="7"/>
      <c r="AH682" s="1"/>
      <c r="IW682" s="7"/>
    </row>
    <row r="683" spans="3:257" ht="11.85" customHeight="1" x14ac:dyDescent="0.3">
      <c r="C683" s="27"/>
      <c r="D683" s="13"/>
      <c r="E683" s="13"/>
      <c r="F683" s="15"/>
      <c r="G683" s="15"/>
      <c r="H683" s="15"/>
      <c r="I683" s="10"/>
      <c r="J683" s="10"/>
      <c r="K683" s="10"/>
      <c r="L683" s="10"/>
      <c r="M683" s="10"/>
      <c r="N683" s="10"/>
      <c r="O683" s="10"/>
      <c r="P683" s="10"/>
      <c r="Q683" s="10"/>
      <c r="R683" s="7"/>
      <c r="S683" s="7"/>
      <c r="T683" s="7"/>
      <c r="U683" s="7"/>
      <c r="V683" s="7"/>
      <c r="W683" s="7"/>
      <c r="AH683" s="1"/>
      <c r="IW683" s="7"/>
    </row>
    <row r="684" spans="3:257" ht="11.85" customHeight="1" x14ac:dyDescent="0.3">
      <c r="C684" s="27"/>
      <c r="D684" s="13"/>
      <c r="E684" s="13"/>
      <c r="F684" s="15"/>
      <c r="G684" s="15"/>
      <c r="H684" s="15"/>
      <c r="I684" s="10"/>
      <c r="J684" s="10"/>
      <c r="K684" s="10"/>
      <c r="L684" s="10"/>
      <c r="M684" s="10"/>
      <c r="N684" s="10"/>
      <c r="O684" s="10"/>
      <c r="P684" s="10"/>
      <c r="Q684" s="10"/>
      <c r="R684" s="7"/>
      <c r="S684" s="7"/>
      <c r="T684" s="7"/>
      <c r="U684" s="7"/>
      <c r="V684" s="7"/>
      <c r="W684" s="7"/>
      <c r="AH684" s="1"/>
      <c r="IW684" s="7"/>
    </row>
    <row r="685" spans="3:257" ht="11.85" customHeight="1" x14ac:dyDescent="0.3">
      <c r="C685" s="27"/>
      <c r="D685" s="13"/>
      <c r="E685" s="13"/>
      <c r="F685" s="15"/>
      <c r="G685" s="15"/>
      <c r="H685" s="15"/>
      <c r="I685" s="10"/>
      <c r="J685" s="10"/>
      <c r="K685" s="10"/>
      <c r="L685" s="10"/>
      <c r="M685" s="10"/>
      <c r="N685" s="10"/>
      <c r="O685" s="10"/>
      <c r="P685" s="10"/>
      <c r="Q685" s="10"/>
      <c r="R685" s="7"/>
      <c r="S685" s="7"/>
      <c r="T685" s="7"/>
      <c r="U685" s="7"/>
      <c r="V685" s="7"/>
      <c r="W685" s="7"/>
      <c r="AH685" s="1"/>
      <c r="IW685" s="7"/>
    </row>
    <row r="686" spans="3:257" ht="11.85" customHeight="1" x14ac:dyDescent="0.3">
      <c r="C686" s="27"/>
      <c r="D686" s="13"/>
      <c r="E686" s="13"/>
      <c r="F686" s="15"/>
      <c r="G686" s="15"/>
      <c r="H686" s="15"/>
      <c r="I686" s="10"/>
      <c r="J686" s="10"/>
      <c r="K686" s="10"/>
      <c r="L686" s="10"/>
      <c r="M686" s="10"/>
      <c r="N686" s="10"/>
      <c r="O686" s="10"/>
      <c r="P686" s="10"/>
      <c r="Q686" s="10"/>
      <c r="R686" s="7"/>
      <c r="S686" s="7"/>
      <c r="T686" s="7"/>
      <c r="U686" s="7"/>
      <c r="V686" s="7"/>
      <c r="W686" s="7"/>
      <c r="AH686" s="1"/>
      <c r="IW686" s="7"/>
    </row>
    <row r="687" spans="3:257" ht="11.85" customHeight="1" x14ac:dyDescent="0.3">
      <c r="C687" s="27"/>
      <c r="D687" s="13"/>
      <c r="E687" s="13"/>
      <c r="F687" s="15"/>
      <c r="G687" s="15"/>
      <c r="H687" s="15"/>
      <c r="I687" s="10"/>
      <c r="J687" s="10"/>
      <c r="K687" s="10"/>
      <c r="L687" s="10"/>
      <c r="M687" s="10"/>
      <c r="N687" s="10"/>
      <c r="O687" s="10"/>
      <c r="P687" s="10"/>
      <c r="Q687" s="10"/>
      <c r="R687" s="7"/>
      <c r="S687" s="7"/>
      <c r="T687" s="7"/>
      <c r="U687" s="7"/>
      <c r="V687" s="7"/>
      <c r="W687" s="7"/>
      <c r="AH687" s="1"/>
      <c r="IW687" s="7"/>
    </row>
    <row r="688" spans="3:257" ht="11.85" customHeight="1" x14ac:dyDescent="0.3">
      <c r="C688" s="27"/>
      <c r="D688" s="13"/>
      <c r="E688" s="13"/>
      <c r="F688" s="15"/>
      <c r="G688" s="15"/>
      <c r="H688" s="15"/>
      <c r="I688" s="10"/>
      <c r="J688" s="10"/>
      <c r="K688" s="10"/>
      <c r="L688" s="10"/>
      <c r="M688" s="10"/>
      <c r="N688" s="10"/>
      <c r="O688" s="10"/>
      <c r="P688" s="10"/>
      <c r="Q688" s="10"/>
      <c r="R688" s="7"/>
      <c r="S688" s="7"/>
      <c r="T688" s="7"/>
      <c r="U688" s="7"/>
      <c r="V688" s="7"/>
      <c r="W688" s="7"/>
      <c r="AH688" s="1"/>
      <c r="IW688" s="7"/>
    </row>
    <row r="689" spans="3:257" ht="11.85" customHeight="1" x14ac:dyDescent="0.3">
      <c r="C689" s="27"/>
      <c r="D689" s="13"/>
      <c r="E689" s="13"/>
      <c r="F689" s="15"/>
      <c r="G689" s="15"/>
      <c r="H689" s="15"/>
      <c r="I689" s="10"/>
      <c r="J689" s="10"/>
      <c r="K689" s="10"/>
      <c r="L689" s="10"/>
      <c r="M689" s="10"/>
      <c r="N689" s="10"/>
      <c r="O689" s="10"/>
      <c r="P689" s="10"/>
      <c r="Q689" s="10"/>
      <c r="R689" s="7"/>
      <c r="S689" s="7"/>
      <c r="T689" s="7"/>
      <c r="U689" s="7"/>
      <c r="V689" s="7"/>
      <c r="W689" s="7"/>
      <c r="AH689" s="1"/>
      <c r="IW689" s="7"/>
    </row>
    <row r="690" spans="3:257" ht="11.85" customHeight="1" x14ac:dyDescent="0.3">
      <c r="C690" s="27"/>
      <c r="D690" s="13"/>
      <c r="E690" s="13"/>
      <c r="F690" s="15"/>
      <c r="G690" s="15"/>
      <c r="H690" s="15"/>
      <c r="I690" s="10"/>
      <c r="J690" s="10"/>
      <c r="K690" s="10"/>
      <c r="L690" s="10"/>
      <c r="M690" s="10"/>
      <c r="N690" s="10"/>
      <c r="O690" s="10"/>
      <c r="P690" s="10"/>
      <c r="Q690" s="10"/>
      <c r="R690" s="7"/>
      <c r="S690" s="7"/>
      <c r="T690" s="7"/>
      <c r="U690" s="7"/>
      <c r="V690" s="7"/>
      <c r="W690" s="7"/>
      <c r="AH690" s="1"/>
      <c r="IW690" s="7"/>
    </row>
    <row r="691" spans="3:257" ht="11.85" customHeight="1" x14ac:dyDescent="0.3">
      <c r="C691" s="27"/>
      <c r="D691" s="13"/>
      <c r="E691" s="13"/>
      <c r="F691" s="15"/>
      <c r="G691" s="15"/>
      <c r="H691" s="15"/>
      <c r="I691" s="10"/>
      <c r="J691" s="10"/>
      <c r="K691" s="10"/>
      <c r="L691" s="10"/>
      <c r="M691" s="10"/>
      <c r="N691" s="10"/>
      <c r="O691" s="10"/>
      <c r="P691" s="10"/>
      <c r="Q691" s="10"/>
      <c r="R691" s="7"/>
      <c r="S691" s="7"/>
      <c r="T691" s="7"/>
      <c r="U691" s="7"/>
      <c r="V691" s="7"/>
      <c r="W691" s="7"/>
      <c r="AH691" s="1"/>
      <c r="IW691" s="7"/>
    </row>
    <row r="692" spans="3:257" ht="11.85" customHeight="1" x14ac:dyDescent="0.3">
      <c r="C692" s="27"/>
      <c r="D692" s="13"/>
      <c r="E692" s="13"/>
      <c r="F692" s="15"/>
      <c r="G692" s="15"/>
      <c r="H692" s="15"/>
      <c r="I692" s="10"/>
      <c r="J692" s="10"/>
      <c r="K692" s="10"/>
      <c r="L692" s="10"/>
      <c r="M692" s="10"/>
      <c r="N692" s="10"/>
      <c r="O692" s="10"/>
      <c r="P692" s="10"/>
      <c r="Q692" s="10"/>
      <c r="R692" s="7"/>
      <c r="S692" s="7"/>
      <c r="T692" s="7"/>
      <c r="U692" s="7"/>
      <c r="V692" s="7"/>
      <c r="W692" s="7"/>
      <c r="AH692" s="1"/>
      <c r="IW692" s="7"/>
    </row>
    <row r="693" spans="3:257" ht="11.85" customHeight="1" x14ac:dyDescent="0.3">
      <c r="C693" s="27"/>
      <c r="D693" s="13"/>
      <c r="E693" s="13"/>
      <c r="F693" s="15"/>
      <c r="G693" s="15"/>
      <c r="H693" s="15"/>
      <c r="I693" s="10"/>
      <c r="J693" s="10"/>
      <c r="K693" s="10"/>
      <c r="L693" s="10"/>
      <c r="M693" s="10"/>
      <c r="N693" s="10"/>
      <c r="O693" s="10"/>
      <c r="P693" s="10"/>
      <c r="Q693" s="10"/>
      <c r="R693" s="7"/>
      <c r="S693" s="7"/>
      <c r="T693" s="7"/>
      <c r="U693" s="7"/>
      <c r="V693" s="7"/>
      <c r="W693" s="7"/>
      <c r="AH693" s="1"/>
      <c r="IW693" s="7"/>
    </row>
    <row r="694" spans="3:257" ht="11.85" customHeight="1" x14ac:dyDescent="0.3">
      <c r="C694" s="27"/>
      <c r="D694" s="13"/>
      <c r="E694" s="13"/>
      <c r="F694" s="15"/>
      <c r="G694" s="15"/>
      <c r="H694" s="15"/>
      <c r="I694" s="10"/>
      <c r="J694" s="10"/>
      <c r="K694" s="10"/>
      <c r="L694" s="10"/>
      <c r="M694" s="10"/>
      <c r="N694" s="10"/>
      <c r="O694" s="10"/>
      <c r="P694" s="10"/>
      <c r="Q694" s="10"/>
      <c r="R694" s="7"/>
      <c r="S694" s="7"/>
      <c r="T694" s="7"/>
      <c r="U694" s="7"/>
      <c r="V694" s="7"/>
      <c r="W694" s="7"/>
      <c r="AH694" s="1"/>
      <c r="IW694" s="7"/>
    </row>
    <row r="695" spans="3:257" ht="11.85" customHeight="1" x14ac:dyDescent="0.3">
      <c r="C695" s="27"/>
      <c r="D695" s="13"/>
      <c r="E695" s="13"/>
      <c r="F695" s="15"/>
      <c r="G695" s="15"/>
      <c r="H695" s="15"/>
      <c r="I695" s="10"/>
      <c r="J695" s="10"/>
      <c r="K695" s="10"/>
      <c r="L695" s="10"/>
      <c r="M695" s="10"/>
      <c r="N695" s="10"/>
      <c r="O695" s="10"/>
      <c r="P695" s="10"/>
      <c r="Q695" s="10"/>
      <c r="R695" s="7"/>
      <c r="S695" s="7"/>
      <c r="T695" s="7"/>
      <c r="U695" s="7"/>
      <c r="V695" s="7"/>
      <c r="W695" s="7"/>
      <c r="AH695" s="1"/>
      <c r="IW695" s="7"/>
    </row>
    <row r="696" spans="3:257" ht="11.85" customHeight="1" x14ac:dyDescent="0.3">
      <c r="C696" s="27"/>
      <c r="D696" s="13"/>
      <c r="E696" s="13"/>
      <c r="F696" s="15"/>
      <c r="G696" s="15"/>
      <c r="H696" s="15"/>
      <c r="I696" s="10"/>
      <c r="J696" s="10"/>
      <c r="K696" s="10"/>
      <c r="L696" s="10"/>
      <c r="M696" s="10"/>
      <c r="N696" s="10"/>
      <c r="O696" s="10"/>
      <c r="P696" s="10"/>
      <c r="Q696" s="10"/>
      <c r="R696" s="7"/>
      <c r="S696" s="7"/>
      <c r="T696" s="7"/>
      <c r="U696" s="7"/>
      <c r="V696" s="7"/>
      <c r="W696" s="7"/>
      <c r="AH696" s="1"/>
      <c r="IW696" s="7"/>
    </row>
    <row r="697" spans="3:257" ht="11.85" customHeight="1" x14ac:dyDescent="0.3">
      <c r="C697" s="27"/>
      <c r="D697" s="13"/>
      <c r="E697" s="13"/>
      <c r="F697" s="15"/>
      <c r="G697" s="15"/>
      <c r="H697" s="15"/>
      <c r="I697" s="10"/>
      <c r="J697" s="10"/>
      <c r="K697" s="10"/>
      <c r="L697" s="10"/>
      <c r="M697" s="10"/>
      <c r="N697" s="10"/>
      <c r="O697" s="10"/>
      <c r="P697" s="10"/>
      <c r="Q697" s="10"/>
      <c r="R697" s="7"/>
      <c r="S697" s="7"/>
      <c r="T697" s="7"/>
      <c r="U697" s="7"/>
      <c r="V697" s="7"/>
      <c r="W697" s="7"/>
      <c r="AH697" s="1"/>
      <c r="IW697" s="7"/>
    </row>
    <row r="698" spans="3:257" ht="11.85" customHeight="1" x14ac:dyDescent="0.3">
      <c r="C698" s="27"/>
      <c r="D698" s="13"/>
      <c r="E698" s="13"/>
      <c r="F698" s="15"/>
      <c r="G698" s="15"/>
      <c r="H698" s="15"/>
      <c r="I698" s="10"/>
      <c r="J698" s="10"/>
      <c r="K698" s="10"/>
      <c r="L698" s="10"/>
      <c r="M698" s="10"/>
      <c r="N698" s="10"/>
      <c r="O698" s="10"/>
      <c r="P698" s="10"/>
      <c r="Q698" s="10"/>
      <c r="R698" s="7"/>
      <c r="S698" s="7"/>
      <c r="T698" s="7"/>
      <c r="U698" s="7"/>
      <c r="V698" s="7"/>
      <c r="W698" s="7"/>
      <c r="AH698" s="1"/>
      <c r="IW698" s="7"/>
    </row>
    <row r="699" spans="3:257" ht="11.85" customHeight="1" x14ac:dyDescent="0.3">
      <c r="C699" s="27"/>
      <c r="D699" s="13"/>
      <c r="E699" s="13"/>
      <c r="F699" s="15"/>
      <c r="G699" s="15"/>
      <c r="H699" s="15"/>
      <c r="I699" s="10"/>
      <c r="J699" s="10"/>
      <c r="K699" s="10"/>
      <c r="L699" s="10"/>
      <c r="M699" s="10"/>
      <c r="N699" s="10"/>
      <c r="O699" s="10"/>
      <c r="P699" s="10"/>
      <c r="Q699" s="10"/>
      <c r="R699" s="7"/>
      <c r="S699" s="7"/>
      <c r="T699" s="7"/>
      <c r="U699" s="7"/>
      <c r="V699" s="7"/>
      <c r="W699" s="7"/>
      <c r="AH699" s="1"/>
      <c r="IW699" s="7"/>
    </row>
    <row r="700" spans="3:257" ht="11.85" customHeight="1" x14ac:dyDescent="0.3">
      <c r="C700" s="27"/>
      <c r="D700" s="13"/>
      <c r="E700" s="13"/>
      <c r="F700" s="15"/>
      <c r="G700" s="15"/>
      <c r="H700" s="15"/>
      <c r="I700" s="10"/>
      <c r="J700" s="10"/>
      <c r="K700" s="10"/>
      <c r="L700" s="10"/>
      <c r="M700" s="10"/>
      <c r="N700" s="10"/>
      <c r="O700" s="10"/>
      <c r="P700" s="10"/>
      <c r="Q700" s="10"/>
      <c r="R700" s="7"/>
      <c r="S700" s="7"/>
      <c r="T700" s="7"/>
      <c r="U700" s="7"/>
      <c r="V700" s="7"/>
      <c r="W700" s="7"/>
      <c r="AH700" s="1"/>
      <c r="IW700" s="7"/>
    </row>
    <row r="701" spans="3:257" ht="11.85" customHeight="1" x14ac:dyDescent="0.3">
      <c r="C701" s="27"/>
      <c r="D701" s="13"/>
      <c r="E701" s="13"/>
      <c r="F701" s="15"/>
      <c r="G701" s="15"/>
      <c r="H701" s="15"/>
      <c r="I701" s="10"/>
      <c r="J701" s="10"/>
      <c r="K701" s="10"/>
      <c r="L701" s="10"/>
      <c r="M701" s="10"/>
      <c r="N701" s="10"/>
      <c r="O701" s="10"/>
      <c r="P701" s="10"/>
      <c r="Q701" s="10"/>
      <c r="R701" s="7"/>
      <c r="S701" s="7"/>
      <c r="T701" s="7"/>
      <c r="U701" s="7"/>
      <c r="V701" s="7"/>
      <c r="W701" s="7"/>
      <c r="AH701" s="1"/>
      <c r="IW701" s="7"/>
    </row>
    <row r="702" spans="3:257" ht="11.85" customHeight="1" x14ac:dyDescent="0.3">
      <c r="C702" s="27"/>
      <c r="D702" s="13"/>
      <c r="E702" s="13"/>
      <c r="F702" s="15"/>
      <c r="G702" s="15"/>
      <c r="H702" s="15"/>
      <c r="I702" s="10"/>
      <c r="J702" s="10"/>
      <c r="K702" s="10"/>
      <c r="L702" s="10"/>
      <c r="M702" s="10"/>
      <c r="N702" s="10"/>
      <c r="O702" s="10"/>
      <c r="P702" s="10"/>
      <c r="Q702" s="10"/>
      <c r="R702" s="7"/>
      <c r="S702" s="7"/>
      <c r="T702" s="7"/>
      <c r="U702" s="7"/>
      <c r="V702" s="7"/>
      <c r="W702" s="7"/>
      <c r="AH702" s="1"/>
      <c r="IW702" s="7"/>
    </row>
    <row r="703" spans="3:257" ht="11.85" customHeight="1" x14ac:dyDescent="0.3">
      <c r="C703" s="27"/>
      <c r="D703" s="13"/>
      <c r="E703" s="13"/>
      <c r="F703" s="15"/>
      <c r="G703" s="15"/>
      <c r="H703" s="15"/>
      <c r="I703" s="10"/>
      <c r="J703" s="10"/>
      <c r="K703" s="10"/>
      <c r="L703" s="10"/>
      <c r="M703" s="10"/>
      <c r="N703" s="10"/>
      <c r="O703" s="10"/>
      <c r="P703" s="10"/>
      <c r="Q703" s="10"/>
      <c r="R703" s="7"/>
      <c r="S703" s="7"/>
      <c r="T703" s="7"/>
      <c r="U703" s="7"/>
      <c r="V703" s="7"/>
      <c r="W703" s="7"/>
      <c r="AH703" s="1"/>
      <c r="IW703" s="7"/>
    </row>
    <row r="704" spans="3:257" ht="11.85" customHeight="1" x14ac:dyDescent="0.3">
      <c r="C704" s="27"/>
      <c r="D704" s="13"/>
      <c r="E704" s="13"/>
      <c r="F704" s="15"/>
      <c r="G704" s="15"/>
      <c r="H704" s="15"/>
      <c r="I704" s="10"/>
      <c r="J704" s="10"/>
      <c r="K704" s="10"/>
      <c r="L704" s="10"/>
      <c r="M704" s="10"/>
      <c r="N704" s="10"/>
      <c r="O704" s="10"/>
      <c r="P704" s="10"/>
      <c r="Q704" s="10"/>
      <c r="R704" s="7"/>
      <c r="S704" s="7"/>
      <c r="T704" s="7"/>
      <c r="U704" s="7"/>
      <c r="V704" s="7"/>
      <c r="W704" s="7"/>
      <c r="AH704" s="1"/>
      <c r="IW704" s="7"/>
    </row>
    <row r="705" spans="3:257" ht="11.85" customHeight="1" x14ac:dyDescent="0.3">
      <c r="C705" s="27"/>
      <c r="D705" s="13"/>
      <c r="E705" s="13"/>
      <c r="F705" s="15"/>
      <c r="G705" s="15"/>
      <c r="H705" s="15"/>
      <c r="I705" s="10"/>
      <c r="J705" s="10"/>
      <c r="K705" s="10"/>
      <c r="L705" s="10"/>
      <c r="M705" s="10"/>
      <c r="N705" s="10"/>
      <c r="O705" s="10"/>
      <c r="P705" s="10"/>
      <c r="Q705" s="10"/>
      <c r="R705" s="7"/>
      <c r="S705" s="7"/>
      <c r="T705" s="7"/>
      <c r="U705" s="7"/>
      <c r="V705" s="7"/>
      <c r="W705" s="7"/>
      <c r="AH705" s="1"/>
      <c r="IW705" s="7"/>
    </row>
    <row r="706" spans="3:257" ht="11.85" customHeight="1" x14ac:dyDescent="0.3">
      <c r="C706" s="27"/>
      <c r="D706" s="13"/>
      <c r="E706" s="13"/>
      <c r="F706" s="15"/>
      <c r="G706" s="15"/>
      <c r="H706" s="15"/>
      <c r="I706" s="10"/>
      <c r="J706" s="10"/>
      <c r="K706" s="10"/>
      <c r="L706" s="10"/>
      <c r="M706" s="10"/>
      <c r="N706" s="10"/>
      <c r="O706" s="10"/>
      <c r="P706" s="10"/>
      <c r="Q706" s="10"/>
      <c r="R706" s="7"/>
      <c r="S706" s="7"/>
      <c r="T706" s="7"/>
      <c r="U706" s="7"/>
      <c r="V706" s="7"/>
      <c r="W706" s="7"/>
      <c r="AH706" s="1"/>
      <c r="IW706" s="7"/>
    </row>
    <row r="707" spans="3:257" ht="11.85" customHeight="1" x14ac:dyDescent="0.3">
      <c r="C707" s="27"/>
      <c r="D707" s="13"/>
      <c r="E707" s="13"/>
      <c r="F707" s="15"/>
      <c r="G707" s="15"/>
      <c r="H707" s="15"/>
      <c r="I707" s="10"/>
      <c r="J707" s="10"/>
      <c r="K707" s="10"/>
      <c r="L707" s="10"/>
      <c r="M707" s="10"/>
      <c r="N707" s="10"/>
      <c r="O707" s="10"/>
      <c r="P707" s="10"/>
      <c r="Q707" s="10"/>
      <c r="R707" s="7"/>
      <c r="S707" s="7"/>
      <c r="T707" s="7"/>
      <c r="U707" s="7"/>
      <c r="V707" s="7"/>
      <c r="W707" s="7"/>
      <c r="AH707" s="1"/>
      <c r="IW707" s="7"/>
    </row>
    <row r="708" spans="3:257" ht="11.85" customHeight="1" x14ac:dyDescent="0.3">
      <c r="C708" s="27"/>
      <c r="D708" s="13"/>
      <c r="E708" s="13"/>
      <c r="F708" s="15"/>
      <c r="G708" s="15"/>
      <c r="H708" s="15"/>
      <c r="I708" s="10"/>
      <c r="J708" s="10"/>
      <c r="K708" s="10"/>
      <c r="L708" s="10"/>
      <c r="M708" s="10"/>
      <c r="N708" s="10"/>
      <c r="O708" s="10"/>
      <c r="P708" s="10"/>
      <c r="Q708" s="10"/>
      <c r="R708" s="7"/>
      <c r="S708" s="7"/>
      <c r="T708" s="7"/>
      <c r="U708" s="7"/>
      <c r="V708" s="7"/>
      <c r="W708" s="7"/>
      <c r="AH708" s="1"/>
      <c r="IW708" s="7"/>
    </row>
    <row r="709" spans="3:257" ht="11.85" customHeight="1" x14ac:dyDescent="0.3">
      <c r="C709" s="27"/>
      <c r="D709" s="13"/>
      <c r="E709" s="13"/>
      <c r="F709" s="15"/>
      <c r="G709" s="15"/>
      <c r="H709" s="15"/>
      <c r="I709" s="10"/>
      <c r="J709" s="10"/>
      <c r="K709" s="10"/>
      <c r="L709" s="10"/>
      <c r="M709" s="10"/>
      <c r="N709" s="10"/>
      <c r="O709" s="10"/>
      <c r="P709" s="10"/>
      <c r="Q709" s="10"/>
      <c r="R709" s="7"/>
      <c r="S709" s="7"/>
      <c r="T709" s="7"/>
      <c r="U709" s="7"/>
      <c r="V709" s="7"/>
      <c r="W709" s="7"/>
      <c r="AH709" s="1"/>
      <c r="IW709" s="7"/>
    </row>
    <row r="710" spans="3:257" ht="11.85" customHeight="1" x14ac:dyDescent="0.3">
      <c r="C710" s="27"/>
      <c r="D710" s="13"/>
      <c r="E710" s="13"/>
      <c r="F710" s="15"/>
      <c r="G710" s="15"/>
      <c r="H710" s="15"/>
      <c r="I710" s="10"/>
      <c r="J710" s="10"/>
      <c r="K710" s="10"/>
      <c r="L710" s="10"/>
      <c r="M710" s="10"/>
      <c r="N710" s="10"/>
      <c r="O710" s="10"/>
      <c r="P710" s="10"/>
      <c r="Q710" s="10"/>
      <c r="R710" s="7"/>
      <c r="S710" s="7"/>
      <c r="T710" s="7"/>
      <c r="U710" s="7"/>
      <c r="V710" s="7"/>
      <c r="W710" s="7"/>
      <c r="AH710" s="1"/>
      <c r="IW710" s="7"/>
    </row>
    <row r="711" spans="3:257" ht="11.85" customHeight="1" x14ac:dyDescent="0.3">
      <c r="C711" s="27"/>
      <c r="D711" s="13"/>
      <c r="E711" s="13"/>
      <c r="F711" s="15"/>
      <c r="G711" s="15"/>
      <c r="H711" s="15"/>
      <c r="I711" s="10"/>
      <c r="J711" s="10"/>
      <c r="K711" s="10"/>
      <c r="L711" s="10"/>
      <c r="M711" s="10"/>
      <c r="N711" s="10"/>
      <c r="O711" s="10"/>
      <c r="P711" s="10"/>
      <c r="Q711" s="10"/>
      <c r="R711" s="7"/>
      <c r="S711" s="7"/>
      <c r="T711" s="7"/>
      <c r="U711" s="7"/>
      <c r="V711" s="7"/>
      <c r="W711" s="7"/>
      <c r="AH711" s="1"/>
      <c r="IW711" s="7"/>
    </row>
    <row r="712" spans="3:257" ht="11.85" customHeight="1" x14ac:dyDescent="0.3">
      <c r="C712" s="27"/>
      <c r="D712" s="13"/>
      <c r="E712" s="13"/>
      <c r="F712" s="15"/>
      <c r="G712" s="15"/>
      <c r="H712" s="15"/>
      <c r="I712" s="10"/>
      <c r="J712" s="10"/>
      <c r="K712" s="10"/>
      <c r="L712" s="10"/>
      <c r="M712" s="10"/>
      <c r="N712" s="10"/>
      <c r="O712" s="10"/>
      <c r="P712" s="10"/>
      <c r="Q712" s="10"/>
      <c r="R712" s="7"/>
      <c r="S712" s="7"/>
      <c r="T712" s="7"/>
      <c r="U712" s="7"/>
      <c r="V712" s="7"/>
      <c r="W712" s="7"/>
      <c r="AH712" s="1"/>
      <c r="IW712" s="7"/>
    </row>
    <row r="713" spans="3:257" ht="11.85" customHeight="1" x14ac:dyDescent="0.3">
      <c r="C713" s="27"/>
      <c r="D713" s="13"/>
      <c r="E713" s="13"/>
      <c r="F713" s="15"/>
      <c r="G713" s="15"/>
      <c r="H713" s="15"/>
      <c r="I713" s="10"/>
      <c r="J713" s="10"/>
      <c r="K713" s="10"/>
      <c r="L713" s="10"/>
      <c r="M713" s="10"/>
      <c r="N713" s="10"/>
      <c r="O713" s="10"/>
      <c r="P713" s="10"/>
      <c r="Q713" s="10"/>
      <c r="R713" s="7"/>
      <c r="S713" s="7"/>
      <c r="T713" s="7"/>
      <c r="U713" s="7"/>
      <c r="V713" s="7"/>
      <c r="W713" s="7"/>
      <c r="AH713" s="1"/>
      <c r="IW713" s="7"/>
    </row>
    <row r="714" spans="3:257" ht="11.85" customHeight="1" x14ac:dyDescent="0.3">
      <c r="C714" s="27"/>
      <c r="D714" s="13"/>
      <c r="E714" s="13"/>
      <c r="F714" s="15"/>
      <c r="G714" s="15"/>
      <c r="H714" s="15"/>
      <c r="I714" s="10"/>
      <c r="J714" s="10"/>
      <c r="K714" s="10"/>
      <c r="L714" s="10"/>
      <c r="M714" s="10"/>
      <c r="N714" s="10"/>
      <c r="O714" s="10"/>
      <c r="P714" s="10"/>
      <c r="Q714" s="10"/>
      <c r="R714" s="7"/>
      <c r="S714" s="7"/>
      <c r="T714" s="7"/>
      <c r="U714" s="7"/>
      <c r="V714" s="7"/>
      <c r="W714" s="7"/>
      <c r="AH714" s="1"/>
      <c r="IW714" s="7"/>
    </row>
    <row r="715" spans="3:257" ht="11.85" customHeight="1" x14ac:dyDescent="0.3">
      <c r="C715" s="27"/>
      <c r="D715" s="13"/>
      <c r="E715" s="13"/>
      <c r="F715" s="15"/>
      <c r="G715" s="15"/>
      <c r="H715" s="15"/>
      <c r="I715" s="10"/>
      <c r="J715" s="10"/>
      <c r="K715" s="10"/>
      <c r="L715" s="10"/>
      <c r="M715" s="10"/>
      <c r="N715" s="10"/>
      <c r="O715" s="10"/>
      <c r="P715" s="10"/>
      <c r="Q715" s="10"/>
      <c r="R715" s="7"/>
      <c r="S715" s="7"/>
      <c r="T715" s="7"/>
      <c r="U715" s="7"/>
      <c r="V715" s="7"/>
      <c r="W715" s="7"/>
      <c r="AH715" s="1"/>
      <c r="IW715" s="7"/>
    </row>
    <row r="716" spans="3:257" ht="11.85" customHeight="1" x14ac:dyDescent="0.3">
      <c r="C716" s="27"/>
      <c r="D716" s="13"/>
      <c r="E716" s="13"/>
      <c r="F716" s="15"/>
      <c r="G716" s="15"/>
      <c r="H716" s="15"/>
      <c r="I716" s="10"/>
      <c r="J716" s="10"/>
      <c r="K716" s="10"/>
      <c r="L716" s="10"/>
      <c r="M716" s="10"/>
      <c r="N716" s="10"/>
      <c r="O716" s="10"/>
      <c r="P716" s="10"/>
      <c r="Q716" s="10"/>
      <c r="R716" s="7"/>
      <c r="S716" s="7"/>
      <c r="T716" s="7"/>
      <c r="U716" s="7"/>
      <c r="V716" s="7"/>
      <c r="W716" s="7"/>
      <c r="AH716" s="1"/>
      <c r="IW716" s="7"/>
    </row>
    <row r="717" spans="3:257" ht="11.85" customHeight="1" x14ac:dyDescent="0.3">
      <c r="C717" s="27"/>
      <c r="D717" s="13"/>
      <c r="E717" s="13"/>
      <c r="F717" s="15"/>
      <c r="G717" s="15"/>
      <c r="H717" s="15"/>
      <c r="I717" s="10"/>
      <c r="J717" s="10"/>
      <c r="K717" s="10"/>
      <c r="L717" s="10"/>
      <c r="M717" s="10"/>
      <c r="N717" s="10"/>
      <c r="O717" s="10"/>
      <c r="P717" s="10"/>
      <c r="Q717" s="10"/>
      <c r="R717" s="7"/>
      <c r="S717" s="7"/>
      <c r="T717" s="7"/>
      <c r="U717" s="7"/>
      <c r="V717" s="7"/>
      <c r="W717" s="7"/>
      <c r="AH717" s="1"/>
      <c r="IW717" s="7"/>
    </row>
    <row r="718" spans="3:257" ht="11.85" customHeight="1" x14ac:dyDescent="0.3">
      <c r="C718" s="27"/>
      <c r="D718" s="13"/>
      <c r="E718" s="13"/>
      <c r="F718" s="15"/>
      <c r="G718" s="15"/>
      <c r="H718" s="15"/>
      <c r="I718" s="10"/>
      <c r="J718" s="10"/>
      <c r="K718" s="10"/>
      <c r="L718" s="10"/>
      <c r="M718" s="10"/>
      <c r="N718" s="10"/>
      <c r="O718" s="10"/>
      <c r="P718" s="10"/>
      <c r="Q718" s="10"/>
      <c r="R718" s="7"/>
      <c r="S718" s="7"/>
      <c r="T718" s="7"/>
      <c r="U718" s="7"/>
      <c r="V718" s="7"/>
      <c r="W718" s="7"/>
      <c r="AH718" s="1"/>
      <c r="IW718" s="7"/>
    </row>
    <row r="719" spans="3:257" ht="11.85" customHeight="1" x14ac:dyDescent="0.3">
      <c r="C719" s="27"/>
      <c r="D719" s="13"/>
      <c r="E719" s="13"/>
      <c r="F719" s="15"/>
      <c r="G719" s="15"/>
      <c r="H719" s="15"/>
      <c r="I719" s="10"/>
      <c r="J719" s="10"/>
      <c r="K719" s="10"/>
      <c r="L719" s="10"/>
      <c r="M719" s="10"/>
      <c r="N719" s="10"/>
      <c r="O719" s="10"/>
      <c r="P719" s="10"/>
      <c r="Q719" s="10"/>
      <c r="R719" s="7"/>
      <c r="S719" s="7"/>
      <c r="T719" s="7"/>
      <c r="U719" s="7"/>
      <c r="V719" s="7"/>
      <c r="W719" s="7"/>
      <c r="AH719" s="1"/>
      <c r="IW719" s="7"/>
    </row>
    <row r="720" spans="3:257" ht="11.85" customHeight="1" x14ac:dyDescent="0.3">
      <c r="C720" s="27"/>
      <c r="D720" s="13"/>
      <c r="E720" s="13"/>
      <c r="F720" s="15"/>
      <c r="G720" s="15"/>
      <c r="H720" s="15"/>
      <c r="I720" s="10"/>
      <c r="J720" s="10"/>
      <c r="K720" s="10"/>
      <c r="L720" s="10"/>
      <c r="M720" s="10"/>
      <c r="N720" s="10"/>
      <c r="O720" s="10"/>
      <c r="P720" s="10"/>
      <c r="Q720" s="10"/>
      <c r="R720" s="7"/>
      <c r="S720" s="7"/>
      <c r="T720" s="7"/>
      <c r="U720" s="7"/>
      <c r="V720" s="7"/>
      <c r="W720" s="7"/>
      <c r="AH720" s="1"/>
      <c r="IW720" s="7"/>
    </row>
    <row r="721" spans="3:257" ht="11.85" customHeight="1" x14ac:dyDescent="0.3">
      <c r="C721" s="27"/>
      <c r="D721" s="13"/>
      <c r="E721" s="13"/>
      <c r="F721" s="15"/>
      <c r="G721" s="15"/>
      <c r="H721" s="15"/>
      <c r="I721" s="10"/>
      <c r="J721" s="10"/>
      <c r="K721" s="10"/>
      <c r="L721" s="10"/>
      <c r="M721" s="10"/>
      <c r="N721" s="10"/>
      <c r="O721" s="10"/>
      <c r="P721" s="10"/>
      <c r="Q721" s="10"/>
      <c r="R721" s="7"/>
      <c r="S721" s="7"/>
      <c r="T721" s="7"/>
      <c r="U721" s="7"/>
      <c r="V721" s="7"/>
      <c r="W721" s="7"/>
      <c r="AH721" s="1"/>
      <c r="IW721" s="7"/>
    </row>
    <row r="722" spans="3:257" ht="11.85" customHeight="1" x14ac:dyDescent="0.3">
      <c r="C722" s="27"/>
      <c r="D722" s="13"/>
      <c r="E722" s="13"/>
      <c r="F722" s="15"/>
      <c r="G722" s="15"/>
      <c r="H722" s="15"/>
      <c r="I722" s="10"/>
      <c r="J722" s="10"/>
      <c r="K722" s="10"/>
      <c r="L722" s="10"/>
      <c r="M722" s="10"/>
      <c r="N722" s="10"/>
      <c r="O722" s="10"/>
      <c r="P722" s="10"/>
      <c r="Q722" s="10"/>
      <c r="R722" s="7"/>
      <c r="S722" s="7"/>
      <c r="T722" s="7"/>
      <c r="U722" s="7"/>
      <c r="V722" s="7"/>
      <c r="W722" s="7"/>
      <c r="AH722" s="1"/>
      <c r="IW722" s="7"/>
    </row>
    <row r="723" spans="3:257" ht="11.85" customHeight="1" x14ac:dyDescent="0.3">
      <c r="C723" s="27"/>
      <c r="D723" s="13"/>
      <c r="E723" s="13"/>
      <c r="F723" s="15"/>
      <c r="G723" s="15"/>
      <c r="H723" s="15"/>
      <c r="I723" s="10"/>
      <c r="J723" s="10"/>
      <c r="K723" s="10"/>
      <c r="L723" s="10"/>
      <c r="M723" s="10"/>
      <c r="N723" s="10"/>
      <c r="O723" s="10"/>
      <c r="P723" s="10"/>
      <c r="Q723" s="10"/>
      <c r="R723" s="7"/>
      <c r="S723" s="7"/>
      <c r="T723" s="7"/>
      <c r="U723" s="7"/>
      <c r="V723" s="7"/>
      <c r="W723" s="7"/>
      <c r="AH723" s="1"/>
      <c r="IW723" s="7"/>
    </row>
    <row r="724" spans="3:257" ht="11.85" customHeight="1" x14ac:dyDescent="0.3">
      <c r="C724" s="27"/>
      <c r="D724" s="13"/>
      <c r="E724" s="13"/>
      <c r="F724" s="15"/>
      <c r="G724" s="15"/>
      <c r="H724" s="15"/>
      <c r="I724" s="10"/>
      <c r="J724" s="10"/>
      <c r="K724" s="10"/>
      <c r="L724" s="10"/>
      <c r="M724" s="10"/>
      <c r="N724" s="10"/>
      <c r="O724" s="10"/>
      <c r="P724" s="10"/>
      <c r="Q724" s="10"/>
      <c r="R724" s="7"/>
      <c r="S724" s="7"/>
      <c r="T724" s="7"/>
      <c r="U724" s="7"/>
      <c r="V724" s="7"/>
      <c r="W724" s="7"/>
      <c r="AH724" s="1"/>
      <c r="IW724" s="7"/>
    </row>
    <row r="725" spans="3:257" ht="11.85" customHeight="1" x14ac:dyDescent="0.3">
      <c r="C725" s="27"/>
      <c r="D725" s="13"/>
      <c r="E725" s="13"/>
      <c r="F725" s="15"/>
      <c r="G725" s="15"/>
      <c r="H725" s="15"/>
      <c r="I725" s="10"/>
      <c r="J725" s="10"/>
      <c r="K725" s="10"/>
      <c r="L725" s="10"/>
      <c r="M725" s="10"/>
      <c r="N725" s="10"/>
      <c r="O725" s="10"/>
      <c r="P725" s="10"/>
      <c r="Q725" s="10"/>
      <c r="R725" s="7"/>
      <c r="S725" s="7"/>
      <c r="T725" s="7"/>
      <c r="U725" s="7"/>
      <c r="V725" s="7"/>
      <c r="W725" s="7"/>
      <c r="AH725" s="1"/>
      <c r="IW725" s="7"/>
    </row>
    <row r="726" spans="3:257" ht="11.85" customHeight="1" x14ac:dyDescent="0.3">
      <c r="C726" s="27"/>
      <c r="D726" s="13"/>
      <c r="E726" s="13"/>
      <c r="F726" s="15"/>
      <c r="G726" s="15"/>
      <c r="H726" s="15"/>
      <c r="I726" s="10"/>
      <c r="J726" s="10"/>
      <c r="K726" s="10"/>
      <c r="L726" s="10"/>
      <c r="M726" s="10"/>
      <c r="N726" s="10"/>
      <c r="O726" s="10"/>
      <c r="P726" s="10"/>
      <c r="Q726" s="10"/>
      <c r="R726" s="7"/>
      <c r="S726" s="7"/>
      <c r="T726" s="7"/>
      <c r="U726" s="7"/>
      <c r="V726" s="7"/>
      <c r="W726" s="7"/>
      <c r="AH726" s="1"/>
      <c r="IW726" s="7"/>
    </row>
    <row r="727" spans="3:257" ht="11.85" customHeight="1" x14ac:dyDescent="0.3">
      <c r="C727" s="27"/>
      <c r="D727" s="13"/>
      <c r="E727" s="13"/>
      <c r="F727" s="15"/>
      <c r="G727" s="15"/>
      <c r="H727" s="15"/>
      <c r="I727" s="10"/>
      <c r="J727" s="10"/>
      <c r="K727" s="10"/>
      <c r="L727" s="10"/>
      <c r="M727" s="10"/>
      <c r="N727" s="10"/>
      <c r="O727" s="10"/>
      <c r="P727" s="10"/>
      <c r="Q727" s="10"/>
      <c r="R727" s="7"/>
      <c r="S727" s="7"/>
      <c r="T727" s="7"/>
      <c r="U727" s="7"/>
      <c r="V727" s="7"/>
      <c r="W727" s="7"/>
      <c r="AH727" s="1"/>
      <c r="IW727" s="7"/>
    </row>
    <row r="728" spans="3:257" ht="11.85" customHeight="1" x14ac:dyDescent="0.3">
      <c r="C728" s="27"/>
      <c r="D728" s="13"/>
      <c r="E728" s="13"/>
      <c r="F728" s="15"/>
      <c r="G728" s="15"/>
      <c r="H728" s="15"/>
      <c r="I728" s="10"/>
      <c r="J728" s="10"/>
      <c r="K728" s="10"/>
      <c r="L728" s="10"/>
      <c r="M728" s="10"/>
      <c r="N728" s="10"/>
      <c r="O728" s="10"/>
      <c r="P728" s="10"/>
      <c r="Q728" s="10"/>
      <c r="R728" s="7"/>
      <c r="S728" s="7"/>
      <c r="T728" s="7"/>
      <c r="U728" s="7"/>
      <c r="V728" s="7"/>
      <c r="W728" s="7"/>
      <c r="AH728" s="1"/>
      <c r="IW728" s="7"/>
    </row>
    <row r="729" spans="3:257" ht="11.85" customHeight="1" x14ac:dyDescent="0.3">
      <c r="C729" s="27"/>
      <c r="D729" s="13"/>
      <c r="E729" s="13"/>
      <c r="F729" s="15"/>
      <c r="G729" s="15"/>
      <c r="H729" s="15"/>
      <c r="I729" s="10"/>
      <c r="J729" s="10"/>
      <c r="K729" s="10"/>
      <c r="L729" s="10"/>
      <c r="M729" s="10"/>
      <c r="N729" s="10"/>
      <c r="O729" s="10"/>
      <c r="P729" s="10"/>
      <c r="Q729" s="10"/>
      <c r="R729" s="7"/>
      <c r="S729" s="7"/>
      <c r="T729" s="7"/>
      <c r="U729" s="7"/>
      <c r="V729" s="7"/>
      <c r="W729" s="7"/>
      <c r="AH729" s="1"/>
      <c r="IW729" s="7"/>
    </row>
    <row r="730" spans="3:257" ht="11.85" customHeight="1" x14ac:dyDescent="0.3">
      <c r="C730" s="27"/>
      <c r="D730" s="13"/>
      <c r="E730" s="13"/>
      <c r="F730" s="15"/>
      <c r="G730" s="15"/>
      <c r="H730" s="15"/>
      <c r="I730" s="10"/>
      <c r="J730" s="10"/>
      <c r="K730" s="10"/>
      <c r="L730" s="10"/>
      <c r="M730" s="10"/>
      <c r="N730" s="10"/>
      <c r="O730" s="10"/>
      <c r="P730" s="10"/>
      <c r="Q730" s="10"/>
      <c r="R730" s="7"/>
      <c r="S730" s="7"/>
      <c r="T730" s="7"/>
      <c r="U730" s="7"/>
      <c r="V730" s="7"/>
      <c r="W730" s="7"/>
      <c r="AH730" s="1"/>
      <c r="IW730" s="7"/>
    </row>
    <row r="731" spans="3:257" ht="11.85" customHeight="1" x14ac:dyDescent="0.3">
      <c r="C731" s="27"/>
      <c r="D731" s="13"/>
      <c r="E731" s="13"/>
      <c r="F731" s="15"/>
      <c r="G731" s="15"/>
      <c r="H731" s="15"/>
      <c r="I731" s="10"/>
      <c r="J731" s="10"/>
      <c r="K731" s="10"/>
      <c r="L731" s="10"/>
      <c r="M731" s="10"/>
      <c r="N731" s="10"/>
      <c r="O731" s="10"/>
      <c r="P731" s="10"/>
      <c r="Q731" s="10"/>
      <c r="R731" s="7"/>
      <c r="S731" s="7"/>
      <c r="T731" s="7"/>
      <c r="U731" s="7"/>
      <c r="V731" s="7"/>
      <c r="W731" s="7"/>
      <c r="AH731" s="1"/>
      <c r="IW731" s="7"/>
    </row>
    <row r="732" spans="3:257" ht="11.85" customHeight="1" x14ac:dyDescent="0.3">
      <c r="C732" s="27"/>
      <c r="D732" s="13"/>
      <c r="E732" s="13"/>
      <c r="F732" s="15"/>
      <c r="G732" s="15"/>
      <c r="H732" s="15"/>
      <c r="I732" s="10"/>
      <c r="J732" s="10"/>
      <c r="K732" s="10"/>
      <c r="L732" s="10"/>
      <c r="M732" s="10"/>
      <c r="N732" s="10"/>
      <c r="O732" s="10"/>
      <c r="P732" s="10"/>
      <c r="Q732" s="10"/>
      <c r="R732" s="7"/>
      <c r="S732" s="7"/>
      <c r="T732" s="7"/>
      <c r="U732" s="7"/>
      <c r="V732" s="7"/>
      <c r="W732" s="7"/>
      <c r="AH732" s="1"/>
      <c r="IW732" s="7"/>
    </row>
    <row r="733" spans="3:257" ht="11.85" customHeight="1" x14ac:dyDescent="0.3">
      <c r="C733" s="27"/>
      <c r="D733" s="13"/>
      <c r="E733" s="13"/>
      <c r="F733" s="15"/>
      <c r="G733" s="15"/>
      <c r="H733" s="15"/>
      <c r="I733" s="10"/>
      <c r="J733" s="10"/>
      <c r="K733" s="10"/>
      <c r="L733" s="10"/>
      <c r="M733" s="10"/>
      <c r="N733" s="10"/>
      <c r="O733" s="10"/>
      <c r="P733" s="10"/>
      <c r="Q733" s="10"/>
      <c r="R733" s="7"/>
      <c r="S733" s="7"/>
      <c r="T733" s="7"/>
      <c r="U733" s="7"/>
      <c r="V733" s="7"/>
      <c r="W733" s="7"/>
      <c r="AH733" s="1"/>
      <c r="IW733" s="7"/>
    </row>
    <row r="734" spans="3:257" ht="11.85" customHeight="1" x14ac:dyDescent="0.3">
      <c r="C734" s="27"/>
      <c r="D734" s="13"/>
      <c r="E734" s="13"/>
      <c r="F734" s="15"/>
      <c r="G734" s="15"/>
      <c r="H734" s="15"/>
      <c r="I734" s="10"/>
      <c r="J734" s="10"/>
      <c r="K734" s="10"/>
      <c r="L734" s="10"/>
      <c r="M734" s="10"/>
      <c r="N734" s="10"/>
      <c r="O734" s="10"/>
      <c r="P734" s="10"/>
      <c r="Q734" s="10"/>
      <c r="R734" s="7"/>
      <c r="S734" s="7"/>
      <c r="T734" s="7"/>
      <c r="U734" s="7"/>
      <c r="V734" s="7"/>
      <c r="W734" s="7"/>
      <c r="AH734" s="1"/>
      <c r="IW734" s="7"/>
    </row>
    <row r="735" spans="3:257" ht="11.85" customHeight="1" x14ac:dyDescent="0.3">
      <c r="C735" s="27"/>
      <c r="D735" s="13"/>
      <c r="E735" s="13"/>
      <c r="F735" s="15"/>
      <c r="G735" s="15"/>
      <c r="H735" s="15"/>
      <c r="I735" s="10"/>
      <c r="J735" s="10"/>
      <c r="K735" s="10"/>
      <c r="L735" s="10"/>
      <c r="M735" s="10"/>
      <c r="N735" s="10"/>
      <c r="O735" s="10"/>
      <c r="P735" s="10"/>
      <c r="Q735" s="10"/>
      <c r="R735" s="7"/>
      <c r="S735" s="7"/>
      <c r="T735" s="7"/>
      <c r="U735" s="7"/>
      <c r="V735" s="7"/>
      <c r="W735" s="7"/>
      <c r="AH735" s="1"/>
      <c r="IW735" s="7"/>
    </row>
    <row r="736" spans="3:257" ht="11.85" customHeight="1" x14ac:dyDescent="0.3">
      <c r="C736" s="27"/>
      <c r="D736" s="13"/>
      <c r="E736" s="13"/>
      <c r="F736" s="15"/>
      <c r="G736" s="15"/>
      <c r="H736" s="15"/>
      <c r="I736" s="10"/>
      <c r="J736" s="10"/>
      <c r="K736" s="10"/>
      <c r="L736" s="10"/>
      <c r="M736" s="10"/>
      <c r="N736" s="10"/>
      <c r="O736" s="10"/>
      <c r="P736" s="10"/>
      <c r="Q736" s="10"/>
      <c r="R736" s="7"/>
      <c r="S736" s="7"/>
      <c r="T736" s="7"/>
      <c r="U736" s="7"/>
      <c r="V736" s="7"/>
      <c r="W736" s="7"/>
      <c r="AH736" s="1"/>
      <c r="IW736" s="7"/>
    </row>
    <row r="737" spans="3:257" ht="11.85" customHeight="1" x14ac:dyDescent="0.3">
      <c r="C737" s="27"/>
      <c r="D737" s="13"/>
      <c r="E737" s="13"/>
      <c r="F737" s="15"/>
      <c r="G737" s="15"/>
      <c r="H737" s="15"/>
      <c r="I737" s="10"/>
      <c r="J737" s="10"/>
      <c r="K737" s="10"/>
      <c r="L737" s="10"/>
      <c r="M737" s="10"/>
      <c r="N737" s="10"/>
      <c r="O737" s="10"/>
      <c r="P737" s="10"/>
      <c r="Q737" s="10"/>
      <c r="R737" s="7"/>
      <c r="S737" s="7"/>
      <c r="T737" s="7"/>
      <c r="U737" s="7"/>
      <c r="V737" s="7"/>
      <c r="W737" s="7"/>
      <c r="AH737" s="1"/>
      <c r="IW737" s="7"/>
    </row>
    <row r="738" spans="3:257" ht="11.85" customHeight="1" x14ac:dyDescent="0.3">
      <c r="C738" s="27"/>
      <c r="D738" s="13"/>
      <c r="E738" s="13"/>
      <c r="F738" s="15"/>
      <c r="G738" s="15"/>
      <c r="H738" s="15"/>
      <c r="I738" s="10"/>
      <c r="J738" s="10"/>
      <c r="K738" s="10"/>
      <c r="L738" s="10"/>
      <c r="M738" s="10"/>
      <c r="N738" s="10"/>
      <c r="O738" s="10"/>
      <c r="P738" s="10"/>
      <c r="Q738" s="10"/>
      <c r="R738" s="7"/>
      <c r="S738" s="7"/>
      <c r="T738" s="7"/>
      <c r="U738" s="7"/>
      <c r="V738" s="7"/>
      <c r="W738" s="7"/>
      <c r="AH738" s="1"/>
      <c r="IW738" s="7"/>
    </row>
    <row r="739" spans="3:257" ht="11.85" customHeight="1" x14ac:dyDescent="0.3">
      <c r="C739" s="27"/>
      <c r="D739" s="13"/>
      <c r="E739" s="13"/>
      <c r="F739" s="15"/>
      <c r="G739" s="15"/>
      <c r="H739" s="15"/>
      <c r="I739" s="10"/>
      <c r="J739" s="10"/>
      <c r="K739" s="10"/>
      <c r="L739" s="10"/>
      <c r="M739" s="10"/>
      <c r="N739" s="10"/>
      <c r="O739" s="10"/>
      <c r="P739" s="10"/>
      <c r="Q739" s="10"/>
      <c r="R739" s="7"/>
      <c r="S739" s="7"/>
      <c r="T739" s="7"/>
      <c r="U739" s="7"/>
      <c r="V739" s="7"/>
      <c r="W739" s="7"/>
      <c r="AH739" s="1"/>
      <c r="IW739" s="7"/>
    </row>
    <row r="740" spans="3:257" ht="11.85" customHeight="1" x14ac:dyDescent="0.3">
      <c r="C740" s="27"/>
      <c r="D740" s="13"/>
      <c r="E740" s="13"/>
      <c r="F740" s="15"/>
      <c r="G740" s="15"/>
      <c r="H740" s="15"/>
      <c r="I740" s="10"/>
      <c r="J740" s="10"/>
      <c r="K740" s="10"/>
      <c r="L740" s="10"/>
      <c r="M740" s="10"/>
      <c r="N740" s="10"/>
      <c r="O740" s="10"/>
      <c r="P740" s="10"/>
      <c r="Q740" s="10"/>
      <c r="R740" s="7"/>
      <c r="S740" s="7"/>
      <c r="T740" s="7"/>
      <c r="U740" s="7"/>
      <c r="V740" s="7"/>
      <c r="W740" s="7"/>
      <c r="AH740" s="1"/>
      <c r="IW740" s="7"/>
    </row>
    <row r="741" spans="3:257" ht="11.85" customHeight="1" x14ac:dyDescent="0.3">
      <c r="C741" s="27"/>
      <c r="D741" s="13"/>
      <c r="E741" s="13"/>
      <c r="F741" s="15"/>
      <c r="G741" s="15"/>
      <c r="H741" s="15"/>
      <c r="I741" s="10"/>
      <c r="J741" s="10"/>
      <c r="K741" s="10"/>
      <c r="L741" s="10"/>
      <c r="M741" s="10"/>
      <c r="N741" s="10"/>
      <c r="O741" s="10"/>
      <c r="P741" s="10"/>
      <c r="Q741" s="10"/>
      <c r="R741" s="7"/>
      <c r="S741" s="7"/>
      <c r="T741" s="7"/>
      <c r="U741" s="7"/>
      <c r="V741" s="7"/>
      <c r="W741" s="7"/>
      <c r="AH741" s="1"/>
      <c r="IW741" s="7"/>
    </row>
    <row r="742" spans="3:257" ht="11.85" customHeight="1" x14ac:dyDescent="0.3">
      <c r="C742" s="27"/>
      <c r="D742" s="13"/>
      <c r="E742" s="13"/>
      <c r="F742" s="15"/>
      <c r="G742" s="15"/>
      <c r="H742" s="15"/>
      <c r="I742" s="10"/>
      <c r="J742" s="10"/>
      <c r="K742" s="10"/>
      <c r="L742" s="10"/>
      <c r="M742" s="10"/>
      <c r="N742" s="10"/>
      <c r="O742" s="10"/>
      <c r="P742" s="10"/>
      <c r="Q742" s="10"/>
      <c r="R742" s="7"/>
      <c r="S742" s="7"/>
      <c r="T742" s="7"/>
      <c r="U742" s="7"/>
      <c r="V742" s="7"/>
      <c r="W742" s="7"/>
      <c r="AH742" s="1"/>
      <c r="IW742" s="7"/>
    </row>
    <row r="743" spans="3:257" ht="11.85" customHeight="1" x14ac:dyDescent="0.3">
      <c r="C743" s="27"/>
      <c r="D743" s="13"/>
      <c r="E743" s="13"/>
      <c r="F743" s="15"/>
      <c r="G743" s="15"/>
      <c r="H743" s="15"/>
      <c r="I743" s="10"/>
      <c r="J743" s="10"/>
      <c r="K743" s="10"/>
      <c r="L743" s="10"/>
      <c r="M743" s="10"/>
      <c r="N743" s="10"/>
      <c r="O743" s="10"/>
      <c r="P743" s="10"/>
      <c r="Q743" s="10"/>
      <c r="R743" s="7"/>
      <c r="S743" s="7"/>
      <c r="T743" s="7"/>
      <c r="U743" s="7"/>
      <c r="V743" s="7"/>
      <c r="W743" s="7"/>
      <c r="AH743" s="1"/>
      <c r="IW743" s="7"/>
    </row>
    <row r="744" spans="3:257" ht="11.85" customHeight="1" x14ac:dyDescent="0.3">
      <c r="C744" s="27"/>
      <c r="D744" s="13"/>
      <c r="E744" s="13"/>
      <c r="F744" s="15"/>
      <c r="G744" s="15"/>
      <c r="H744" s="15"/>
      <c r="I744" s="10"/>
      <c r="J744" s="10"/>
      <c r="K744" s="10"/>
      <c r="L744" s="10"/>
      <c r="M744" s="10"/>
      <c r="N744" s="10"/>
      <c r="O744" s="10"/>
      <c r="P744" s="10"/>
      <c r="Q744" s="10"/>
      <c r="R744" s="7"/>
      <c r="S744" s="7"/>
      <c r="T744" s="7"/>
      <c r="U744" s="7"/>
      <c r="V744" s="7"/>
      <c r="W744" s="7"/>
      <c r="AH744" s="1"/>
      <c r="IW744" s="7"/>
    </row>
    <row r="745" spans="3:257" ht="11.85" customHeight="1" x14ac:dyDescent="0.3">
      <c r="C745" s="27"/>
      <c r="D745" s="13"/>
      <c r="E745" s="13"/>
      <c r="F745" s="15"/>
      <c r="G745" s="15"/>
      <c r="H745" s="15"/>
      <c r="I745" s="10"/>
      <c r="J745" s="10"/>
      <c r="K745" s="10"/>
      <c r="L745" s="10"/>
      <c r="M745" s="10"/>
      <c r="N745" s="10"/>
      <c r="O745" s="10"/>
      <c r="P745" s="10"/>
      <c r="Q745" s="10"/>
      <c r="R745" s="7"/>
      <c r="S745" s="7"/>
      <c r="T745" s="7"/>
      <c r="U745" s="7"/>
      <c r="V745" s="7"/>
      <c r="W745" s="7"/>
      <c r="AH745" s="1"/>
      <c r="IW745" s="7"/>
    </row>
    <row r="746" spans="3:257" ht="11.85" customHeight="1" x14ac:dyDescent="0.3">
      <c r="C746" s="27"/>
      <c r="D746" s="13"/>
      <c r="E746" s="13"/>
      <c r="F746" s="15"/>
      <c r="G746" s="15"/>
      <c r="H746" s="15"/>
      <c r="I746" s="10"/>
      <c r="J746" s="10"/>
      <c r="K746" s="10"/>
      <c r="L746" s="10"/>
      <c r="M746" s="10"/>
      <c r="N746" s="10"/>
      <c r="O746" s="10"/>
      <c r="P746" s="10"/>
      <c r="Q746" s="10"/>
      <c r="R746" s="7"/>
      <c r="S746" s="7"/>
      <c r="T746" s="7"/>
      <c r="U746" s="7"/>
      <c r="V746" s="7"/>
      <c r="W746" s="7"/>
      <c r="AH746" s="1"/>
      <c r="IW746" s="7"/>
    </row>
    <row r="747" spans="3:257" ht="11.85" customHeight="1" x14ac:dyDescent="0.3">
      <c r="C747" s="27"/>
      <c r="D747" s="13"/>
      <c r="E747" s="13"/>
      <c r="F747" s="15"/>
      <c r="G747" s="15"/>
      <c r="H747" s="15"/>
      <c r="I747" s="10"/>
      <c r="J747" s="10"/>
      <c r="K747" s="10"/>
      <c r="L747" s="10"/>
      <c r="M747" s="10"/>
      <c r="N747" s="10"/>
      <c r="O747" s="10"/>
      <c r="P747" s="10"/>
      <c r="Q747" s="10"/>
      <c r="R747" s="7"/>
      <c r="S747" s="7"/>
      <c r="T747" s="7"/>
      <c r="U747" s="7"/>
      <c r="V747" s="7"/>
      <c r="W747" s="7"/>
      <c r="AH747" s="1"/>
      <c r="IW747" s="7"/>
    </row>
    <row r="748" spans="3:257" ht="11.85" customHeight="1" x14ac:dyDescent="0.3">
      <c r="C748" s="27"/>
      <c r="D748" s="13"/>
      <c r="E748" s="13"/>
      <c r="F748" s="15"/>
      <c r="G748" s="15"/>
      <c r="H748" s="15"/>
      <c r="I748" s="10"/>
      <c r="J748" s="10"/>
      <c r="K748" s="10"/>
      <c r="L748" s="10"/>
      <c r="M748" s="10"/>
      <c r="N748" s="10"/>
      <c r="O748" s="10"/>
      <c r="P748" s="10"/>
      <c r="Q748" s="10"/>
      <c r="R748" s="7"/>
      <c r="S748" s="7"/>
      <c r="T748" s="7"/>
      <c r="U748" s="7"/>
      <c r="V748" s="7"/>
      <c r="W748" s="7"/>
      <c r="AH748" s="1"/>
      <c r="IW748" s="7"/>
    </row>
    <row r="749" spans="3:257" ht="11.85" customHeight="1" x14ac:dyDescent="0.3">
      <c r="C749" s="27"/>
      <c r="D749" s="13"/>
      <c r="E749" s="13"/>
      <c r="F749" s="15"/>
      <c r="G749" s="15"/>
      <c r="H749" s="15"/>
      <c r="I749" s="10"/>
      <c r="J749" s="10"/>
      <c r="K749" s="10"/>
      <c r="L749" s="10"/>
      <c r="M749" s="10"/>
      <c r="N749" s="10"/>
      <c r="O749" s="10"/>
      <c r="P749" s="10"/>
      <c r="Q749" s="10"/>
      <c r="R749" s="7"/>
      <c r="S749" s="7"/>
      <c r="T749" s="7"/>
      <c r="U749" s="7"/>
      <c r="V749" s="7"/>
      <c r="W749" s="7"/>
      <c r="AH749" s="1"/>
      <c r="IW749" s="7"/>
    </row>
    <row r="750" spans="3:257" ht="11.85" customHeight="1" x14ac:dyDescent="0.3">
      <c r="C750" s="27"/>
      <c r="D750" s="13"/>
      <c r="E750" s="13"/>
      <c r="F750" s="15"/>
      <c r="G750" s="15"/>
      <c r="H750" s="15"/>
      <c r="I750" s="10"/>
      <c r="J750" s="10"/>
      <c r="K750" s="10"/>
      <c r="L750" s="10"/>
      <c r="M750" s="10"/>
      <c r="N750" s="10"/>
      <c r="O750" s="10"/>
      <c r="P750" s="10"/>
      <c r="Q750" s="10"/>
      <c r="R750" s="7"/>
      <c r="S750" s="7"/>
      <c r="T750" s="7"/>
      <c r="U750" s="7"/>
      <c r="V750" s="7"/>
      <c r="W750" s="7"/>
      <c r="AH750" s="1"/>
      <c r="IW750" s="7"/>
    </row>
    <row r="751" spans="3:257" ht="11.85" customHeight="1" x14ac:dyDescent="0.3">
      <c r="C751" s="27"/>
      <c r="D751" s="13"/>
      <c r="E751" s="13"/>
      <c r="F751" s="15"/>
      <c r="G751" s="15"/>
      <c r="H751" s="15"/>
      <c r="I751" s="10"/>
      <c r="J751" s="10"/>
      <c r="K751" s="10"/>
      <c r="L751" s="10"/>
      <c r="M751" s="10"/>
      <c r="N751" s="10"/>
      <c r="O751" s="10"/>
      <c r="P751" s="10"/>
      <c r="Q751" s="10"/>
      <c r="R751" s="7"/>
      <c r="S751" s="7"/>
      <c r="T751" s="7"/>
      <c r="U751" s="7"/>
      <c r="V751" s="7"/>
      <c r="W751" s="7"/>
      <c r="AH751" s="1"/>
      <c r="IW751" s="7"/>
    </row>
    <row r="752" spans="3:257" ht="11.85" customHeight="1" x14ac:dyDescent="0.3">
      <c r="C752" s="27"/>
      <c r="D752" s="13"/>
      <c r="E752" s="13"/>
      <c r="F752" s="15"/>
      <c r="G752" s="15"/>
      <c r="H752" s="15"/>
      <c r="I752" s="10"/>
      <c r="J752" s="10"/>
      <c r="K752" s="10"/>
      <c r="L752" s="10"/>
      <c r="M752" s="10"/>
      <c r="N752" s="10"/>
      <c r="O752" s="10"/>
      <c r="P752" s="10"/>
      <c r="Q752" s="10"/>
      <c r="R752" s="7"/>
      <c r="S752" s="7"/>
      <c r="T752" s="7"/>
      <c r="U752" s="7"/>
      <c r="V752" s="7"/>
      <c r="W752" s="7"/>
      <c r="AH752" s="1"/>
      <c r="IW752" s="7"/>
    </row>
    <row r="753" spans="3:257" ht="11.85" customHeight="1" x14ac:dyDescent="0.3">
      <c r="C753" s="27"/>
      <c r="D753" s="13"/>
      <c r="E753" s="13"/>
      <c r="F753" s="15"/>
      <c r="G753" s="15"/>
      <c r="H753" s="15"/>
      <c r="I753" s="10"/>
      <c r="J753" s="10"/>
      <c r="K753" s="10"/>
      <c r="L753" s="10"/>
      <c r="M753" s="10"/>
      <c r="N753" s="10"/>
      <c r="O753" s="10"/>
      <c r="P753" s="10"/>
      <c r="Q753" s="10"/>
      <c r="R753" s="7"/>
      <c r="S753" s="7"/>
      <c r="T753" s="7"/>
      <c r="U753" s="7"/>
      <c r="V753" s="7"/>
      <c r="W753" s="7"/>
      <c r="AH753" s="1"/>
      <c r="IW753" s="7"/>
    </row>
    <row r="754" spans="3:257" ht="11.85" customHeight="1" x14ac:dyDescent="0.3">
      <c r="C754" s="27"/>
      <c r="D754" s="13"/>
      <c r="E754" s="13"/>
      <c r="F754" s="15"/>
      <c r="G754" s="15"/>
      <c r="H754" s="15"/>
      <c r="I754" s="10"/>
      <c r="J754" s="10"/>
      <c r="K754" s="10"/>
      <c r="L754" s="10"/>
      <c r="M754" s="10"/>
      <c r="N754" s="10"/>
      <c r="O754" s="10"/>
      <c r="P754" s="10"/>
      <c r="Q754" s="10"/>
      <c r="R754" s="7"/>
      <c r="S754" s="7"/>
      <c r="T754" s="7"/>
      <c r="U754" s="7"/>
      <c r="V754" s="7"/>
      <c r="W754" s="7"/>
      <c r="AH754" s="1"/>
      <c r="IW754" s="7"/>
    </row>
    <row r="755" spans="3:257" ht="11.85" customHeight="1" x14ac:dyDescent="0.3">
      <c r="C755" s="27"/>
      <c r="D755" s="13"/>
      <c r="E755" s="13"/>
      <c r="F755" s="15"/>
      <c r="G755" s="15"/>
      <c r="H755" s="15"/>
      <c r="I755" s="10"/>
      <c r="J755" s="10"/>
      <c r="K755" s="10"/>
      <c r="L755" s="10"/>
      <c r="M755" s="10"/>
      <c r="N755" s="10"/>
      <c r="O755" s="10"/>
      <c r="P755" s="10"/>
      <c r="Q755" s="10"/>
      <c r="R755" s="7"/>
      <c r="S755" s="7"/>
      <c r="T755" s="7"/>
      <c r="U755" s="7"/>
      <c r="V755" s="7"/>
      <c r="W755" s="7"/>
      <c r="AH755" s="1"/>
      <c r="IW755" s="7"/>
    </row>
    <row r="756" spans="3:257" ht="11.85" customHeight="1" x14ac:dyDescent="0.3">
      <c r="C756" s="27"/>
      <c r="D756" s="13"/>
      <c r="E756" s="13"/>
      <c r="F756" s="15"/>
      <c r="G756" s="15"/>
      <c r="H756" s="15"/>
      <c r="I756" s="10"/>
      <c r="J756" s="10"/>
      <c r="K756" s="10"/>
      <c r="L756" s="10"/>
      <c r="M756" s="10"/>
      <c r="N756" s="10"/>
      <c r="O756" s="10"/>
      <c r="P756" s="10"/>
      <c r="Q756" s="10"/>
      <c r="R756" s="7"/>
      <c r="S756" s="7"/>
      <c r="T756" s="7"/>
      <c r="U756" s="7"/>
      <c r="V756" s="7"/>
      <c r="W756" s="7"/>
      <c r="AH756" s="1"/>
      <c r="IW756" s="7"/>
    </row>
    <row r="757" spans="3:257" ht="11.85" customHeight="1" x14ac:dyDescent="0.3">
      <c r="C757" s="27"/>
      <c r="D757" s="13"/>
      <c r="E757" s="13"/>
      <c r="F757" s="15"/>
      <c r="G757" s="15"/>
      <c r="H757" s="15"/>
      <c r="I757" s="10"/>
      <c r="J757" s="10"/>
      <c r="K757" s="10"/>
      <c r="L757" s="10"/>
      <c r="M757" s="10"/>
      <c r="N757" s="10"/>
      <c r="O757" s="10"/>
      <c r="P757" s="10"/>
      <c r="Q757" s="10"/>
      <c r="R757" s="7"/>
      <c r="S757" s="7"/>
      <c r="T757" s="7"/>
      <c r="U757" s="7"/>
      <c r="V757" s="7"/>
      <c r="W757" s="7"/>
      <c r="AH757" s="1"/>
      <c r="IW757" s="7"/>
    </row>
    <row r="758" spans="3:257" ht="11.85" customHeight="1" x14ac:dyDescent="0.3">
      <c r="C758" s="27"/>
      <c r="D758" s="13"/>
      <c r="E758" s="13"/>
      <c r="F758" s="15"/>
      <c r="G758" s="15"/>
      <c r="H758" s="15"/>
      <c r="I758" s="10"/>
      <c r="J758" s="10"/>
      <c r="K758" s="10"/>
      <c r="L758" s="10"/>
      <c r="M758" s="10"/>
      <c r="N758" s="10"/>
      <c r="O758" s="10"/>
      <c r="P758" s="10"/>
      <c r="Q758" s="10"/>
      <c r="R758" s="7"/>
      <c r="S758" s="7"/>
      <c r="T758" s="7"/>
      <c r="U758" s="7"/>
      <c r="V758" s="7"/>
      <c r="W758" s="7"/>
      <c r="AH758" s="1"/>
      <c r="IW758" s="7"/>
    </row>
    <row r="759" spans="3:257" ht="11.85" customHeight="1" x14ac:dyDescent="0.3">
      <c r="C759" s="27"/>
      <c r="D759" s="13"/>
      <c r="E759" s="13"/>
      <c r="F759" s="15"/>
      <c r="G759" s="15"/>
      <c r="H759" s="15"/>
      <c r="I759" s="10"/>
      <c r="J759" s="10"/>
      <c r="K759" s="10"/>
      <c r="L759" s="10"/>
      <c r="M759" s="10"/>
      <c r="N759" s="10"/>
      <c r="O759" s="10"/>
      <c r="P759" s="10"/>
      <c r="Q759" s="10"/>
      <c r="R759" s="7"/>
      <c r="S759" s="7"/>
      <c r="T759" s="7"/>
      <c r="U759" s="7"/>
      <c r="V759" s="7"/>
      <c r="W759" s="7"/>
      <c r="AH759" s="1"/>
      <c r="IW759" s="7"/>
    </row>
    <row r="760" spans="3:257" ht="11.85" customHeight="1" x14ac:dyDescent="0.3">
      <c r="C760" s="27"/>
      <c r="D760" s="13"/>
      <c r="E760" s="13"/>
      <c r="F760" s="15"/>
      <c r="G760" s="15"/>
      <c r="H760" s="15"/>
      <c r="I760" s="10"/>
      <c r="J760" s="10"/>
      <c r="K760" s="10"/>
      <c r="L760" s="10"/>
      <c r="M760" s="10"/>
      <c r="N760" s="10"/>
      <c r="O760" s="10"/>
      <c r="P760" s="10"/>
      <c r="Q760" s="10"/>
      <c r="R760" s="7"/>
      <c r="S760" s="7"/>
      <c r="T760" s="7"/>
      <c r="U760" s="7"/>
      <c r="V760" s="7"/>
      <c r="W760" s="7"/>
      <c r="AH760" s="1"/>
      <c r="IW760" s="7"/>
    </row>
    <row r="761" spans="3:257" ht="11.85" customHeight="1" x14ac:dyDescent="0.3">
      <c r="C761" s="27"/>
      <c r="D761" s="13"/>
      <c r="E761" s="13"/>
      <c r="F761" s="15"/>
      <c r="G761" s="15"/>
      <c r="H761" s="15"/>
      <c r="I761" s="10"/>
      <c r="J761" s="10"/>
      <c r="K761" s="10"/>
      <c r="L761" s="10"/>
      <c r="M761" s="10"/>
      <c r="N761" s="10"/>
      <c r="O761" s="10"/>
      <c r="P761" s="10"/>
      <c r="Q761" s="10"/>
      <c r="R761" s="7"/>
      <c r="S761" s="7"/>
      <c r="T761" s="7"/>
      <c r="U761" s="7"/>
      <c r="V761" s="7"/>
      <c r="W761" s="7"/>
      <c r="AH761" s="1"/>
      <c r="IW761" s="7"/>
    </row>
    <row r="762" spans="3:257" ht="11.85" customHeight="1" x14ac:dyDescent="0.3">
      <c r="C762" s="27"/>
      <c r="D762" s="13"/>
      <c r="E762" s="13"/>
      <c r="F762" s="15"/>
      <c r="G762" s="15"/>
      <c r="H762" s="15"/>
      <c r="I762" s="10"/>
      <c r="J762" s="10"/>
      <c r="K762" s="10"/>
      <c r="L762" s="10"/>
      <c r="M762" s="10"/>
      <c r="N762" s="10"/>
      <c r="O762" s="10"/>
      <c r="P762" s="10"/>
      <c r="Q762" s="10"/>
      <c r="R762" s="7"/>
      <c r="S762" s="7"/>
      <c r="T762" s="7"/>
      <c r="U762" s="7"/>
      <c r="V762" s="7"/>
      <c r="W762" s="7"/>
      <c r="AH762" s="1"/>
      <c r="IW762" s="7"/>
    </row>
    <row r="763" spans="3:257" ht="11.85" customHeight="1" x14ac:dyDescent="0.3">
      <c r="C763" s="27"/>
      <c r="D763" s="13"/>
      <c r="E763" s="13"/>
      <c r="F763" s="15"/>
      <c r="G763" s="15"/>
      <c r="H763" s="15"/>
      <c r="I763" s="10"/>
      <c r="J763" s="10"/>
      <c r="K763" s="10"/>
      <c r="L763" s="10"/>
      <c r="M763" s="10"/>
      <c r="N763" s="10"/>
      <c r="O763" s="10"/>
      <c r="P763" s="10"/>
      <c r="Q763" s="10"/>
      <c r="R763" s="7"/>
      <c r="S763" s="7"/>
      <c r="T763" s="7"/>
      <c r="U763" s="7"/>
      <c r="V763" s="7"/>
      <c r="W763" s="7"/>
      <c r="AH763" s="1"/>
      <c r="IW763" s="7"/>
    </row>
    <row r="764" spans="3:257" ht="11.85" customHeight="1" x14ac:dyDescent="0.3">
      <c r="C764" s="27"/>
      <c r="D764" s="13"/>
      <c r="E764" s="13"/>
      <c r="F764" s="15"/>
      <c r="G764" s="15"/>
      <c r="H764" s="15"/>
      <c r="I764" s="10"/>
      <c r="J764" s="10"/>
      <c r="K764" s="10"/>
      <c r="L764" s="10"/>
      <c r="M764" s="10"/>
      <c r="N764" s="10"/>
      <c r="O764" s="10"/>
      <c r="P764" s="10"/>
      <c r="Q764" s="10"/>
      <c r="R764" s="7"/>
      <c r="S764" s="7"/>
      <c r="T764" s="7"/>
      <c r="U764" s="7"/>
      <c r="V764" s="7"/>
      <c r="W764" s="7"/>
      <c r="AH764" s="1"/>
      <c r="IW764" s="7"/>
    </row>
    <row r="765" spans="3:257" ht="11.85" customHeight="1" x14ac:dyDescent="0.3">
      <c r="C765" s="27"/>
      <c r="D765" s="13"/>
      <c r="E765" s="13"/>
      <c r="F765" s="15"/>
      <c r="G765" s="15"/>
      <c r="H765" s="15"/>
      <c r="I765" s="10"/>
      <c r="J765" s="10"/>
      <c r="K765" s="10"/>
      <c r="L765" s="10"/>
      <c r="M765" s="10"/>
      <c r="N765" s="10"/>
      <c r="O765" s="10"/>
      <c r="P765" s="10"/>
      <c r="Q765" s="10"/>
      <c r="R765" s="7"/>
      <c r="S765" s="7"/>
      <c r="T765" s="7"/>
      <c r="U765" s="7"/>
      <c r="V765" s="7"/>
      <c r="W765" s="7"/>
      <c r="AH765" s="1"/>
      <c r="IW765" s="7"/>
    </row>
    <row r="766" spans="3:257" ht="11.85" customHeight="1" x14ac:dyDescent="0.3">
      <c r="C766" s="27"/>
      <c r="D766" s="13"/>
      <c r="E766" s="13"/>
      <c r="F766" s="15"/>
      <c r="G766" s="15"/>
      <c r="H766" s="15"/>
      <c r="I766" s="10"/>
      <c r="J766" s="10"/>
      <c r="K766" s="10"/>
      <c r="L766" s="10"/>
      <c r="M766" s="10"/>
      <c r="N766" s="10"/>
      <c r="O766" s="10"/>
      <c r="P766" s="10"/>
      <c r="Q766" s="10"/>
      <c r="R766" s="7"/>
      <c r="S766" s="7"/>
      <c r="T766" s="7"/>
      <c r="U766" s="7"/>
      <c r="V766" s="7"/>
      <c r="W766" s="7"/>
      <c r="AH766" s="1"/>
      <c r="IW766" s="7"/>
    </row>
    <row r="767" spans="3:257" ht="11.85" customHeight="1" x14ac:dyDescent="0.3">
      <c r="C767" s="27"/>
      <c r="D767" s="13"/>
      <c r="E767" s="13"/>
      <c r="F767" s="15"/>
      <c r="G767" s="15"/>
      <c r="H767" s="15"/>
      <c r="I767" s="10"/>
      <c r="J767" s="10"/>
      <c r="K767" s="10"/>
      <c r="L767" s="10"/>
      <c r="M767" s="10"/>
      <c r="N767" s="10"/>
      <c r="O767" s="10"/>
      <c r="P767" s="10"/>
      <c r="Q767" s="10"/>
      <c r="R767" s="7"/>
      <c r="S767" s="7"/>
      <c r="T767" s="7"/>
      <c r="U767" s="7"/>
      <c r="V767" s="7"/>
      <c r="W767" s="7"/>
      <c r="AH767" s="1"/>
      <c r="IW767" s="7"/>
    </row>
    <row r="768" spans="3:257" ht="11.85" customHeight="1" x14ac:dyDescent="0.3">
      <c r="C768" s="27"/>
      <c r="D768" s="13"/>
      <c r="E768" s="13"/>
      <c r="F768" s="15"/>
      <c r="G768" s="15"/>
      <c r="H768" s="15"/>
      <c r="I768" s="10"/>
      <c r="J768" s="10"/>
      <c r="K768" s="10"/>
      <c r="L768" s="10"/>
      <c r="M768" s="10"/>
      <c r="N768" s="10"/>
      <c r="O768" s="10"/>
      <c r="P768" s="10"/>
      <c r="Q768" s="10"/>
      <c r="R768" s="7"/>
      <c r="S768" s="7"/>
      <c r="T768" s="7"/>
      <c r="U768" s="7"/>
      <c r="V768" s="7"/>
      <c r="W768" s="7"/>
      <c r="AH768" s="1"/>
      <c r="IW768" s="7"/>
    </row>
    <row r="769" spans="3:257" ht="11.85" customHeight="1" x14ac:dyDescent="0.3">
      <c r="C769" s="27"/>
      <c r="D769" s="13"/>
      <c r="E769" s="13"/>
      <c r="F769" s="15"/>
      <c r="G769" s="15"/>
      <c r="H769" s="15"/>
      <c r="I769" s="10"/>
      <c r="J769" s="10"/>
      <c r="K769" s="10"/>
      <c r="L769" s="10"/>
      <c r="M769" s="10"/>
      <c r="N769" s="10"/>
      <c r="O769" s="10"/>
      <c r="P769" s="10"/>
      <c r="Q769" s="10"/>
      <c r="R769" s="7"/>
      <c r="S769" s="7"/>
      <c r="T769" s="7"/>
      <c r="U769" s="7"/>
      <c r="V769" s="7"/>
      <c r="W769" s="7"/>
      <c r="AH769" s="1"/>
      <c r="IW769" s="7"/>
    </row>
    <row r="770" spans="3:257" ht="11.85" customHeight="1" x14ac:dyDescent="0.3">
      <c r="C770" s="27"/>
      <c r="D770" s="13"/>
      <c r="E770" s="13"/>
      <c r="F770" s="15"/>
      <c r="G770" s="15"/>
      <c r="H770" s="15"/>
      <c r="I770" s="10"/>
      <c r="J770" s="10"/>
      <c r="K770" s="10"/>
      <c r="L770" s="10"/>
      <c r="M770" s="10"/>
      <c r="N770" s="10"/>
      <c r="O770" s="10"/>
      <c r="P770" s="10"/>
      <c r="Q770" s="10"/>
      <c r="R770" s="7"/>
      <c r="S770" s="7"/>
      <c r="T770" s="7"/>
      <c r="U770" s="7"/>
      <c r="V770" s="7"/>
      <c r="W770" s="7"/>
      <c r="AH770" s="1"/>
      <c r="IW770" s="7"/>
    </row>
    <row r="771" spans="3:257" ht="11.85" customHeight="1" x14ac:dyDescent="0.3">
      <c r="C771" s="27"/>
      <c r="D771" s="13"/>
      <c r="E771" s="13"/>
      <c r="F771" s="15"/>
      <c r="G771" s="15"/>
      <c r="H771" s="15"/>
      <c r="I771" s="10"/>
      <c r="J771" s="10"/>
      <c r="K771" s="10"/>
      <c r="L771" s="10"/>
      <c r="M771" s="10"/>
      <c r="N771" s="10"/>
      <c r="O771" s="10"/>
      <c r="P771" s="10"/>
      <c r="Q771" s="10"/>
      <c r="R771" s="7"/>
      <c r="S771" s="7"/>
      <c r="T771" s="7"/>
      <c r="U771" s="7"/>
      <c r="V771" s="7"/>
      <c r="W771" s="7"/>
      <c r="AH771" s="1"/>
      <c r="IW771" s="7"/>
    </row>
    <row r="772" spans="3:257" ht="11.85" customHeight="1" x14ac:dyDescent="0.3">
      <c r="C772" s="27"/>
      <c r="D772" s="13"/>
      <c r="E772" s="13"/>
      <c r="F772" s="15"/>
      <c r="G772" s="15"/>
      <c r="H772" s="15"/>
      <c r="I772" s="10"/>
      <c r="J772" s="10"/>
      <c r="K772" s="10"/>
      <c r="L772" s="10"/>
      <c r="M772" s="10"/>
      <c r="N772" s="10"/>
      <c r="O772" s="10"/>
      <c r="P772" s="10"/>
      <c r="Q772" s="10"/>
      <c r="R772" s="7"/>
      <c r="S772" s="7"/>
      <c r="T772" s="7"/>
      <c r="U772" s="7"/>
      <c r="V772" s="7"/>
      <c r="W772" s="7"/>
      <c r="AH772" s="1"/>
      <c r="IW772" s="7"/>
    </row>
    <row r="773" spans="3:257" ht="11.85" customHeight="1" x14ac:dyDescent="0.3">
      <c r="C773" s="27"/>
      <c r="D773" s="13"/>
      <c r="E773" s="13"/>
      <c r="F773" s="15"/>
      <c r="G773" s="15"/>
      <c r="H773" s="15"/>
      <c r="I773" s="10"/>
      <c r="J773" s="10"/>
      <c r="K773" s="10"/>
      <c r="L773" s="10"/>
      <c r="M773" s="10"/>
      <c r="N773" s="10"/>
      <c r="O773" s="10"/>
      <c r="P773" s="10"/>
      <c r="Q773" s="10"/>
      <c r="R773" s="7"/>
      <c r="S773" s="7"/>
      <c r="T773" s="7"/>
      <c r="U773" s="7"/>
      <c r="V773" s="7"/>
      <c r="W773" s="7"/>
      <c r="AH773" s="1"/>
      <c r="IW773" s="7"/>
    </row>
    <row r="774" spans="3:257" ht="11.85" customHeight="1" x14ac:dyDescent="0.3">
      <c r="C774" s="27"/>
      <c r="D774" s="13"/>
      <c r="E774" s="13"/>
      <c r="F774" s="15"/>
      <c r="G774" s="15"/>
      <c r="H774" s="15"/>
      <c r="I774" s="10"/>
      <c r="J774" s="10"/>
      <c r="K774" s="10"/>
      <c r="L774" s="10"/>
      <c r="M774" s="10"/>
      <c r="N774" s="10"/>
      <c r="O774" s="10"/>
      <c r="P774" s="10"/>
      <c r="Q774" s="10"/>
      <c r="R774" s="7"/>
      <c r="S774" s="7"/>
      <c r="T774" s="7"/>
      <c r="U774" s="7"/>
      <c r="V774" s="7"/>
      <c r="W774" s="7"/>
      <c r="AH774" s="1"/>
      <c r="IW774" s="7"/>
    </row>
    <row r="775" spans="3:257" ht="11.85" customHeight="1" x14ac:dyDescent="0.3">
      <c r="C775" s="27"/>
      <c r="D775" s="13"/>
      <c r="E775" s="13"/>
      <c r="F775" s="15"/>
      <c r="G775" s="15"/>
      <c r="H775" s="15"/>
      <c r="I775" s="10"/>
      <c r="J775" s="10"/>
      <c r="K775" s="10"/>
      <c r="L775" s="10"/>
      <c r="M775" s="10"/>
      <c r="N775" s="10"/>
      <c r="O775" s="10"/>
      <c r="P775" s="10"/>
      <c r="Q775" s="10"/>
      <c r="R775" s="7"/>
      <c r="S775" s="7"/>
      <c r="T775" s="7"/>
      <c r="U775" s="7"/>
      <c r="V775" s="7"/>
      <c r="W775" s="7"/>
      <c r="AH775" s="1"/>
      <c r="IW775" s="7"/>
    </row>
    <row r="776" spans="3:257" ht="11.85" customHeight="1" x14ac:dyDescent="0.3">
      <c r="C776" s="27"/>
      <c r="D776" s="13"/>
      <c r="E776" s="13"/>
      <c r="F776" s="15"/>
      <c r="G776" s="15"/>
      <c r="H776" s="15"/>
      <c r="I776" s="10"/>
      <c r="J776" s="10"/>
      <c r="K776" s="10"/>
      <c r="L776" s="10"/>
      <c r="M776" s="10"/>
      <c r="N776" s="10"/>
      <c r="O776" s="10"/>
      <c r="P776" s="10"/>
      <c r="Q776" s="10"/>
      <c r="R776" s="7"/>
      <c r="S776" s="7"/>
      <c r="T776" s="7"/>
      <c r="U776" s="7"/>
      <c r="V776" s="7"/>
      <c r="W776" s="7"/>
      <c r="AH776" s="1"/>
      <c r="IW776" s="7"/>
    </row>
    <row r="777" spans="3:257" ht="11.85" customHeight="1" x14ac:dyDescent="0.3">
      <c r="C777" s="27"/>
      <c r="D777" s="13"/>
      <c r="E777" s="13"/>
      <c r="F777" s="15"/>
      <c r="G777" s="15"/>
      <c r="H777" s="15"/>
      <c r="I777" s="10"/>
      <c r="J777" s="10"/>
      <c r="K777" s="10"/>
      <c r="L777" s="10"/>
      <c r="M777" s="10"/>
      <c r="N777" s="10"/>
      <c r="O777" s="10"/>
      <c r="P777" s="10"/>
      <c r="Q777" s="10"/>
      <c r="R777" s="7"/>
      <c r="S777" s="7"/>
      <c r="T777" s="7"/>
      <c r="U777" s="7"/>
      <c r="V777" s="7"/>
      <c r="W777" s="7"/>
      <c r="AH777" s="1"/>
      <c r="IW777" s="7"/>
    </row>
    <row r="778" spans="3:257" ht="11.85" customHeight="1" x14ac:dyDescent="0.3">
      <c r="C778" s="27"/>
      <c r="D778" s="13"/>
      <c r="E778" s="13"/>
      <c r="F778" s="15"/>
      <c r="G778" s="15"/>
      <c r="H778" s="15"/>
      <c r="I778" s="10"/>
      <c r="J778" s="10"/>
      <c r="K778" s="10"/>
      <c r="L778" s="10"/>
      <c r="M778" s="10"/>
      <c r="N778" s="10"/>
      <c r="O778" s="10"/>
      <c r="P778" s="10"/>
      <c r="Q778" s="10"/>
      <c r="R778" s="7"/>
      <c r="S778" s="7"/>
      <c r="T778" s="7"/>
      <c r="U778" s="7"/>
      <c r="V778" s="7"/>
      <c r="W778" s="7"/>
      <c r="AH778" s="1"/>
      <c r="IW778" s="7"/>
    </row>
    <row r="779" spans="3:257" ht="11.85" customHeight="1" x14ac:dyDescent="0.3">
      <c r="C779" s="27"/>
      <c r="D779" s="13"/>
      <c r="E779" s="13"/>
      <c r="F779" s="15"/>
      <c r="G779" s="15"/>
      <c r="H779" s="15"/>
      <c r="I779" s="10"/>
      <c r="J779" s="10"/>
      <c r="K779" s="10"/>
      <c r="L779" s="10"/>
      <c r="M779" s="10"/>
      <c r="N779" s="10"/>
      <c r="O779" s="10"/>
      <c r="P779" s="10"/>
      <c r="Q779" s="10"/>
      <c r="R779" s="7"/>
      <c r="S779" s="7"/>
      <c r="T779" s="7"/>
      <c r="U779" s="7"/>
      <c r="V779" s="7"/>
      <c r="W779" s="7"/>
      <c r="AH779" s="1"/>
      <c r="IW779" s="7"/>
    </row>
    <row r="780" spans="3:257" ht="11.85" customHeight="1" x14ac:dyDescent="0.3">
      <c r="C780" s="27"/>
      <c r="D780" s="13"/>
      <c r="E780" s="13"/>
      <c r="F780" s="15"/>
      <c r="G780" s="15"/>
      <c r="H780" s="15"/>
      <c r="I780" s="10"/>
      <c r="J780" s="10"/>
      <c r="K780" s="10"/>
      <c r="L780" s="10"/>
      <c r="M780" s="10"/>
      <c r="N780" s="10"/>
      <c r="O780" s="10"/>
      <c r="P780" s="10"/>
      <c r="Q780" s="10"/>
      <c r="R780" s="7"/>
      <c r="S780" s="7"/>
      <c r="T780" s="7"/>
      <c r="U780" s="7"/>
      <c r="V780" s="7"/>
      <c r="W780" s="7"/>
      <c r="AH780" s="1"/>
      <c r="IW780" s="7"/>
    </row>
    <row r="781" spans="3:257" ht="11.85" customHeight="1" x14ac:dyDescent="0.3">
      <c r="C781" s="27"/>
      <c r="D781" s="13"/>
      <c r="E781" s="13"/>
      <c r="F781" s="15"/>
      <c r="G781" s="15"/>
      <c r="H781" s="15"/>
      <c r="I781" s="10"/>
      <c r="J781" s="10"/>
      <c r="K781" s="10"/>
      <c r="L781" s="10"/>
      <c r="M781" s="10"/>
      <c r="N781" s="10"/>
      <c r="O781" s="10"/>
      <c r="P781" s="10"/>
      <c r="Q781" s="10"/>
      <c r="R781" s="7"/>
      <c r="S781" s="7"/>
      <c r="T781" s="7"/>
      <c r="U781" s="7"/>
      <c r="V781" s="7"/>
      <c r="W781" s="7"/>
      <c r="AH781" s="1"/>
      <c r="IW781" s="7"/>
    </row>
    <row r="782" spans="3:257" ht="11.85" customHeight="1" x14ac:dyDescent="0.3">
      <c r="C782" s="27"/>
      <c r="D782" s="13"/>
      <c r="E782" s="13"/>
      <c r="F782" s="15"/>
      <c r="G782" s="15"/>
      <c r="H782" s="15"/>
      <c r="I782" s="10"/>
      <c r="J782" s="10"/>
      <c r="K782" s="10"/>
      <c r="L782" s="10"/>
      <c r="M782" s="10"/>
      <c r="N782" s="10"/>
      <c r="O782" s="10"/>
      <c r="P782" s="10"/>
      <c r="Q782" s="10"/>
      <c r="R782" s="7"/>
      <c r="S782" s="7"/>
      <c r="T782" s="7"/>
      <c r="U782" s="7"/>
      <c r="V782" s="7"/>
      <c r="W782" s="7"/>
      <c r="AH782" s="1"/>
      <c r="IW782" s="7"/>
    </row>
    <row r="783" spans="3:257" ht="11.85" customHeight="1" x14ac:dyDescent="0.3">
      <c r="C783" s="27"/>
      <c r="D783" s="13"/>
      <c r="E783" s="13"/>
      <c r="F783" s="15"/>
      <c r="G783" s="15"/>
      <c r="H783" s="15"/>
      <c r="I783" s="10"/>
      <c r="J783" s="10"/>
      <c r="K783" s="10"/>
      <c r="L783" s="10"/>
      <c r="M783" s="10"/>
      <c r="N783" s="10"/>
      <c r="O783" s="10"/>
      <c r="P783" s="10"/>
      <c r="Q783" s="10"/>
      <c r="R783" s="7"/>
      <c r="S783" s="7"/>
      <c r="T783" s="7"/>
      <c r="U783" s="7"/>
      <c r="V783" s="7"/>
      <c r="W783" s="7"/>
      <c r="AH783" s="1"/>
      <c r="IW783" s="7"/>
    </row>
    <row r="784" spans="3:257" ht="11.85" customHeight="1" x14ac:dyDescent="0.3">
      <c r="C784" s="27"/>
      <c r="D784" s="13"/>
      <c r="E784" s="13"/>
      <c r="F784" s="15"/>
      <c r="G784" s="15"/>
      <c r="H784" s="15"/>
      <c r="I784" s="10"/>
      <c r="J784" s="10"/>
      <c r="K784" s="10"/>
      <c r="L784" s="10"/>
      <c r="M784" s="10"/>
      <c r="N784" s="10"/>
      <c r="O784" s="10"/>
      <c r="P784" s="10"/>
      <c r="Q784" s="10"/>
      <c r="R784" s="7"/>
      <c r="S784" s="7"/>
      <c r="T784" s="7"/>
      <c r="U784" s="7"/>
      <c r="V784" s="7"/>
      <c r="W784" s="7"/>
      <c r="AH784" s="1"/>
      <c r="IW784" s="7"/>
    </row>
    <row r="785" spans="3:257" ht="11.85" customHeight="1" x14ac:dyDescent="0.3">
      <c r="C785" s="27"/>
      <c r="D785" s="13"/>
      <c r="E785" s="13"/>
      <c r="F785" s="15"/>
      <c r="G785" s="15"/>
      <c r="H785" s="15"/>
      <c r="I785" s="10"/>
      <c r="J785" s="10"/>
      <c r="K785" s="10"/>
      <c r="L785" s="10"/>
      <c r="M785" s="10"/>
      <c r="N785" s="10"/>
      <c r="O785" s="10"/>
      <c r="P785" s="10"/>
      <c r="Q785" s="10"/>
      <c r="R785" s="7"/>
      <c r="S785" s="7"/>
      <c r="T785" s="7"/>
      <c r="U785" s="7"/>
      <c r="V785" s="7"/>
      <c r="W785" s="7"/>
      <c r="AH785" s="1"/>
      <c r="IW785" s="7"/>
    </row>
    <row r="786" spans="3:257" ht="11.85" customHeight="1" x14ac:dyDescent="0.3">
      <c r="C786" s="27"/>
      <c r="D786" s="13"/>
      <c r="E786" s="13"/>
      <c r="F786" s="15"/>
      <c r="G786" s="15"/>
      <c r="H786" s="15"/>
      <c r="I786" s="10"/>
      <c r="J786" s="10"/>
      <c r="K786" s="10"/>
      <c r="L786" s="10"/>
      <c r="M786" s="10"/>
      <c r="N786" s="10"/>
      <c r="O786" s="10"/>
      <c r="P786" s="10"/>
      <c r="Q786" s="10"/>
      <c r="R786" s="7"/>
      <c r="S786" s="7"/>
      <c r="T786" s="7"/>
      <c r="U786" s="7"/>
      <c r="V786" s="7"/>
      <c r="W786" s="7"/>
      <c r="AH786" s="1"/>
      <c r="IW786" s="7"/>
    </row>
    <row r="787" spans="3:257" ht="11.85" customHeight="1" x14ac:dyDescent="0.3">
      <c r="C787" s="27"/>
      <c r="D787" s="13"/>
      <c r="E787" s="13"/>
      <c r="F787" s="15"/>
      <c r="G787" s="15"/>
      <c r="H787" s="15"/>
      <c r="I787" s="10"/>
      <c r="J787" s="10"/>
      <c r="K787" s="10"/>
      <c r="L787" s="10"/>
      <c r="M787" s="10"/>
      <c r="N787" s="10"/>
      <c r="O787" s="10"/>
      <c r="P787" s="10"/>
      <c r="Q787" s="10"/>
      <c r="R787" s="7"/>
      <c r="S787" s="7"/>
      <c r="T787" s="7"/>
      <c r="U787" s="7"/>
      <c r="V787" s="7"/>
      <c r="W787" s="7"/>
      <c r="AH787" s="1"/>
      <c r="IW787" s="7"/>
    </row>
    <row r="788" spans="3:257" ht="11.85" customHeight="1" x14ac:dyDescent="0.3">
      <c r="C788" s="27"/>
      <c r="D788" s="13"/>
      <c r="E788" s="13"/>
      <c r="F788" s="15"/>
      <c r="G788" s="15"/>
      <c r="H788" s="15"/>
      <c r="I788" s="10"/>
      <c r="J788" s="10"/>
      <c r="K788" s="10"/>
      <c r="L788" s="10"/>
      <c r="M788" s="10"/>
      <c r="N788" s="10"/>
      <c r="O788" s="10"/>
      <c r="P788" s="10"/>
      <c r="Q788" s="10"/>
      <c r="R788" s="7"/>
      <c r="S788" s="7"/>
      <c r="T788" s="7"/>
      <c r="U788" s="7"/>
      <c r="V788" s="7"/>
      <c r="W788" s="7"/>
      <c r="AH788" s="1"/>
      <c r="IW788" s="7"/>
    </row>
    <row r="789" spans="3:257" ht="11.85" customHeight="1" x14ac:dyDescent="0.3">
      <c r="C789" s="27"/>
      <c r="D789" s="13"/>
      <c r="E789" s="13"/>
      <c r="F789" s="15"/>
      <c r="G789" s="15"/>
      <c r="H789" s="15"/>
      <c r="I789" s="10"/>
      <c r="J789" s="10"/>
      <c r="K789" s="10"/>
      <c r="L789" s="10"/>
      <c r="M789" s="10"/>
      <c r="N789" s="10"/>
      <c r="O789" s="10"/>
      <c r="P789" s="10"/>
      <c r="Q789" s="10"/>
      <c r="R789" s="7"/>
      <c r="S789" s="7"/>
      <c r="T789" s="7"/>
      <c r="U789" s="7"/>
      <c r="V789" s="7"/>
      <c r="W789" s="7"/>
      <c r="AH789" s="1"/>
      <c r="IW789" s="7"/>
    </row>
    <row r="790" spans="3:257" ht="11.85" customHeight="1" x14ac:dyDescent="0.3">
      <c r="C790" s="27"/>
      <c r="D790" s="13"/>
      <c r="E790" s="13"/>
      <c r="F790" s="15"/>
      <c r="G790" s="15"/>
      <c r="H790" s="15"/>
      <c r="I790" s="10"/>
      <c r="J790" s="10"/>
      <c r="K790" s="10"/>
      <c r="L790" s="10"/>
      <c r="M790" s="10"/>
      <c r="N790" s="10"/>
      <c r="O790" s="10"/>
      <c r="P790" s="10"/>
      <c r="Q790" s="10"/>
      <c r="R790" s="7"/>
      <c r="S790" s="7"/>
      <c r="T790" s="7"/>
      <c r="U790" s="7"/>
      <c r="V790" s="7"/>
      <c r="W790" s="7"/>
      <c r="AH790" s="1"/>
      <c r="IW790" s="7"/>
    </row>
    <row r="791" spans="3:257" ht="11.85" customHeight="1" x14ac:dyDescent="0.3">
      <c r="C791" s="27"/>
      <c r="D791" s="13"/>
      <c r="E791" s="13"/>
      <c r="F791" s="15"/>
      <c r="G791" s="15"/>
      <c r="H791" s="15"/>
      <c r="I791" s="10"/>
      <c r="J791" s="10"/>
      <c r="K791" s="10"/>
      <c r="L791" s="10"/>
      <c r="M791" s="10"/>
      <c r="N791" s="10"/>
      <c r="O791" s="10"/>
      <c r="P791" s="10"/>
      <c r="Q791" s="10"/>
      <c r="R791" s="7"/>
      <c r="S791" s="7"/>
      <c r="T791" s="7"/>
      <c r="U791" s="7"/>
      <c r="V791" s="7"/>
      <c r="W791" s="7"/>
      <c r="AH791" s="1"/>
      <c r="IW791" s="7"/>
    </row>
    <row r="792" spans="3:257" ht="11.85" customHeight="1" x14ac:dyDescent="0.3">
      <c r="C792" s="27"/>
      <c r="D792" s="13"/>
      <c r="E792" s="13"/>
      <c r="F792" s="15"/>
      <c r="G792" s="15"/>
      <c r="H792" s="15"/>
      <c r="I792" s="10"/>
      <c r="J792" s="10"/>
      <c r="K792" s="10"/>
      <c r="L792" s="10"/>
      <c r="M792" s="10"/>
      <c r="N792" s="10"/>
      <c r="O792" s="10"/>
      <c r="P792" s="10"/>
      <c r="Q792" s="10"/>
      <c r="R792" s="7"/>
      <c r="S792" s="7"/>
      <c r="T792" s="7"/>
      <c r="U792" s="7"/>
      <c r="V792" s="7"/>
      <c r="W792" s="7"/>
      <c r="AH792" s="1"/>
      <c r="IW792" s="7"/>
    </row>
    <row r="793" spans="3:257" ht="11.85" customHeight="1" x14ac:dyDescent="0.3">
      <c r="C793" s="27"/>
      <c r="D793" s="13"/>
      <c r="E793" s="13"/>
      <c r="F793" s="15"/>
      <c r="G793" s="15"/>
      <c r="H793" s="15"/>
      <c r="I793" s="10"/>
      <c r="J793" s="10"/>
      <c r="K793" s="10"/>
      <c r="L793" s="10"/>
      <c r="M793" s="10"/>
      <c r="N793" s="10"/>
      <c r="O793" s="10"/>
      <c r="P793" s="10"/>
      <c r="Q793" s="10"/>
      <c r="R793" s="7"/>
      <c r="S793" s="7"/>
      <c r="T793" s="7"/>
      <c r="U793" s="7"/>
      <c r="V793" s="7"/>
      <c r="W793" s="7"/>
      <c r="AH793" s="1"/>
      <c r="IW793" s="7"/>
    </row>
    <row r="794" spans="3:257" ht="11.85" customHeight="1" x14ac:dyDescent="0.3">
      <c r="C794" s="27"/>
      <c r="D794" s="13"/>
      <c r="E794" s="13"/>
      <c r="F794" s="15"/>
      <c r="G794" s="15"/>
      <c r="H794" s="15"/>
      <c r="I794" s="10"/>
      <c r="J794" s="10"/>
      <c r="K794" s="10"/>
      <c r="L794" s="10"/>
      <c r="M794" s="10"/>
      <c r="N794" s="10"/>
      <c r="O794" s="10"/>
      <c r="P794" s="10"/>
      <c r="Q794" s="10"/>
      <c r="R794" s="7"/>
      <c r="S794" s="7"/>
      <c r="T794" s="7"/>
      <c r="U794" s="7"/>
      <c r="V794" s="7"/>
      <c r="W794" s="7"/>
      <c r="AH794" s="1"/>
      <c r="IW794" s="7"/>
    </row>
    <row r="795" spans="3:257" ht="11.85" customHeight="1" x14ac:dyDescent="0.3">
      <c r="C795" s="27"/>
      <c r="D795" s="13"/>
      <c r="E795" s="13"/>
      <c r="F795" s="15"/>
      <c r="G795" s="15"/>
      <c r="H795" s="15"/>
      <c r="I795" s="10"/>
      <c r="J795" s="10"/>
      <c r="K795" s="10"/>
      <c r="L795" s="10"/>
      <c r="M795" s="10"/>
      <c r="N795" s="10"/>
      <c r="O795" s="10"/>
      <c r="P795" s="10"/>
      <c r="Q795" s="10"/>
      <c r="R795" s="7"/>
      <c r="S795" s="7"/>
      <c r="T795" s="7"/>
      <c r="U795" s="7"/>
      <c r="V795" s="7"/>
      <c r="W795" s="7"/>
      <c r="AH795" s="1"/>
      <c r="IW795" s="7"/>
    </row>
    <row r="796" spans="3:257" ht="11.85" customHeight="1" x14ac:dyDescent="0.3">
      <c r="C796" s="27"/>
      <c r="D796" s="13"/>
      <c r="E796" s="13"/>
      <c r="F796" s="15"/>
      <c r="G796" s="15"/>
      <c r="H796" s="15"/>
      <c r="I796" s="10"/>
      <c r="J796" s="10"/>
      <c r="K796" s="10"/>
      <c r="L796" s="10"/>
      <c r="M796" s="10"/>
      <c r="N796" s="10"/>
      <c r="O796" s="10"/>
      <c r="P796" s="10"/>
      <c r="Q796" s="10"/>
      <c r="R796" s="7"/>
      <c r="S796" s="7"/>
      <c r="T796" s="7"/>
      <c r="U796" s="7"/>
      <c r="V796" s="7"/>
      <c r="W796" s="7"/>
      <c r="AH796" s="1"/>
      <c r="IW796" s="7"/>
    </row>
    <row r="797" spans="3:257" ht="11.85" customHeight="1" x14ac:dyDescent="0.3">
      <c r="C797" s="27"/>
      <c r="D797" s="13"/>
      <c r="E797" s="13"/>
      <c r="F797" s="15"/>
      <c r="G797" s="15"/>
      <c r="H797" s="15"/>
      <c r="I797" s="10"/>
      <c r="J797" s="10"/>
      <c r="K797" s="10"/>
      <c r="L797" s="10"/>
      <c r="M797" s="10"/>
      <c r="N797" s="10"/>
      <c r="O797" s="10"/>
      <c r="P797" s="10"/>
      <c r="Q797" s="10"/>
      <c r="R797" s="7"/>
      <c r="S797" s="7"/>
      <c r="T797" s="7"/>
      <c r="U797" s="7"/>
      <c r="V797" s="7"/>
      <c r="W797" s="7"/>
      <c r="AH797" s="1"/>
      <c r="IW797" s="7"/>
    </row>
    <row r="798" spans="3:257" ht="11.85" customHeight="1" x14ac:dyDescent="0.3">
      <c r="C798" s="27"/>
      <c r="D798" s="13"/>
      <c r="E798" s="13"/>
      <c r="F798" s="15"/>
      <c r="G798" s="15"/>
      <c r="H798" s="15"/>
      <c r="I798" s="10"/>
      <c r="J798" s="10"/>
      <c r="K798" s="10"/>
      <c r="L798" s="10"/>
      <c r="M798" s="10"/>
      <c r="N798" s="10"/>
      <c r="O798" s="10"/>
      <c r="P798" s="10"/>
      <c r="Q798" s="10"/>
      <c r="R798" s="7"/>
      <c r="S798" s="7"/>
      <c r="T798" s="7"/>
      <c r="U798" s="7"/>
      <c r="V798" s="7"/>
      <c r="W798" s="7"/>
      <c r="AH798" s="1"/>
      <c r="IW798" s="7"/>
    </row>
    <row r="799" spans="3:257" ht="11.85" customHeight="1" x14ac:dyDescent="0.3">
      <c r="C799" s="27"/>
      <c r="D799" s="13"/>
      <c r="E799" s="13"/>
      <c r="F799" s="15"/>
      <c r="G799" s="15"/>
      <c r="H799" s="15"/>
      <c r="I799" s="10"/>
      <c r="J799" s="10"/>
      <c r="K799" s="10"/>
      <c r="L799" s="10"/>
      <c r="M799" s="10"/>
      <c r="N799" s="10"/>
      <c r="O799" s="10"/>
      <c r="P799" s="10"/>
      <c r="Q799" s="10"/>
      <c r="R799" s="7"/>
      <c r="S799" s="7"/>
      <c r="T799" s="7"/>
      <c r="U799" s="7"/>
      <c r="V799" s="7"/>
      <c r="W799" s="7"/>
      <c r="AH799" s="1"/>
      <c r="IW799" s="7"/>
    </row>
    <row r="800" spans="3:257" ht="11.85" customHeight="1" x14ac:dyDescent="0.3">
      <c r="C800" s="27"/>
      <c r="D800" s="13"/>
      <c r="E800" s="13"/>
      <c r="F800" s="15"/>
      <c r="G800" s="15"/>
      <c r="H800" s="15"/>
      <c r="I800" s="10"/>
      <c r="J800" s="10"/>
      <c r="K800" s="10"/>
      <c r="L800" s="10"/>
      <c r="M800" s="10"/>
      <c r="N800" s="10"/>
      <c r="O800" s="10"/>
      <c r="P800" s="10"/>
      <c r="Q800" s="10"/>
      <c r="R800" s="7"/>
      <c r="S800" s="7"/>
      <c r="T800" s="7"/>
      <c r="U800" s="7"/>
      <c r="V800" s="7"/>
      <c r="W800" s="7"/>
      <c r="AH800" s="1"/>
      <c r="IW800" s="7"/>
    </row>
    <row r="801" spans="3:257" ht="11.85" customHeight="1" x14ac:dyDescent="0.3">
      <c r="C801" s="27"/>
      <c r="D801" s="13"/>
      <c r="E801" s="13"/>
      <c r="F801" s="15"/>
      <c r="G801" s="15"/>
      <c r="H801" s="15"/>
      <c r="I801" s="10"/>
      <c r="J801" s="10"/>
      <c r="K801" s="10"/>
      <c r="L801" s="10"/>
      <c r="M801" s="10"/>
      <c r="N801" s="10"/>
      <c r="O801" s="10"/>
      <c r="P801" s="10"/>
      <c r="Q801" s="10"/>
      <c r="R801" s="7"/>
      <c r="S801" s="7"/>
      <c r="T801" s="7"/>
      <c r="U801" s="7"/>
      <c r="V801" s="7"/>
      <c r="W801" s="7"/>
      <c r="AH801" s="1"/>
      <c r="IW801" s="7"/>
    </row>
    <row r="802" spans="3:257" ht="11.85" customHeight="1" x14ac:dyDescent="0.3">
      <c r="C802" s="27"/>
      <c r="D802" s="13"/>
      <c r="E802" s="13"/>
      <c r="F802" s="15"/>
      <c r="G802" s="15"/>
      <c r="H802" s="15"/>
      <c r="I802" s="10"/>
      <c r="J802" s="10"/>
      <c r="K802" s="10"/>
      <c r="L802" s="10"/>
      <c r="M802" s="10"/>
      <c r="N802" s="10"/>
      <c r="O802" s="10"/>
      <c r="P802" s="10"/>
      <c r="Q802" s="10"/>
      <c r="R802" s="7"/>
      <c r="S802" s="7"/>
      <c r="T802" s="7"/>
      <c r="U802" s="7"/>
      <c r="V802" s="7"/>
      <c r="W802" s="7"/>
      <c r="AH802" s="1"/>
      <c r="IW802" s="7"/>
    </row>
    <row r="803" spans="3:257" ht="11.85" customHeight="1" x14ac:dyDescent="0.3">
      <c r="C803" s="27"/>
      <c r="D803" s="13"/>
      <c r="E803" s="13"/>
      <c r="F803" s="15"/>
      <c r="G803" s="15"/>
      <c r="H803" s="15"/>
      <c r="I803" s="10"/>
      <c r="J803" s="10"/>
      <c r="K803" s="10"/>
      <c r="L803" s="10"/>
      <c r="M803" s="10"/>
      <c r="N803" s="10"/>
      <c r="O803" s="10"/>
      <c r="P803" s="10"/>
      <c r="Q803" s="10"/>
      <c r="R803" s="7"/>
      <c r="S803" s="7"/>
      <c r="T803" s="7"/>
      <c r="U803" s="7"/>
      <c r="V803" s="7"/>
      <c r="W803" s="7"/>
      <c r="AH803" s="1"/>
      <c r="IW803" s="7"/>
    </row>
    <row r="804" spans="3:257" ht="11.85" customHeight="1" x14ac:dyDescent="0.3">
      <c r="C804" s="27"/>
      <c r="D804" s="13"/>
      <c r="E804" s="13"/>
      <c r="F804" s="15"/>
      <c r="G804" s="15"/>
      <c r="H804" s="15"/>
      <c r="I804" s="10"/>
      <c r="J804" s="10"/>
      <c r="K804" s="10"/>
      <c r="L804" s="10"/>
      <c r="M804" s="10"/>
      <c r="N804" s="10"/>
      <c r="O804" s="10"/>
      <c r="P804" s="10"/>
      <c r="Q804" s="10"/>
      <c r="R804" s="7"/>
      <c r="S804" s="7"/>
      <c r="T804" s="7"/>
      <c r="U804" s="7"/>
      <c r="V804" s="7"/>
      <c r="W804" s="7"/>
      <c r="AH804" s="1"/>
      <c r="IW804" s="7"/>
    </row>
    <row r="805" spans="3:257" ht="11.85" customHeight="1" x14ac:dyDescent="0.3">
      <c r="C805" s="27"/>
      <c r="D805" s="13"/>
      <c r="E805" s="13"/>
      <c r="F805" s="15"/>
      <c r="G805" s="15"/>
      <c r="H805" s="15"/>
      <c r="I805" s="10"/>
      <c r="J805" s="10"/>
      <c r="K805" s="10"/>
      <c r="L805" s="10"/>
      <c r="M805" s="10"/>
      <c r="N805" s="10"/>
      <c r="O805" s="10"/>
      <c r="P805" s="10"/>
      <c r="Q805" s="10"/>
      <c r="R805" s="7"/>
      <c r="S805" s="7"/>
      <c r="T805" s="7"/>
      <c r="U805" s="7"/>
      <c r="V805" s="7"/>
      <c r="W805" s="7"/>
      <c r="AH805" s="1"/>
      <c r="IW805" s="7"/>
    </row>
    <row r="806" spans="3:257" ht="11.85" customHeight="1" x14ac:dyDescent="0.3">
      <c r="C806" s="27"/>
      <c r="D806" s="13"/>
      <c r="E806" s="13"/>
      <c r="F806" s="15"/>
      <c r="G806" s="15"/>
      <c r="H806" s="15"/>
      <c r="I806" s="10"/>
      <c r="J806" s="10"/>
      <c r="K806" s="10"/>
      <c r="L806" s="10"/>
      <c r="M806" s="10"/>
      <c r="N806" s="10"/>
      <c r="O806" s="10"/>
      <c r="P806" s="10"/>
      <c r="Q806" s="10"/>
      <c r="R806" s="7"/>
      <c r="S806" s="7"/>
      <c r="T806" s="7"/>
      <c r="U806" s="7"/>
      <c r="V806" s="7"/>
      <c r="W806" s="7"/>
      <c r="AH806" s="1"/>
      <c r="IW806" s="7"/>
    </row>
    <row r="807" spans="3:257" ht="11.85" customHeight="1" x14ac:dyDescent="0.3">
      <c r="C807" s="27"/>
      <c r="D807" s="13"/>
      <c r="E807" s="13"/>
      <c r="F807" s="15"/>
      <c r="G807" s="15"/>
      <c r="H807" s="15"/>
      <c r="I807" s="10"/>
      <c r="J807" s="10"/>
      <c r="K807" s="10"/>
      <c r="L807" s="10"/>
      <c r="M807" s="10"/>
      <c r="N807" s="10"/>
      <c r="O807" s="10"/>
      <c r="P807" s="10"/>
      <c r="Q807" s="10"/>
      <c r="R807" s="7"/>
      <c r="S807" s="7"/>
      <c r="T807" s="7"/>
      <c r="U807" s="7"/>
      <c r="V807" s="7"/>
      <c r="W807" s="7"/>
      <c r="AH807" s="1"/>
      <c r="IW807" s="7"/>
    </row>
    <row r="808" spans="3:257" ht="11.85" customHeight="1" x14ac:dyDescent="0.3">
      <c r="C808" s="27"/>
      <c r="D808" s="13"/>
      <c r="E808" s="13"/>
      <c r="F808" s="15"/>
      <c r="G808" s="15"/>
      <c r="H808" s="15"/>
      <c r="I808" s="10"/>
      <c r="J808" s="10"/>
      <c r="K808" s="10"/>
      <c r="L808" s="10"/>
      <c r="M808" s="10"/>
      <c r="N808" s="10"/>
      <c r="O808" s="10"/>
      <c r="P808" s="10"/>
      <c r="Q808" s="10"/>
      <c r="R808" s="7"/>
      <c r="S808" s="7"/>
      <c r="T808" s="7"/>
      <c r="U808" s="7"/>
      <c r="V808" s="7"/>
      <c r="W808" s="7"/>
      <c r="AH808" s="1"/>
      <c r="IW808" s="7"/>
    </row>
    <row r="809" spans="3:257" ht="11.85" customHeight="1" x14ac:dyDescent="0.3">
      <c r="C809" s="27"/>
      <c r="D809" s="13"/>
      <c r="E809" s="13"/>
      <c r="F809" s="15"/>
      <c r="G809" s="15"/>
      <c r="H809" s="15"/>
      <c r="I809" s="10"/>
      <c r="J809" s="10"/>
      <c r="K809" s="10"/>
      <c r="L809" s="10"/>
      <c r="M809" s="10"/>
      <c r="N809" s="10"/>
      <c r="O809" s="10"/>
      <c r="P809" s="10"/>
      <c r="Q809" s="10"/>
      <c r="R809" s="7"/>
      <c r="S809" s="7"/>
      <c r="T809" s="7"/>
      <c r="U809" s="7"/>
      <c r="V809" s="7"/>
      <c r="W809" s="7"/>
      <c r="AH809" s="1"/>
      <c r="IW809" s="7"/>
    </row>
    <row r="810" spans="3:257" ht="11.85" customHeight="1" x14ac:dyDescent="0.3">
      <c r="C810" s="27"/>
      <c r="D810" s="13"/>
      <c r="E810" s="13"/>
      <c r="F810" s="15"/>
      <c r="G810" s="15"/>
      <c r="H810" s="15"/>
      <c r="I810" s="10"/>
      <c r="J810" s="10"/>
      <c r="K810" s="10"/>
      <c r="L810" s="10"/>
      <c r="M810" s="10"/>
      <c r="N810" s="10"/>
      <c r="O810" s="10"/>
      <c r="P810" s="10"/>
      <c r="Q810" s="10"/>
      <c r="R810" s="7"/>
      <c r="S810" s="7"/>
      <c r="T810" s="7"/>
      <c r="U810" s="7"/>
      <c r="V810" s="7"/>
      <c r="W810" s="7"/>
      <c r="AH810" s="1"/>
      <c r="IW810" s="7"/>
    </row>
    <row r="811" spans="3:257" ht="11.85" customHeight="1" x14ac:dyDescent="0.3">
      <c r="C811" s="27"/>
      <c r="D811" s="13"/>
      <c r="E811" s="13"/>
      <c r="F811" s="15"/>
      <c r="G811" s="15"/>
      <c r="H811" s="15"/>
      <c r="I811" s="10"/>
      <c r="J811" s="10"/>
      <c r="K811" s="10"/>
      <c r="L811" s="10"/>
      <c r="M811" s="10"/>
      <c r="N811" s="10"/>
      <c r="O811" s="10"/>
      <c r="P811" s="10"/>
      <c r="Q811" s="10"/>
      <c r="R811" s="7"/>
      <c r="S811" s="7"/>
      <c r="T811" s="7"/>
      <c r="U811" s="7"/>
      <c r="V811" s="7"/>
      <c r="W811" s="7"/>
      <c r="AH811" s="1"/>
      <c r="IW811" s="7"/>
    </row>
    <row r="812" spans="3:257" ht="11.85" customHeight="1" x14ac:dyDescent="0.3">
      <c r="C812" s="27"/>
      <c r="D812" s="13"/>
      <c r="E812" s="13"/>
      <c r="F812" s="15"/>
      <c r="G812" s="15"/>
      <c r="H812" s="15"/>
      <c r="I812" s="10"/>
      <c r="J812" s="10"/>
      <c r="K812" s="10"/>
      <c r="L812" s="10"/>
      <c r="M812" s="10"/>
      <c r="N812" s="10"/>
      <c r="O812" s="10"/>
      <c r="P812" s="10"/>
      <c r="Q812" s="10"/>
      <c r="R812" s="7"/>
      <c r="S812" s="7"/>
      <c r="T812" s="7"/>
      <c r="U812" s="7"/>
      <c r="V812" s="7"/>
      <c r="W812" s="7"/>
      <c r="AH812" s="1"/>
      <c r="IW812" s="7"/>
    </row>
    <row r="813" spans="3:257" ht="11.85" customHeight="1" x14ac:dyDescent="0.3">
      <c r="C813" s="27"/>
      <c r="D813" s="13"/>
      <c r="E813" s="13"/>
      <c r="F813" s="15"/>
      <c r="G813" s="15"/>
      <c r="H813" s="15"/>
      <c r="I813" s="10"/>
      <c r="J813" s="10"/>
      <c r="K813" s="10"/>
      <c r="L813" s="10"/>
      <c r="M813" s="10"/>
      <c r="N813" s="10"/>
      <c r="O813" s="10"/>
      <c r="P813" s="10"/>
      <c r="Q813" s="10"/>
      <c r="R813" s="7"/>
      <c r="S813" s="7"/>
      <c r="T813" s="7"/>
      <c r="U813" s="7"/>
      <c r="V813" s="7"/>
      <c r="W813" s="7"/>
      <c r="AH813" s="1"/>
      <c r="IW813" s="7"/>
    </row>
    <row r="814" spans="3:257" ht="11.85" customHeight="1" x14ac:dyDescent="0.3">
      <c r="C814" s="27"/>
      <c r="D814" s="13"/>
      <c r="E814" s="13"/>
      <c r="F814" s="15"/>
      <c r="G814" s="15"/>
      <c r="H814" s="15"/>
      <c r="I814" s="10"/>
      <c r="J814" s="10"/>
      <c r="K814" s="10"/>
      <c r="L814" s="10"/>
      <c r="M814" s="10"/>
      <c r="N814" s="10"/>
      <c r="O814" s="10"/>
      <c r="P814" s="10"/>
      <c r="Q814" s="10"/>
      <c r="R814" s="7"/>
      <c r="S814" s="7"/>
      <c r="T814" s="7"/>
      <c r="U814" s="7"/>
      <c r="V814" s="7"/>
      <c r="W814" s="7"/>
      <c r="AH814" s="1"/>
      <c r="IW814" s="7"/>
    </row>
    <row r="815" spans="3:257" ht="11.85" customHeight="1" x14ac:dyDescent="0.3">
      <c r="C815" s="27"/>
      <c r="D815" s="13"/>
      <c r="E815" s="13"/>
      <c r="F815" s="15"/>
      <c r="G815" s="15"/>
      <c r="H815" s="15"/>
      <c r="I815" s="10"/>
      <c r="J815" s="10"/>
      <c r="K815" s="10"/>
      <c r="L815" s="10"/>
      <c r="M815" s="10"/>
      <c r="N815" s="10"/>
      <c r="O815" s="10"/>
      <c r="P815" s="10"/>
      <c r="Q815" s="10"/>
      <c r="R815" s="7"/>
      <c r="S815" s="7"/>
      <c r="T815" s="7"/>
      <c r="U815" s="7"/>
      <c r="V815" s="7"/>
      <c r="W815" s="7"/>
      <c r="AH815" s="1"/>
      <c r="IW815" s="7"/>
    </row>
    <row r="816" spans="3:257" ht="11.85" customHeight="1" x14ac:dyDescent="0.3">
      <c r="C816" s="27"/>
      <c r="D816" s="13"/>
      <c r="E816" s="13"/>
      <c r="F816" s="15"/>
      <c r="G816" s="15"/>
      <c r="H816" s="15"/>
      <c r="I816" s="10"/>
      <c r="J816" s="10"/>
      <c r="K816" s="10"/>
      <c r="L816" s="10"/>
      <c r="M816" s="10"/>
      <c r="N816" s="10"/>
      <c r="O816" s="10"/>
      <c r="P816" s="10"/>
      <c r="Q816" s="10"/>
      <c r="R816" s="7"/>
      <c r="S816" s="7"/>
      <c r="T816" s="7"/>
      <c r="U816" s="7"/>
      <c r="V816" s="7"/>
      <c r="W816" s="7"/>
      <c r="AH816" s="1"/>
      <c r="IW816" s="7"/>
    </row>
    <row r="817" spans="3:257" ht="11.85" customHeight="1" x14ac:dyDescent="0.3">
      <c r="C817" s="27"/>
      <c r="D817" s="13"/>
      <c r="E817" s="13"/>
      <c r="F817" s="15"/>
      <c r="G817" s="15"/>
      <c r="H817" s="15"/>
      <c r="I817" s="10"/>
      <c r="J817" s="10"/>
      <c r="K817" s="10"/>
      <c r="L817" s="10"/>
      <c r="M817" s="10"/>
      <c r="N817" s="10"/>
      <c r="O817" s="10"/>
      <c r="P817" s="10"/>
      <c r="Q817" s="10"/>
      <c r="R817" s="7"/>
      <c r="S817" s="7"/>
      <c r="T817" s="7"/>
      <c r="U817" s="7"/>
      <c r="V817" s="7"/>
      <c r="W817" s="7"/>
      <c r="AH817" s="1"/>
      <c r="IW817" s="7"/>
    </row>
    <row r="818" spans="3:257" ht="11.85" customHeight="1" x14ac:dyDescent="0.3">
      <c r="C818" s="27"/>
      <c r="D818" s="13"/>
      <c r="E818" s="13"/>
      <c r="F818" s="15"/>
      <c r="G818" s="15"/>
      <c r="H818" s="15"/>
      <c r="I818" s="10"/>
      <c r="J818" s="10"/>
      <c r="K818" s="10"/>
      <c r="L818" s="10"/>
      <c r="M818" s="10"/>
      <c r="N818" s="10"/>
      <c r="O818" s="10"/>
      <c r="P818" s="10"/>
      <c r="Q818" s="10"/>
      <c r="R818" s="7"/>
      <c r="S818" s="7"/>
      <c r="T818" s="7"/>
      <c r="U818" s="7"/>
      <c r="V818" s="7"/>
      <c r="W818" s="7"/>
      <c r="AH818" s="1"/>
      <c r="IW818" s="7"/>
    </row>
    <row r="819" spans="3:257" ht="11.85" customHeight="1" x14ac:dyDescent="0.3">
      <c r="C819" s="27"/>
      <c r="D819" s="13"/>
      <c r="E819" s="13"/>
      <c r="F819" s="15"/>
      <c r="G819" s="15"/>
      <c r="H819" s="15"/>
      <c r="I819" s="10"/>
      <c r="J819" s="10"/>
      <c r="K819" s="10"/>
      <c r="L819" s="10"/>
      <c r="M819" s="10"/>
      <c r="N819" s="10"/>
      <c r="O819" s="10"/>
      <c r="P819" s="10"/>
      <c r="Q819" s="10"/>
      <c r="R819" s="7"/>
      <c r="S819" s="7"/>
      <c r="T819" s="7"/>
      <c r="U819" s="7"/>
      <c r="V819" s="7"/>
      <c r="W819" s="7"/>
      <c r="AH819" s="1"/>
      <c r="IW819" s="7"/>
    </row>
    <row r="820" spans="3:257" ht="11.85" customHeight="1" x14ac:dyDescent="0.3">
      <c r="C820" s="27"/>
      <c r="D820" s="13"/>
      <c r="E820" s="13"/>
      <c r="F820" s="15"/>
      <c r="G820" s="15"/>
      <c r="H820" s="15"/>
      <c r="I820" s="10"/>
      <c r="J820" s="10"/>
      <c r="K820" s="10"/>
      <c r="L820" s="10"/>
      <c r="M820" s="10"/>
      <c r="N820" s="10"/>
      <c r="O820" s="10"/>
      <c r="P820" s="10"/>
      <c r="Q820" s="10"/>
      <c r="R820" s="7"/>
      <c r="S820" s="7"/>
      <c r="T820" s="7"/>
      <c r="U820" s="7"/>
      <c r="V820" s="7"/>
      <c r="W820" s="7"/>
      <c r="AH820" s="1"/>
      <c r="IW820" s="7"/>
    </row>
    <row r="821" spans="3:257" ht="11.85" customHeight="1" x14ac:dyDescent="0.3">
      <c r="C821" s="27"/>
      <c r="D821" s="13"/>
      <c r="E821" s="13"/>
      <c r="F821" s="15"/>
      <c r="G821" s="15"/>
      <c r="H821" s="15"/>
      <c r="I821" s="10"/>
      <c r="J821" s="10"/>
      <c r="K821" s="10"/>
      <c r="L821" s="10"/>
      <c r="M821" s="10"/>
      <c r="N821" s="10"/>
      <c r="O821" s="10"/>
      <c r="P821" s="10"/>
      <c r="Q821" s="10"/>
      <c r="R821" s="7"/>
      <c r="S821" s="7"/>
      <c r="T821" s="7"/>
      <c r="U821" s="7"/>
      <c r="V821" s="7"/>
      <c r="W821" s="7"/>
      <c r="AH821" s="1"/>
      <c r="IW821" s="7"/>
    </row>
    <row r="822" spans="3:257" ht="11.85" customHeight="1" x14ac:dyDescent="0.3">
      <c r="C822" s="27"/>
      <c r="D822" s="13"/>
      <c r="E822" s="13"/>
      <c r="F822" s="15"/>
      <c r="G822" s="15"/>
      <c r="H822" s="15"/>
      <c r="I822" s="10"/>
      <c r="J822" s="10"/>
      <c r="K822" s="10"/>
      <c r="L822" s="10"/>
      <c r="M822" s="10"/>
      <c r="N822" s="10"/>
      <c r="O822" s="10"/>
      <c r="P822" s="10"/>
      <c r="Q822" s="10"/>
      <c r="R822" s="7"/>
      <c r="S822" s="7"/>
      <c r="T822" s="7"/>
      <c r="U822" s="7"/>
      <c r="V822" s="7"/>
      <c r="W822" s="7"/>
      <c r="AH822" s="1"/>
      <c r="IW822" s="7"/>
    </row>
    <row r="823" spans="3:257" ht="11.85" customHeight="1" x14ac:dyDescent="0.3">
      <c r="C823" s="27"/>
      <c r="D823" s="13"/>
      <c r="E823" s="13"/>
      <c r="F823" s="15"/>
      <c r="G823" s="15"/>
      <c r="H823" s="15"/>
      <c r="I823" s="10"/>
      <c r="J823" s="10"/>
      <c r="K823" s="10"/>
      <c r="L823" s="10"/>
      <c r="M823" s="10"/>
      <c r="N823" s="10"/>
      <c r="O823" s="10"/>
      <c r="P823" s="10"/>
      <c r="Q823" s="10"/>
      <c r="R823" s="7"/>
      <c r="S823" s="7"/>
      <c r="T823" s="7"/>
      <c r="U823" s="7"/>
      <c r="V823" s="7"/>
      <c r="W823" s="7"/>
      <c r="AH823" s="1"/>
      <c r="IW823" s="7"/>
    </row>
    <row r="824" spans="3:257" ht="11.85" customHeight="1" x14ac:dyDescent="0.3">
      <c r="C824" s="27"/>
      <c r="D824" s="13"/>
      <c r="E824" s="13"/>
      <c r="F824" s="15"/>
      <c r="G824" s="15"/>
      <c r="H824" s="15"/>
      <c r="I824" s="10"/>
      <c r="J824" s="10"/>
      <c r="K824" s="10"/>
      <c r="L824" s="10"/>
      <c r="M824" s="10"/>
      <c r="N824" s="10"/>
      <c r="O824" s="10"/>
      <c r="P824" s="10"/>
      <c r="Q824" s="10"/>
      <c r="R824" s="7"/>
      <c r="S824" s="7"/>
      <c r="T824" s="7"/>
      <c r="U824" s="7"/>
      <c r="V824" s="7"/>
      <c r="W824" s="7"/>
      <c r="AH824" s="1"/>
      <c r="IW824" s="7"/>
    </row>
    <row r="825" spans="3:257" ht="11.85" customHeight="1" x14ac:dyDescent="0.3">
      <c r="C825" s="27"/>
      <c r="D825" s="13"/>
      <c r="E825" s="13"/>
      <c r="F825" s="15"/>
      <c r="G825" s="15"/>
      <c r="H825" s="15"/>
      <c r="I825" s="10"/>
      <c r="J825" s="10"/>
      <c r="K825" s="10"/>
      <c r="L825" s="10"/>
      <c r="M825" s="10"/>
      <c r="N825" s="10"/>
      <c r="O825" s="10"/>
      <c r="P825" s="10"/>
      <c r="Q825" s="10"/>
      <c r="R825" s="7"/>
      <c r="S825" s="7"/>
      <c r="T825" s="7"/>
      <c r="U825" s="7"/>
      <c r="V825" s="7"/>
      <c r="W825" s="7"/>
      <c r="AH825" s="1"/>
      <c r="IW825" s="7"/>
    </row>
    <row r="826" spans="3:257" ht="11.85" customHeight="1" x14ac:dyDescent="0.3">
      <c r="C826" s="27"/>
      <c r="D826" s="13"/>
      <c r="E826" s="13"/>
      <c r="F826" s="15"/>
      <c r="G826" s="15"/>
      <c r="H826" s="15"/>
      <c r="I826" s="10"/>
      <c r="J826" s="10"/>
      <c r="K826" s="10"/>
      <c r="L826" s="10"/>
      <c r="M826" s="10"/>
      <c r="N826" s="10"/>
      <c r="O826" s="10"/>
      <c r="P826" s="10"/>
      <c r="Q826" s="10"/>
      <c r="R826" s="7"/>
      <c r="S826" s="7"/>
      <c r="T826" s="7"/>
      <c r="U826" s="7"/>
      <c r="V826" s="7"/>
      <c r="W826" s="7"/>
      <c r="AH826" s="1"/>
      <c r="IW826" s="7"/>
    </row>
    <row r="827" spans="3:257" ht="11.85" customHeight="1" x14ac:dyDescent="0.3">
      <c r="C827" s="27"/>
      <c r="D827" s="13"/>
      <c r="E827" s="13"/>
      <c r="F827" s="15"/>
      <c r="G827" s="15"/>
      <c r="H827" s="15"/>
      <c r="I827" s="10"/>
      <c r="J827" s="10"/>
      <c r="K827" s="10"/>
      <c r="L827" s="10"/>
      <c r="M827" s="10"/>
      <c r="N827" s="10"/>
      <c r="O827" s="10"/>
      <c r="P827" s="10"/>
      <c r="Q827" s="10"/>
      <c r="R827" s="7"/>
      <c r="S827" s="7"/>
      <c r="T827" s="7"/>
      <c r="U827" s="7"/>
      <c r="V827" s="7"/>
      <c r="W827" s="7"/>
      <c r="AH827" s="1"/>
      <c r="IW827" s="7"/>
    </row>
    <row r="828" spans="3:257" ht="11.85" customHeight="1" x14ac:dyDescent="0.3">
      <c r="C828" s="27"/>
      <c r="D828" s="13"/>
      <c r="E828" s="13"/>
      <c r="F828" s="15"/>
      <c r="G828" s="15"/>
      <c r="H828" s="15"/>
      <c r="I828" s="10"/>
      <c r="J828" s="10"/>
      <c r="K828" s="10"/>
      <c r="L828" s="10"/>
      <c r="M828" s="10"/>
      <c r="N828" s="10"/>
      <c r="O828" s="10"/>
      <c r="P828" s="10"/>
      <c r="Q828" s="10"/>
      <c r="R828" s="7"/>
      <c r="S828" s="7"/>
      <c r="T828" s="7"/>
      <c r="U828" s="7"/>
      <c r="V828" s="7"/>
      <c r="W828" s="7"/>
      <c r="AH828" s="1"/>
      <c r="IW828" s="7"/>
    </row>
    <row r="829" spans="3:257" ht="11.85" customHeight="1" x14ac:dyDescent="0.3">
      <c r="C829" s="27"/>
      <c r="D829" s="13"/>
      <c r="E829" s="13"/>
      <c r="F829" s="15"/>
      <c r="G829" s="15"/>
      <c r="H829" s="15"/>
      <c r="I829" s="10"/>
      <c r="J829" s="10"/>
      <c r="K829" s="10"/>
      <c r="L829" s="10"/>
      <c r="M829" s="10"/>
      <c r="N829" s="10"/>
      <c r="O829" s="10"/>
      <c r="P829" s="10"/>
      <c r="Q829" s="10"/>
      <c r="R829" s="7"/>
      <c r="S829" s="7"/>
      <c r="T829" s="7"/>
      <c r="U829" s="7"/>
      <c r="V829" s="7"/>
      <c r="W829" s="7"/>
      <c r="AH829" s="1"/>
      <c r="IW829" s="7"/>
    </row>
    <row r="830" spans="3:257" ht="11.85" customHeight="1" x14ac:dyDescent="0.3">
      <c r="C830" s="27"/>
      <c r="D830" s="13"/>
      <c r="E830" s="13"/>
      <c r="F830" s="15"/>
      <c r="G830" s="15"/>
      <c r="H830" s="15"/>
      <c r="I830" s="10"/>
      <c r="J830" s="10"/>
      <c r="K830" s="10"/>
      <c r="L830" s="10"/>
      <c r="M830" s="10"/>
      <c r="N830" s="10"/>
      <c r="O830" s="10"/>
      <c r="P830" s="10"/>
      <c r="Q830" s="10"/>
      <c r="R830" s="7"/>
      <c r="S830" s="7"/>
      <c r="T830" s="7"/>
      <c r="U830" s="7"/>
      <c r="V830" s="7"/>
      <c r="W830" s="7"/>
      <c r="AH830" s="1"/>
      <c r="IW830" s="7"/>
    </row>
    <row r="831" spans="3:257" ht="11.85" customHeight="1" x14ac:dyDescent="0.3">
      <c r="C831" s="27"/>
      <c r="D831" s="13"/>
      <c r="E831" s="13"/>
      <c r="F831" s="15"/>
      <c r="G831" s="15"/>
      <c r="H831" s="15"/>
      <c r="I831" s="10"/>
      <c r="J831" s="10"/>
      <c r="K831" s="10"/>
      <c r="L831" s="10"/>
      <c r="M831" s="10"/>
      <c r="N831" s="10"/>
      <c r="O831" s="10"/>
      <c r="P831" s="10"/>
      <c r="Q831" s="10"/>
      <c r="R831" s="7"/>
      <c r="S831" s="7"/>
      <c r="T831" s="7"/>
      <c r="U831" s="7"/>
      <c r="V831" s="7"/>
      <c r="W831" s="7"/>
      <c r="AH831" s="1"/>
      <c r="IW831" s="7"/>
    </row>
    <row r="832" spans="3:257" ht="11.85" customHeight="1" x14ac:dyDescent="0.3">
      <c r="C832" s="27"/>
      <c r="D832" s="13"/>
      <c r="E832" s="13"/>
      <c r="F832" s="15"/>
      <c r="G832" s="15"/>
      <c r="H832" s="15"/>
      <c r="I832" s="10"/>
      <c r="J832" s="10"/>
      <c r="K832" s="10"/>
      <c r="L832" s="10"/>
      <c r="M832" s="10"/>
      <c r="N832" s="10"/>
      <c r="O832" s="10"/>
      <c r="P832" s="10"/>
      <c r="Q832" s="10"/>
      <c r="R832" s="7"/>
      <c r="S832" s="7"/>
      <c r="T832" s="7"/>
      <c r="U832" s="7"/>
      <c r="V832" s="7"/>
      <c r="W832" s="7"/>
      <c r="AH832" s="1"/>
      <c r="IW832" s="7"/>
    </row>
    <row r="833" spans="3:257" ht="11.85" customHeight="1" x14ac:dyDescent="0.3">
      <c r="C833" s="27"/>
      <c r="D833" s="13"/>
      <c r="E833" s="13"/>
      <c r="F833" s="15"/>
      <c r="G833" s="15"/>
      <c r="H833" s="15"/>
      <c r="I833" s="10"/>
      <c r="J833" s="10"/>
      <c r="K833" s="10"/>
      <c r="L833" s="10"/>
      <c r="M833" s="10"/>
      <c r="N833" s="10"/>
      <c r="O833" s="10"/>
      <c r="P833" s="10"/>
      <c r="Q833" s="10"/>
      <c r="R833" s="7"/>
      <c r="S833" s="7"/>
      <c r="T833" s="7"/>
      <c r="U833" s="7"/>
      <c r="V833" s="7"/>
      <c r="W833" s="7"/>
      <c r="AH833" s="1"/>
      <c r="IW833" s="7"/>
    </row>
    <row r="834" spans="3:257" ht="11.85" customHeight="1" x14ac:dyDescent="0.3">
      <c r="C834" s="27"/>
      <c r="D834" s="13"/>
      <c r="E834" s="13"/>
      <c r="F834" s="15"/>
      <c r="G834" s="15"/>
      <c r="H834" s="15"/>
      <c r="I834" s="10"/>
      <c r="J834" s="10"/>
      <c r="K834" s="10"/>
      <c r="L834" s="10"/>
      <c r="M834" s="10"/>
      <c r="N834" s="10"/>
      <c r="O834" s="10"/>
      <c r="P834" s="10"/>
      <c r="Q834" s="10"/>
      <c r="R834" s="7"/>
      <c r="S834" s="7"/>
      <c r="T834" s="7"/>
      <c r="U834" s="7"/>
      <c r="V834" s="7"/>
      <c r="W834" s="7"/>
      <c r="AH834" s="1"/>
      <c r="IW834" s="7"/>
    </row>
    <row r="835" spans="3:257" ht="11.85" customHeight="1" x14ac:dyDescent="0.3">
      <c r="C835" s="27"/>
      <c r="D835" s="13"/>
      <c r="E835" s="13"/>
      <c r="F835" s="15"/>
      <c r="G835" s="15"/>
      <c r="H835" s="15"/>
      <c r="I835" s="10"/>
      <c r="J835" s="10"/>
      <c r="K835" s="10"/>
      <c r="L835" s="10"/>
      <c r="M835" s="10"/>
      <c r="N835" s="10"/>
      <c r="O835" s="10"/>
      <c r="P835" s="10"/>
      <c r="Q835" s="10"/>
      <c r="R835" s="7"/>
      <c r="S835" s="7"/>
      <c r="T835" s="7"/>
      <c r="U835" s="7"/>
      <c r="V835" s="7"/>
      <c r="W835" s="7"/>
      <c r="AH835" s="1"/>
      <c r="IW835" s="7"/>
    </row>
    <row r="836" spans="3:257" ht="11.85" customHeight="1" x14ac:dyDescent="0.3">
      <c r="C836" s="27"/>
      <c r="D836" s="13"/>
      <c r="E836" s="13"/>
      <c r="F836" s="15"/>
      <c r="G836" s="15"/>
      <c r="H836" s="15"/>
      <c r="I836" s="10"/>
      <c r="J836" s="10"/>
      <c r="K836" s="10"/>
      <c r="L836" s="10"/>
      <c r="M836" s="10"/>
      <c r="N836" s="10"/>
      <c r="O836" s="10"/>
      <c r="P836" s="10"/>
      <c r="Q836" s="10"/>
      <c r="R836" s="7"/>
      <c r="S836" s="7"/>
      <c r="T836" s="7"/>
      <c r="U836" s="7"/>
      <c r="V836" s="7"/>
      <c r="W836" s="7"/>
      <c r="AH836" s="1"/>
      <c r="IW836" s="7"/>
    </row>
    <row r="837" spans="3:257" ht="11.85" customHeight="1" x14ac:dyDescent="0.3">
      <c r="C837" s="27"/>
      <c r="D837" s="13"/>
      <c r="E837" s="13"/>
      <c r="F837" s="15"/>
      <c r="G837" s="15"/>
      <c r="H837" s="15"/>
      <c r="I837" s="10"/>
      <c r="J837" s="10"/>
      <c r="K837" s="10"/>
      <c r="L837" s="10"/>
      <c r="M837" s="10"/>
      <c r="N837" s="10"/>
      <c r="O837" s="10"/>
      <c r="P837" s="10"/>
      <c r="Q837" s="10"/>
      <c r="R837" s="7"/>
      <c r="S837" s="7"/>
      <c r="T837" s="7"/>
      <c r="U837" s="7"/>
      <c r="V837" s="7"/>
      <c r="W837" s="7"/>
      <c r="AH837" s="1"/>
      <c r="IW837" s="7"/>
    </row>
    <row r="838" spans="3:257" ht="11.85" customHeight="1" x14ac:dyDescent="0.3">
      <c r="C838" s="27"/>
      <c r="D838" s="13"/>
      <c r="E838" s="13"/>
      <c r="F838" s="15"/>
      <c r="G838" s="15"/>
      <c r="H838" s="15"/>
      <c r="I838" s="10"/>
      <c r="J838" s="10"/>
      <c r="K838" s="10"/>
      <c r="L838" s="10"/>
      <c r="M838" s="10"/>
      <c r="N838" s="10"/>
      <c r="O838" s="10"/>
      <c r="P838" s="10"/>
      <c r="Q838" s="10"/>
      <c r="R838" s="7"/>
      <c r="S838" s="7"/>
      <c r="T838" s="7"/>
      <c r="U838" s="7"/>
      <c r="V838" s="7"/>
      <c r="W838" s="7"/>
      <c r="AH838" s="1"/>
      <c r="IW838" s="7"/>
    </row>
    <row r="839" spans="3:257" ht="11.85" customHeight="1" x14ac:dyDescent="0.3">
      <c r="C839" s="27"/>
      <c r="D839" s="13"/>
      <c r="E839" s="13"/>
      <c r="F839" s="15"/>
      <c r="G839" s="15"/>
      <c r="H839" s="15"/>
      <c r="I839" s="10"/>
      <c r="J839" s="10"/>
      <c r="K839" s="10"/>
      <c r="L839" s="10"/>
      <c r="M839" s="10"/>
      <c r="N839" s="10"/>
      <c r="O839" s="10"/>
      <c r="P839" s="10"/>
      <c r="Q839" s="10"/>
      <c r="R839" s="7"/>
      <c r="S839" s="7"/>
      <c r="T839" s="7"/>
      <c r="U839" s="7"/>
      <c r="V839" s="7"/>
      <c r="W839" s="7"/>
      <c r="AH839" s="1"/>
      <c r="IW839" s="7"/>
    </row>
    <row r="840" spans="3:257" ht="11.85" customHeight="1" x14ac:dyDescent="0.3">
      <c r="C840" s="27"/>
      <c r="D840" s="13"/>
      <c r="E840" s="13"/>
      <c r="F840" s="15"/>
      <c r="G840" s="15"/>
      <c r="H840" s="15"/>
      <c r="I840" s="10"/>
      <c r="J840" s="10"/>
      <c r="K840" s="10"/>
      <c r="L840" s="10"/>
      <c r="M840" s="10"/>
      <c r="N840" s="10"/>
      <c r="O840" s="10"/>
      <c r="P840" s="10"/>
      <c r="Q840" s="10"/>
      <c r="R840" s="7"/>
      <c r="S840" s="7"/>
      <c r="T840" s="7"/>
      <c r="U840" s="7"/>
      <c r="V840" s="7"/>
      <c r="W840" s="7"/>
      <c r="AH840" s="1"/>
      <c r="IW840" s="7"/>
    </row>
    <row r="841" spans="3:257" ht="11.85" customHeight="1" x14ac:dyDescent="0.3">
      <c r="C841" s="27"/>
      <c r="D841" s="13"/>
      <c r="E841" s="13"/>
      <c r="F841" s="15"/>
      <c r="G841" s="15"/>
      <c r="H841" s="15"/>
      <c r="I841" s="10"/>
      <c r="J841" s="10"/>
      <c r="K841" s="10"/>
      <c r="L841" s="10"/>
      <c r="M841" s="10"/>
      <c r="N841" s="10"/>
      <c r="O841" s="10"/>
      <c r="P841" s="10"/>
      <c r="Q841" s="10"/>
      <c r="R841" s="7"/>
      <c r="S841" s="7"/>
      <c r="T841" s="7"/>
      <c r="U841" s="7"/>
      <c r="V841" s="7"/>
      <c r="W841" s="7"/>
      <c r="AH841" s="1"/>
      <c r="IW841" s="7"/>
    </row>
    <row r="842" spans="3:257" ht="11.85" customHeight="1" x14ac:dyDescent="0.3">
      <c r="C842" s="27"/>
      <c r="D842" s="13"/>
      <c r="E842" s="13"/>
      <c r="F842" s="15"/>
      <c r="G842" s="15"/>
      <c r="H842" s="15"/>
      <c r="I842" s="10"/>
      <c r="J842" s="10"/>
      <c r="K842" s="10"/>
      <c r="L842" s="10"/>
      <c r="M842" s="10"/>
      <c r="N842" s="10"/>
      <c r="O842" s="10"/>
      <c r="P842" s="10"/>
      <c r="Q842" s="10"/>
      <c r="R842" s="7"/>
      <c r="S842" s="7"/>
      <c r="T842" s="7"/>
      <c r="U842" s="7"/>
      <c r="V842" s="7"/>
      <c r="W842" s="7"/>
      <c r="AH842" s="1"/>
      <c r="IW842" s="7"/>
    </row>
    <row r="843" spans="3:257" ht="11.85" customHeight="1" x14ac:dyDescent="0.3">
      <c r="C843" s="27"/>
      <c r="D843" s="13"/>
      <c r="E843" s="13"/>
      <c r="F843" s="15"/>
      <c r="G843" s="15"/>
      <c r="H843" s="15"/>
      <c r="I843" s="10"/>
      <c r="J843" s="10"/>
      <c r="K843" s="10"/>
      <c r="L843" s="10"/>
      <c r="M843" s="10"/>
      <c r="N843" s="10"/>
      <c r="O843" s="10"/>
      <c r="P843" s="10"/>
      <c r="Q843" s="10"/>
      <c r="R843" s="7"/>
      <c r="S843" s="7"/>
      <c r="T843" s="7"/>
      <c r="U843" s="7"/>
      <c r="V843" s="7"/>
      <c r="W843" s="7"/>
      <c r="AH843" s="1"/>
      <c r="IW843" s="7"/>
    </row>
    <row r="844" spans="3:257" ht="11.85" customHeight="1" x14ac:dyDescent="0.3">
      <c r="C844" s="27"/>
      <c r="D844" s="13"/>
      <c r="E844" s="13"/>
      <c r="F844" s="15"/>
      <c r="G844" s="15"/>
      <c r="H844" s="15"/>
      <c r="I844" s="10"/>
      <c r="J844" s="10"/>
      <c r="K844" s="10"/>
      <c r="L844" s="10"/>
      <c r="M844" s="10"/>
      <c r="N844" s="10"/>
      <c r="O844" s="10"/>
      <c r="P844" s="10"/>
      <c r="Q844" s="10"/>
      <c r="R844" s="7"/>
      <c r="S844" s="7"/>
      <c r="T844" s="7"/>
      <c r="U844" s="7"/>
      <c r="V844" s="7"/>
      <c r="W844" s="7"/>
      <c r="AH844" s="1"/>
      <c r="IW844" s="7"/>
    </row>
    <row r="845" spans="3:257" ht="11.85" customHeight="1" x14ac:dyDescent="0.3">
      <c r="C845" s="27"/>
      <c r="D845" s="13"/>
      <c r="E845" s="13"/>
      <c r="F845" s="15"/>
      <c r="G845" s="15"/>
      <c r="H845" s="15"/>
      <c r="I845" s="10"/>
      <c r="J845" s="10"/>
      <c r="K845" s="10"/>
      <c r="L845" s="10"/>
      <c r="M845" s="10"/>
      <c r="N845" s="10"/>
      <c r="O845" s="10"/>
      <c r="P845" s="10"/>
      <c r="Q845" s="10"/>
      <c r="R845" s="7"/>
      <c r="S845" s="7"/>
      <c r="T845" s="7"/>
      <c r="U845" s="7"/>
      <c r="V845" s="7"/>
      <c r="W845" s="7"/>
      <c r="AH845" s="1"/>
      <c r="IW845" s="7"/>
    </row>
    <row r="846" spans="3:257" ht="11.85" customHeight="1" x14ac:dyDescent="0.3">
      <c r="C846" s="27"/>
      <c r="D846" s="13"/>
      <c r="E846" s="13"/>
      <c r="F846" s="15"/>
      <c r="G846" s="15"/>
      <c r="H846" s="15"/>
      <c r="I846" s="10"/>
      <c r="J846" s="10"/>
      <c r="K846" s="10"/>
      <c r="L846" s="10"/>
      <c r="M846" s="10"/>
      <c r="N846" s="10"/>
      <c r="O846" s="10"/>
      <c r="P846" s="10"/>
      <c r="Q846" s="10"/>
      <c r="R846" s="7"/>
      <c r="S846" s="7"/>
      <c r="T846" s="7"/>
      <c r="U846" s="7"/>
      <c r="V846" s="7"/>
      <c r="W846" s="7"/>
      <c r="AH846" s="1"/>
      <c r="IW846" s="7"/>
    </row>
    <row r="847" spans="3:257" ht="11.85" customHeight="1" x14ac:dyDescent="0.3">
      <c r="C847" s="27"/>
      <c r="D847" s="13"/>
      <c r="E847" s="13"/>
      <c r="F847" s="15"/>
      <c r="G847" s="15"/>
      <c r="H847" s="15"/>
      <c r="I847" s="10"/>
      <c r="J847" s="10"/>
      <c r="K847" s="10"/>
      <c r="L847" s="10"/>
      <c r="M847" s="10"/>
      <c r="N847" s="10"/>
      <c r="O847" s="10"/>
      <c r="P847" s="10"/>
      <c r="Q847" s="10"/>
      <c r="R847" s="7"/>
      <c r="S847" s="7"/>
      <c r="T847" s="7"/>
      <c r="U847" s="7"/>
      <c r="V847" s="7"/>
      <c r="W847" s="7"/>
      <c r="AH847" s="1"/>
      <c r="IW847" s="7"/>
    </row>
    <row r="848" spans="3:257" ht="11.85" customHeight="1" x14ac:dyDescent="0.3">
      <c r="C848" s="27"/>
      <c r="D848" s="13"/>
      <c r="E848" s="13"/>
      <c r="F848" s="15"/>
      <c r="G848" s="15"/>
      <c r="H848" s="15"/>
      <c r="I848" s="10"/>
      <c r="J848" s="10"/>
      <c r="K848" s="10"/>
      <c r="L848" s="10"/>
      <c r="M848" s="10"/>
      <c r="N848" s="10"/>
      <c r="O848" s="10"/>
      <c r="P848" s="10"/>
      <c r="Q848" s="10"/>
      <c r="R848" s="7"/>
      <c r="S848" s="7"/>
      <c r="T848" s="7"/>
      <c r="U848" s="7"/>
      <c r="V848" s="7"/>
      <c r="W848" s="7"/>
      <c r="AH848" s="1"/>
      <c r="IW848" s="7"/>
    </row>
    <row r="849" spans="3:257" ht="11.85" customHeight="1" x14ac:dyDescent="0.3">
      <c r="C849" s="27"/>
      <c r="D849" s="13"/>
      <c r="E849" s="13"/>
      <c r="F849" s="15"/>
      <c r="G849" s="15"/>
      <c r="H849" s="15"/>
      <c r="I849" s="10"/>
      <c r="J849" s="10"/>
      <c r="K849" s="10"/>
      <c r="L849" s="10"/>
      <c r="M849" s="10"/>
      <c r="N849" s="10"/>
      <c r="O849" s="10"/>
      <c r="P849" s="10"/>
      <c r="Q849" s="10"/>
      <c r="R849" s="7"/>
      <c r="S849" s="7"/>
      <c r="T849" s="7"/>
      <c r="U849" s="7"/>
      <c r="V849" s="7"/>
      <c r="W849" s="7"/>
      <c r="AH849" s="1"/>
      <c r="IW849" s="7"/>
    </row>
    <row r="850" spans="3:257" ht="11.85" customHeight="1" x14ac:dyDescent="0.3">
      <c r="C850" s="27"/>
      <c r="D850" s="13"/>
      <c r="E850" s="13"/>
      <c r="F850" s="15"/>
      <c r="G850" s="15"/>
      <c r="H850" s="15"/>
      <c r="I850" s="10"/>
      <c r="J850" s="10"/>
      <c r="K850" s="10"/>
      <c r="L850" s="10"/>
      <c r="M850" s="10"/>
      <c r="N850" s="10"/>
      <c r="O850" s="10"/>
      <c r="P850" s="10"/>
      <c r="Q850" s="10"/>
      <c r="R850" s="7"/>
      <c r="S850" s="7"/>
      <c r="T850" s="7"/>
      <c r="U850" s="7"/>
      <c r="V850" s="7"/>
      <c r="W850" s="7"/>
      <c r="AH850" s="1"/>
      <c r="IW850" s="7"/>
    </row>
    <row r="851" spans="3:257" ht="11.85" customHeight="1" x14ac:dyDescent="0.3">
      <c r="C851" s="27"/>
      <c r="D851" s="13"/>
      <c r="E851" s="13"/>
      <c r="F851" s="15"/>
      <c r="G851" s="15"/>
      <c r="H851" s="15"/>
      <c r="I851" s="10"/>
      <c r="J851" s="10"/>
      <c r="K851" s="10"/>
      <c r="L851" s="10"/>
      <c r="M851" s="10"/>
      <c r="N851" s="10"/>
      <c r="O851" s="10"/>
      <c r="P851" s="10"/>
      <c r="Q851" s="10"/>
      <c r="R851" s="7"/>
      <c r="S851" s="7"/>
      <c r="T851" s="7"/>
      <c r="U851" s="7"/>
      <c r="V851" s="7"/>
      <c r="W851" s="7"/>
      <c r="AH851" s="1"/>
      <c r="IW851" s="7"/>
    </row>
    <row r="852" spans="3:257" ht="11.85" customHeight="1" x14ac:dyDescent="0.3">
      <c r="C852" s="27"/>
      <c r="D852" s="13"/>
      <c r="E852" s="13"/>
      <c r="F852" s="15"/>
      <c r="G852" s="15"/>
      <c r="H852" s="15"/>
      <c r="I852" s="10"/>
      <c r="J852" s="10"/>
      <c r="K852" s="10"/>
      <c r="L852" s="10"/>
      <c r="M852" s="10"/>
      <c r="N852" s="10"/>
      <c r="O852" s="10"/>
      <c r="P852" s="10"/>
      <c r="Q852" s="10"/>
      <c r="R852" s="7"/>
      <c r="S852" s="7"/>
      <c r="T852" s="7"/>
      <c r="U852" s="7"/>
      <c r="V852" s="7"/>
      <c r="W852" s="7"/>
      <c r="AH852" s="1"/>
      <c r="IW852" s="7"/>
    </row>
    <row r="853" spans="3:257" ht="11.85" customHeight="1" x14ac:dyDescent="0.3">
      <c r="C853" s="27"/>
      <c r="D853" s="13"/>
      <c r="E853" s="13"/>
      <c r="F853" s="15"/>
      <c r="G853" s="15"/>
      <c r="H853" s="15"/>
      <c r="I853" s="10"/>
      <c r="J853" s="10"/>
      <c r="K853" s="10"/>
      <c r="L853" s="10"/>
      <c r="M853" s="10"/>
      <c r="N853" s="10"/>
      <c r="O853" s="10"/>
      <c r="P853" s="10"/>
      <c r="Q853" s="10"/>
      <c r="R853" s="7"/>
      <c r="S853" s="7"/>
      <c r="T853" s="7"/>
      <c r="U853" s="7"/>
      <c r="V853" s="7"/>
      <c r="W853" s="7"/>
      <c r="AH853" s="1"/>
      <c r="IW853" s="7"/>
    </row>
    <row r="854" spans="3:257" ht="11.85" customHeight="1" x14ac:dyDescent="0.3">
      <c r="C854" s="27"/>
      <c r="D854" s="13"/>
      <c r="E854" s="13"/>
      <c r="F854" s="15"/>
      <c r="G854" s="15"/>
      <c r="H854" s="15"/>
      <c r="I854" s="10"/>
      <c r="J854" s="10"/>
      <c r="K854" s="10"/>
      <c r="L854" s="10"/>
      <c r="M854" s="10"/>
      <c r="N854" s="10"/>
      <c r="O854" s="10"/>
      <c r="P854" s="10"/>
      <c r="Q854" s="10"/>
      <c r="R854" s="7"/>
      <c r="S854" s="7"/>
      <c r="T854" s="7"/>
      <c r="U854" s="7"/>
      <c r="V854" s="7"/>
      <c r="W854" s="7"/>
      <c r="AH854" s="1"/>
      <c r="IW854" s="7"/>
    </row>
    <row r="855" spans="3:257" ht="11.85" customHeight="1" x14ac:dyDescent="0.3">
      <c r="C855" s="27"/>
      <c r="D855" s="13"/>
      <c r="E855" s="13"/>
      <c r="F855" s="15"/>
      <c r="G855" s="15"/>
      <c r="H855" s="15"/>
      <c r="I855" s="10"/>
      <c r="J855" s="10"/>
      <c r="K855" s="10"/>
      <c r="L855" s="10"/>
      <c r="M855" s="10"/>
      <c r="N855" s="10"/>
      <c r="O855" s="10"/>
      <c r="P855" s="10"/>
      <c r="Q855" s="10"/>
      <c r="R855" s="7"/>
      <c r="S855" s="7"/>
      <c r="T855" s="7"/>
      <c r="U855" s="7"/>
      <c r="V855" s="7"/>
      <c r="W855" s="7"/>
      <c r="AH855" s="1"/>
      <c r="IW855" s="7"/>
    </row>
    <row r="856" spans="3:257" ht="11.85" customHeight="1" x14ac:dyDescent="0.3">
      <c r="C856" s="27"/>
      <c r="D856" s="13"/>
      <c r="E856" s="13"/>
      <c r="F856" s="15"/>
      <c r="G856" s="15"/>
      <c r="H856" s="15"/>
      <c r="I856" s="10"/>
      <c r="J856" s="10"/>
      <c r="K856" s="10"/>
      <c r="L856" s="10"/>
      <c r="M856" s="10"/>
      <c r="N856" s="10"/>
      <c r="O856" s="10"/>
      <c r="P856" s="10"/>
      <c r="Q856" s="10"/>
      <c r="R856" s="7"/>
      <c r="S856" s="7"/>
      <c r="T856" s="7"/>
      <c r="U856" s="7"/>
      <c r="V856" s="7"/>
      <c r="W856" s="7"/>
      <c r="AH856" s="1"/>
      <c r="IW856" s="7"/>
    </row>
    <row r="857" spans="3:257" ht="11.85" customHeight="1" x14ac:dyDescent="0.3">
      <c r="C857" s="27"/>
      <c r="D857" s="13"/>
      <c r="E857" s="13"/>
      <c r="F857" s="15"/>
      <c r="G857" s="15"/>
      <c r="H857" s="15"/>
      <c r="I857" s="10"/>
      <c r="J857" s="10"/>
      <c r="K857" s="10"/>
      <c r="L857" s="10"/>
      <c r="M857" s="10"/>
      <c r="N857" s="10"/>
      <c r="O857" s="10"/>
      <c r="P857" s="10"/>
      <c r="Q857" s="10"/>
      <c r="R857" s="7"/>
      <c r="S857" s="7"/>
      <c r="T857" s="7"/>
      <c r="U857" s="7"/>
      <c r="V857" s="7"/>
      <c r="W857" s="7"/>
      <c r="AH857" s="1"/>
      <c r="IW857" s="7"/>
    </row>
    <row r="858" spans="3:257" ht="11.85" customHeight="1" x14ac:dyDescent="0.3">
      <c r="C858" s="27"/>
      <c r="D858" s="13"/>
      <c r="E858" s="13"/>
      <c r="F858" s="15"/>
      <c r="G858" s="15"/>
      <c r="H858" s="15"/>
      <c r="I858" s="10"/>
      <c r="J858" s="10"/>
      <c r="K858" s="10"/>
      <c r="L858" s="10"/>
      <c r="M858" s="10"/>
      <c r="N858" s="10"/>
      <c r="O858" s="10"/>
      <c r="P858" s="10"/>
      <c r="Q858" s="10"/>
      <c r="R858" s="7"/>
      <c r="S858" s="7"/>
      <c r="T858" s="7"/>
      <c r="U858" s="7"/>
      <c r="V858" s="7"/>
      <c r="W858" s="7"/>
      <c r="AH858" s="1"/>
      <c r="IW858" s="7"/>
    </row>
    <row r="859" spans="3:257" ht="11.85" customHeight="1" x14ac:dyDescent="0.3">
      <c r="C859" s="27"/>
      <c r="D859" s="13"/>
      <c r="E859" s="13"/>
      <c r="F859" s="15"/>
      <c r="G859" s="15"/>
      <c r="H859" s="15"/>
      <c r="I859" s="10"/>
      <c r="J859" s="10"/>
      <c r="K859" s="10"/>
      <c r="L859" s="10"/>
      <c r="M859" s="10"/>
      <c r="N859" s="10"/>
      <c r="O859" s="10"/>
      <c r="P859" s="10"/>
      <c r="Q859" s="10"/>
      <c r="R859" s="7"/>
      <c r="S859" s="7"/>
      <c r="T859" s="7"/>
      <c r="U859" s="7"/>
      <c r="V859" s="7"/>
      <c r="W859" s="7"/>
      <c r="AH859" s="1"/>
      <c r="IW859" s="7"/>
    </row>
    <row r="860" spans="3:257" ht="11.85" customHeight="1" x14ac:dyDescent="0.3">
      <c r="C860" s="27"/>
      <c r="D860" s="13"/>
      <c r="E860" s="13"/>
      <c r="F860" s="15"/>
      <c r="G860" s="15"/>
      <c r="H860" s="15"/>
      <c r="I860" s="10"/>
      <c r="J860" s="10"/>
      <c r="K860" s="10"/>
      <c r="L860" s="10"/>
      <c r="M860" s="10"/>
      <c r="N860" s="10"/>
      <c r="O860" s="10"/>
      <c r="P860" s="10"/>
      <c r="Q860" s="10"/>
      <c r="R860" s="7"/>
      <c r="S860" s="7"/>
      <c r="T860" s="7"/>
      <c r="U860" s="7"/>
      <c r="V860" s="7"/>
      <c r="W860" s="7"/>
      <c r="AH860" s="1"/>
      <c r="IW860" s="7"/>
    </row>
    <row r="861" spans="3:257" ht="11.85" customHeight="1" x14ac:dyDescent="0.3">
      <c r="C861" s="27"/>
      <c r="D861" s="13"/>
      <c r="E861" s="13"/>
      <c r="F861" s="15"/>
      <c r="G861" s="15"/>
      <c r="H861" s="15"/>
      <c r="I861" s="10"/>
      <c r="J861" s="10"/>
      <c r="K861" s="10"/>
      <c r="L861" s="10"/>
      <c r="M861" s="10"/>
      <c r="N861" s="10"/>
      <c r="O861" s="10"/>
      <c r="P861" s="10"/>
      <c r="Q861" s="10"/>
      <c r="R861" s="7"/>
      <c r="S861" s="7"/>
      <c r="T861" s="7"/>
      <c r="U861" s="7"/>
      <c r="V861" s="7"/>
      <c r="W861" s="7"/>
      <c r="AH861" s="1"/>
      <c r="IW861" s="7"/>
    </row>
    <row r="862" spans="3:257" ht="11.85" customHeight="1" x14ac:dyDescent="0.3">
      <c r="C862" s="27"/>
      <c r="D862" s="13"/>
      <c r="E862" s="13"/>
      <c r="F862" s="15"/>
      <c r="G862" s="15"/>
      <c r="H862" s="15"/>
      <c r="I862" s="10"/>
      <c r="J862" s="10"/>
      <c r="K862" s="10"/>
      <c r="L862" s="10"/>
      <c r="M862" s="10"/>
      <c r="N862" s="10"/>
      <c r="O862" s="10"/>
      <c r="P862" s="10"/>
      <c r="Q862" s="10"/>
      <c r="R862" s="7"/>
      <c r="S862" s="7"/>
      <c r="T862" s="7"/>
      <c r="U862" s="7"/>
      <c r="V862" s="7"/>
      <c r="W862" s="7"/>
      <c r="AH862" s="1"/>
      <c r="IW862" s="7"/>
    </row>
    <row r="863" spans="3:257" ht="11.85" customHeight="1" x14ac:dyDescent="0.3">
      <c r="C863" s="27"/>
      <c r="D863" s="13"/>
      <c r="E863" s="13"/>
      <c r="F863" s="15"/>
      <c r="G863" s="15"/>
      <c r="H863" s="15"/>
      <c r="I863" s="10"/>
      <c r="J863" s="10"/>
      <c r="K863" s="10"/>
      <c r="L863" s="10"/>
      <c r="M863" s="10"/>
      <c r="N863" s="10"/>
      <c r="O863" s="10"/>
      <c r="P863" s="10"/>
      <c r="Q863" s="10"/>
      <c r="R863" s="7"/>
      <c r="S863" s="7"/>
      <c r="T863" s="7"/>
      <c r="U863" s="7"/>
      <c r="V863" s="7"/>
      <c r="W863" s="7"/>
      <c r="AH863" s="1"/>
      <c r="IW863" s="7"/>
    </row>
    <row r="864" spans="3:257" ht="11.85" customHeight="1" x14ac:dyDescent="0.3">
      <c r="C864" s="27"/>
      <c r="D864" s="13"/>
      <c r="E864" s="13"/>
      <c r="F864" s="15"/>
      <c r="G864" s="15"/>
      <c r="H864" s="15"/>
      <c r="I864" s="10"/>
      <c r="J864" s="10"/>
      <c r="K864" s="10"/>
      <c r="L864" s="10"/>
      <c r="M864" s="10"/>
      <c r="N864" s="10"/>
      <c r="O864" s="10"/>
      <c r="P864" s="10"/>
      <c r="Q864" s="10"/>
      <c r="R864" s="7"/>
      <c r="S864" s="7"/>
      <c r="T864" s="7"/>
      <c r="U864" s="7"/>
      <c r="V864" s="7"/>
      <c r="W864" s="7"/>
      <c r="AH864" s="1"/>
      <c r="IW864" s="7"/>
    </row>
    <row r="865" spans="3:257" ht="11.85" customHeight="1" x14ac:dyDescent="0.3">
      <c r="C865" s="27"/>
      <c r="D865" s="13"/>
      <c r="E865" s="13"/>
      <c r="F865" s="15"/>
      <c r="G865" s="15"/>
      <c r="H865" s="15"/>
      <c r="I865" s="10"/>
      <c r="J865" s="10"/>
      <c r="K865" s="10"/>
      <c r="L865" s="10"/>
      <c r="M865" s="10"/>
      <c r="N865" s="10"/>
      <c r="O865" s="10"/>
      <c r="P865" s="10"/>
      <c r="Q865" s="10"/>
      <c r="R865" s="7"/>
      <c r="S865" s="7"/>
      <c r="T865" s="7"/>
      <c r="U865" s="7"/>
      <c r="V865" s="7"/>
      <c r="W865" s="7"/>
      <c r="AH865" s="1"/>
      <c r="IW865" s="7"/>
    </row>
    <row r="866" spans="3:257" ht="11.85" customHeight="1" x14ac:dyDescent="0.3">
      <c r="C866" s="27"/>
      <c r="D866" s="13"/>
      <c r="E866" s="13"/>
      <c r="F866" s="15"/>
      <c r="G866" s="15"/>
      <c r="H866" s="15"/>
      <c r="I866" s="10"/>
      <c r="J866" s="10"/>
      <c r="K866" s="10"/>
      <c r="L866" s="10"/>
      <c r="M866" s="10"/>
      <c r="N866" s="10"/>
      <c r="O866" s="10"/>
      <c r="P866" s="10"/>
      <c r="Q866" s="10"/>
      <c r="R866" s="7"/>
      <c r="S866" s="7"/>
      <c r="T866" s="7"/>
      <c r="U866" s="7"/>
      <c r="V866" s="7"/>
      <c r="W866" s="7"/>
      <c r="AH866" s="1"/>
      <c r="IW866" s="7"/>
    </row>
    <row r="867" spans="3:257" ht="11.85" customHeight="1" x14ac:dyDescent="0.3">
      <c r="C867" s="27"/>
      <c r="D867" s="13"/>
      <c r="E867" s="13"/>
      <c r="F867" s="15"/>
      <c r="G867" s="15"/>
      <c r="H867" s="15"/>
      <c r="I867" s="10"/>
      <c r="J867" s="10"/>
      <c r="K867" s="10"/>
      <c r="L867" s="10"/>
      <c r="M867" s="10"/>
      <c r="N867" s="10"/>
      <c r="O867" s="10"/>
      <c r="P867" s="10"/>
      <c r="Q867" s="10"/>
      <c r="R867" s="7"/>
      <c r="S867" s="7"/>
      <c r="T867" s="7"/>
      <c r="U867" s="7"/>
      <c r="V867" s="7"/>
      <c r="W867" s="7"/>
      <c r="AH867" s="1"/>
      <c r="IW867" s="7"/>
    </row>
    <row r="868" spans="3:257" ht="11.85" customHeight="1" x14ac:dyDescent="0.3">
      <c r="C868" s="27"/>
      <c r="D868" s="13"/>
      <c r="E868" s="13"/>
      <c r="F868" s="15"/>
      <c r="G868" s="15"/>
      <c r="H868" s="15"/>
      <c r="I868" s="10"/>
      <c r="J868" s="10"/>
      <c r="K868" s="10"/>
      <c r="L868" s="10"/>
      <c r="M868" s="10"/>
      <c r="N868" s="10"/>
      <c r="O868" s="10"/>
      <c r="P868" s="10"/>
      <c r="Q868" s="10"/>
      <c r="R868" s="7"/>
      <c r="S868" s="7"/>
      <c r="T868" s="7"/>
      <c r="U868" s="7"/>
      <c r="V868" s="7"/>
      <c r="W868" s="7"/>
      <c r="AH868" s="1"/>
      <c r="IW868" s="7"/>
    </row>
    <row r="869" spans="3:257" ht="11.85" customHeight="1" x14ac:dyDescent="0.3">
      <c r="C869" s="27"/>
      <c r="D869" s="13"/>
      <c r="E869" s="13"/>
      <c r="F869" s="15"/>
      <c r="G869" s="15"/>
      <c r="H869" s="15"/>
      <c r="I869" s="10"/>
      <c r="J869" s="10"/>
      <c r="K869" s="10"/>
      <c r="L869" s="10"/>
      <c r="M869" s="10"/>
      <c r="N869" s="10"/>
      <c r="O869" s="10"/>
      <c r="P869" s="10"/>
      <c r="Q869" s="10"/>
      <c r="R869" s="7"/>
      <c r="S869" s="7"/>
      <c r="T869" s="7"/>
      <c r="U869" s="7"/>
      <c r="V869" s="7"/>
      <c r="W869" s="7"/>
      <c r="AH869" s="1"/>
      <c r="IW869" s="7"/>
    </row>
    <row r="870" spans="3:257" ht="11.85" customHeight="1" x14ac:dyDescent="0.3">
      <c r="C870" s="27"/>
      <c r="D870" s="13"/>
      <c r="E870" s="13"/>
      <c r="F870" s="15"/>
      <c r="G870" s="15"/>
      <c r="H870" s="15"/>
      <c r="I870" s="10"/>
      <c r="J870" s="10"/>
      <c r="K870" s="10"/>
      <c r="L870" s="10"/>
      <c r="M870" s="10"/>
      <c r="N870" s="10"/>
      <c r="O870" s="10"/>
      <c r="P870" s="10"/>
      <c r="Q870" s="10"/>
      <c r="R870" s="7"/>
      <c r="S870" s="7"/>
      <c r="T870" s="7"/>
      <c r="U870" s="7"/>
      <c r="V870" s="7"/>
      <c r="W870" s="7"/>
      <c r="AH870" s="1"/>
      <c r="IW870" s="7"/>
    </row>
    <row r="871" spans="3:257" ht="11.85" customHeight="1" x14ac:dyDescent="0.3">
      <c r="C871" s="27"/>
      <c r="D871" s="13"/>
      <c r="E871" s="13"/>
      <c r="F871" s="15"/>
      <c r="G871" s="15"/>
      <c r="H871" s="15"/>
      <c r="I871" s="10"/>
      <c r="J871" s="10"/>
      <c r="K871" s="10"/>
      <c r="L871" s="10"/>
      <c r="M871" s="10"/>
      <c r="N871" s="10"/>
      <c r="O871" s="10"/>
      <c r="P871" s="10"/>
      <c r="Q871" s="10"/>
      <c r="R871" s="7"/>
      <c r="S871" s="7"/>
      <c r="T871" s="7"/>
      <c r="U871" s="7"/>
      <c r="V871" s="7"/>
      <c r="W871" s="7"/>
      <c r="AH871" s="1"/>
      <c r="IW871" s="7"/>
    </row>
    <row r="872" spans="3:257" ht="11.85" customHeight="1" x14ac:dyDescent="0.3">
      <c r="C872" s="27"/>
      <c r="D872" s="13"/>
      <c r="E872" s="13"/>
      <c r="F872" s="15"/>
      <c r="G872" s="15"/>
      <c r="H872" s="15"/>
      <c r="I872" s="10"/>
      <c r="J872" s="10"/>
      <c r="K872" s="10"/>
      <c r="L872" s="10"/>
      <c r="M872" s="10"/>
      <c r="N872" s="10"/>
      <c r="O872" s="10"/>
      <c r="P872" s="10"/>
      <c r="Q872" s="10"/>
      <c r="R872" s="7"/>
      <c r="S872" s="7"/>
      <c r="T872" s="7"/>
      <c r="U872" s="7"/>
      <c r="V872" s="7"/>
      <c r="W872" s="7"/>
      <c r="AH872" s="1"/>
      <c r="IW872" s="7"/>
    </row>
    <row r="873" spans="3:257" ht="11.85" customHeight="1" x14ac:dyDescent="0.3">
      <c r="C873" s="27"/>
      <c r="D873" s="13"/>
      <c r="E873" s="13"/>
      <c r="F873" s="15"/>
      <c r="G873" s="15"/>
      <c r="H873" s="15"/>
      <c r="I873" s="10"/>
      <c r="J873" s="10"/>
      <c r="K873" s="10"/>
      <c r="L873" s="10"/>
      <c r="M873" s="10"/>
      <c r="N873" s="10"/>
      <c r="O873" s="10"/>
      <c r="P873" s="10"/>
      <c r="Q873" s="10"/>
      <c r="R873" s="7"/>
      <c r="S873" s="7"/>
      <c r="T873" s="7"/>
      <c r="U873" s="7"/>
      <c r="V873" s="7"/>
      <c r="W873" s="7"/>
      <c r="AH873" s="1"/>
      <c r="IW873" s="7"/>
    </row>
    <row r="874" spans="3:257" ht="11.85" customHeight="1" x14ac:dyDescent="0.3">
      <c r="C874" s="27"/>
      <c r="D874" s="13"/>
      <c r="E874" s="13"/>
      <c r="F874" s="15"/>
      <c r="G874" s="15"/>
      <c r="H874" s="15"/>
      <c r="I874" s="10"/>
      <c r="J874" s="10"/>
      <c r="K874" s="10"/>
      <c r="L874" s="10"/>
      <c r="M874" s="10"/>
      <c r="N874" s="10"/>
      <c r="O874" s="10"/>
      <c r="P874" s="10"/>
      <c r="Q874" s="10"/>
      <c r="R874" s="7"/>
      <c r="S874" s="7"/>
      <c r="T874" s="7"/>
      <c r="U874" s="7"/>
      <c r="V874" s="7"/>
      <c r="W874" s="7"/>
      <c r="AH874" s="1"/>
      <c r="IW874" s="7"/>
    </row>
    <row r="875" spans="3:257" ht="11.85" customHeight="1" x14ac:dyDescent="0.3">
      <c r="C875" s="27"/>
      <c r="D875" s="13"/>
      <c r="E875" s="13"/>
      <c r="F875" s="15"/>
      <c r="G875" s="15"/>
      <c r="H875" s="15"/>
      <c r="I875" s="10"/>
      <c r="J875" s="10"/>
      <c r="K875" s="10"/>
      <c r="L875" s="10"/>
      <c r="M875" s="10"/>
      <c r="N875" s="10"/>
      <c r="O875" s="10"/>
      <c r="P875" s="10"/>
      <c r="Q875" s="10"/>
      <c r="R875" s="7"/>
      <c r="S875" s="7"/>
      <c r="T875" s="7"/>
      <c r="U875" s="7"/>
      <c r="V875" s="7"/>
      <c r="W875" s="7"/>
      <c r="AH875" s="1"/>
      <c r="IW875" s="7"/>
    </row>
    <row r="876" spans="3:257" ht="11.85" customHeight="1" x14ac:dyDescent="0.3">
      <c r="C876" s="27"/>
      <c r="D876" s="13"/>
      <c r="E876" s="13"/>
      <c r="F876" s="15"/>
      <c r="G876" s="15"/>
      <c r="H876" s="15"/>
      <c r="I876" s="10"/>
      <c r="J876" s="10"/>
      <c r="K876" s="10"/>
      <c r="L876" s="10"/>
      <c r="M876" s="10"/>
      <c r="N876" s="10"/>
      <c r="O876" s="10"/>
      <c r="P876" s="10"/>
      <c r="Q876" s="10"/>
      <c r="R876" s="7"/>
      <c r="S876" s="7"/>
      <c r="T876" s="7"/>
      <c r="U876" s="7"/>
      <c r="V876" s="7"/>
      <c r="W876" s="7"/>
      <c r="AH876" s="1"/>
      <c r="IW876" s="7"/>
    </row>
    <row r="877" spans="3:257" ht="11.85" customHeight="1" x14ac:dyDescent="0.3">
      <c r="C877" s="27"/>
      <c r="D877" s="13"/>
      <c r="E877" s="13"/>
      <c r="F877" s="15"/>
      <c r="G877" s="15"/>
      <c r="H877" s="15"/>
      <c r="I877" s="10"/>
      <c r="J877" s="10"/>
      <c r="K877" s="10"/>
      <c r="L877" s="10"/>
      <c r="M877" s="10"/>
      <c r="N877" s="10"/>
      <c r="O877" s="10"/>
      <c r="P877" s="10"/>
      <c r="Q877" s="10"/>
      <c r="R877" s="7"/>
      <c r="S877" s="7"/>
      <c r="T877" s="7"/>
      <c r="U877" s="7"/>
      <c r="V877" s="7"/>
      <c r="W877" s="7"/>
      <c r="AH877" s="1"/>
      <c r="IW877" s="7"/>
    </row>
    <row r="878" spans="3:257" ht="11.85" customHeight="1" x14ac:dyDescent="0.3">
      <c r="C878" s="27"/>
      <c r="D878" s="13"/>
      <c r="E878" s="13"/>
      <c r="F878" s="15"/>
      <c r="G878" s="15"/>
      <c r="H878" s="15"/>
      <c r="I878" s="10"/>
      <c r="J878" s="10"/>
      <c r="K878" s="10"/>
      <c r="L878" s="10"/>
      <c r="M878" s="10"/>
      <c r="N878" s="10"/>
      <c r="O878" s="10"/>
      <c r="P878" s="10"/>
      <c r="Q878" s="10"/>
      <c r="R878" s="7"/>
      <c r="S878" s="7"/>
      <c r="T878" s="7"/>
      <c r="U878" s="7"/>
      <c r="V878" s="7"/>
      <c r="W878" s="7"/>
      <c r="AH878" s="1"/>
      <c r="IW878" s="7"/>
    </row>
    <row r="879" spans="3:257" ht="11.85" customHeight="1" x14ac:dyDescent="0.3">
      <c r="C879" s="27"/>
      <c r="D879" s="13"/>
      <c r="E879" s="13"/>
      <c r="F879" s="15"/>
      <c r="G879" s="15"/>
      <c r="H879" s="15"/>
      <c r="I879" s="10"/>
      <c r="J879" s="10"/>
      <c r="K879" s="10"/>
      <c r="L879" s="10"/>
      <c r="M879" s="10"/>
      <c r="N879" s="10"/>
      <c r="O879" s="10"/>
      <c r="P879" s="10"/>
      <c r="Q879" s="10"/>
      <c r="R879" s="7"/>
      <c r="S879" s="7"/>
      <c r="T879" s="7"/>
      <c r="U879" s="7"/>
      <c r="V879" s="7"/>
      <c r="W879" s="7"/>
      <c r="AH879" s="1"/>
      <c r="IW879" s="7"/>
    </row>
    <row r="880" spans="3:257" ht="11.85" customHeight="1" x14ac:dyDescent="0.3">
      <c r="C880" s="27"/>
      <c r="D880" s="13"/>
      <c r="E880" s="13"/>
      <c r="F880" s="15"/>
      <c r="G880" s="15"/>
      <c r="H880" s="15"/>
      <c r="I880" s="10"/>
      <c r="J880" s="10"/>
      <c r="K880" s="10"/>
      <c r="L880" s="10"/>
      <c r="M880" s="10"/>
      <c r="N880" s="10"/>
      <c r="O880" s="10"/>
      <c r="P880" s="10"/>
      <c r="Q880" s="10"/>
      <c r="R880" s="7"/>
      <c r="S880" s="7"/>
      <c r="T880" s="7"/>
      <c r="U880" s="7"/>
      <c r="V880" s="7"/>
      <c r="W880" s="7"/>
      <c r="AH880" s="1"/>
      <c r="IW880" s="7"/>
    </row>
    <row r="881" spans="3:257" ht="11.85" customHeight="1" x14ac:dyDescent="0.3">
      <c r="C881" s="27"/>
      <c r="D881" s="13"/>
      <c r="E881" s="13"/>
      <c r="F881" s="15"/>
      <c r="G881" s="15"/>
      <c r="H881" s="15"/>
      <c r="I881" s="10"/>
      <c r="J881" s="10"/>
      <c r="K881" s="10"/>
      <c r="L881" s="10"/>
      <c r="M881" s="10"/>
      <c r="N881" s="10"/>
      <c r="O881" s="10"/>
      <c r="P881" s="10"/>
      <c r="Q881" s="10"/>
      <c r="R881" s="7"/>
      <c r="S881" s="7"/>
      <c r="T881" s="7"/>
      <c r="U881" s="7"/>
      <c r="V881" s="7"/>
      <c r="W881" s="7"/>
      <c r="AH881" s="1"/>
      <c r="IW881" s="7"/>
    </row>
    <row r="882" spans="3:257" ht="11.85" customHeight="1" x14ac:dyDescent="0.3">
      <c r="C882" s="27"/>
      <c r="D882" s="13"/>
      <c r="E882" s="13"/>
      <c r="F882" s="15"/>
      <c r="G882" s="15"/>
      <c r="H882" s="15"/>
      <c r="I882" s="10"/>
      <c r="J882" s="10"/>
      <c r="K882" s="10"/>
      <c r="L882" s="10"/>
      <c r="M882" s="10"/>
      <c r="N882" s="10"/>
      <c r="O882" s="10"/>
      <c r="P882" s="10"/>
      <c r="Q882" s="10"/>
      <c r="R882" s="7"/>
      <c r="S882" s="7"/>
      <c r="T882" s="7"/>
      <c r="U882" s="7"/>
      <c r="V882" s="7"/>
      <c r="W882" s="7"/>
      <c r="AH882" s="1"/>
      <c r="IW882" s="7"/>
    </row>
    <row r="883" spans="3:257" ht="11.85" customHeight="1" x14ac:dyDescent="0.3">
      <c r="C883" s="27"/>
      <c r="D883" s="13"/>
      <c r="E883" s="13"/>
      <c r="F883" s="15"/>
      <c r="G883" s="15"/>
      <c r="H883" s="15"/>
      <c r="I883" s="10"/>
      <c r="J883" s="10"/>
      <c r="K883" s="10"/>
      <c r="L883" s="10"/>
      <c r="M883" s="10"/>
      <c r="N883" s="10"/>
      <c r="O883" s="10"/>
      <c r="P883" s="10"/>
      <c r="Q883" s="10"/>
      <c r="R883" s="7"/>
      <c r="S883" s="7"/>
      <c r="T883" s="7"/>
      <c r="U883" s="7"/>
      <c r="V883" s="7"/>
      <c r="W883" s="7"/>
      <c r="AH883" s="1"/>
      <c r="IW883" s="7"/>
    </row>
    <row r="884" spans="3:257" ht="11.85" customHeight="1" x14ac:dyDescent="0.3">
      <c r="C884" s="27"/>
      <c r="D884" s="13"/>
      <c r="E884" s="13"/>
      <c r="F884" s="15"/>
      <c r="G884" s="15"/>
      <c r="H884" s="15"/>
      <c r="I884" s="10"/>
      <c r="J884" s="10"/>
      <c r="K884" s="10"/>
      <c r="L884" s="10"/>
      <c r="M884" s="10"/>
      <c r="N884" s="10"/>
      <c r="O884" s="10"/>
      <c r="P884" s="10"/>
      <c r="Q884" s="10"/>
      <c r="R884" s="7"/>
      <c r="S884" s="7"/>
      <c r="T884" s="7"/>
      <c r="U884" s="7"/>
      <c r="V884" s="7"/>
      <c r="W884" s="7"/>
      <c r="AH884" s="1"/>
      <c r="IW884" s="7"/>
    </row>
    <row r="885" spans="3:257" ht="11.85" customHeight="1" x14ac:dyDescent="0.3">
      <c r="C885" s="27"/>
      <c r="D885" s="13"/>
      <c r="E885" s="13"/>
      <c r="F885" s="15"/>
      <c r="G885" s="15"/>
      <c r="H885" s="15"/>
      <c r="I885" s="10"/>
      <c r="J885" s="10"/>
      <c r="K885" s="10"/>
      <c r="L885" s="10"/>
      <c r="M885" s="10"/>
      <c r="N885" s="10"/>
      <c r="O885" s="10"/>
      <c r="P885" s="10"/>
      <c r="Q885" s="10"/>
      <c r="R885" s="7"/>
      <c r="S885" s="7"/>
      <c r="T885" s="7"/>
      <c r="U885" s="7"/>
      <c r="V885" s="7"/>
      <c r="W885" s="7"/>
      <c r="AH885" s="1"/>
      <c r="IW885" s="7"/>
    </row>
    <row r="886" spans="3:257" ht="11.85" customHeight="1" x14ac:dyDescent="0.3">
      <c r="C886" s="27"/>
      <c r="D886" s="13"/>
      <c r="E886" s="13"/>
      <c r="F886" s="15"/>
      <c r="G886" s="15"/>
      <c r="H886" s="15"/>
      <c r="I886" s="10"/>
      <c r="J886" s="10"/>
      <c r="K886" s="10"/>
      <c r="L886" s="10"/>
      <c r="M886" s="10"/>
      <c r="N886" s="10"/>
      <c r="O886" s="10"/>
      <c r="P886" s="10"/>
      <c r="Q886" s="10"/>
      <c r="R886" s="7"/>
      <c r="S886" s="7"/>
      <c r="T886" s="7"/>
      <c r="U886" s="7"/>
      <c r="V886" s="7"/>
      <c r="W886" s="7"/>
      <c r="AH886" s="1"/>
      <c r="IW886" s="7"/>
    </row>
    <row r="887" spans="3:257" ht="11.85" customHeight="1" x14ac:dyDescent="0.3">
      <c r="C887" s="27"/>
      <c r="D887" s="13"/>
      <c r="E887" s="13"/>
      <c r="F887" s="15"/>
      <c r="G887" s="15"/>
      <c r="H887" s="15"/>
      <c r="I887" s="10"/>
      <c r="J887" s="10"/>
      <c r="K887" s="10"/>
      <c r="L887" s="10"/>
      <c r="M887" s="10"/>
      <c r="N887" s="10"/>
      <c r="O887" s="10"/>
      <c r="P887" s="10"/>
      <c r="Q887" s="10"/>
      <c r="R887" s="7"/>
      <c r="S887" s="7"/>
      <c r="T887" s="7"/>
      <c r="U887" s="7"/>
      <c r="V887" s="7"/>
      <c r="W887" s="7"/>
      <c r="AH887" s="1"/>
      <c r="IW887" s="7"/>
    </row>
    <row r="888" spans="3:257" ht="11.85" customHeight="1" x14ac:dyDescent="0.3">
      <c r="C888" s="27"/>
      <c r="D888" s="13"/>
      <c r="E888" s="13"/>
      <c r="F888" s="15"/>
      <c r="G888" s="15"/>
      <c r="H888" s="15"/>
      <c r="I888" s="10"/>
      <c r="J888" s="10"/>
      <c r="K888" s="10"/>
      <c r="L888" s="10"/>
      <c r="M888" s="10"/>
      <c r="N888" s="10"/>
      <c r="O888" s="10"/>
      <c r="P888" s="10"/>
      <c r="Q888" s="10"/>
      <c r="R888" s="7"/>
      <c r="S888" s="7"/>
      <c r="T888" s="7"/>
      <c r="U888" s="7"/>
      <c r="V888" s="7"/>
      <c r="W888" s="7"/>
      <c r="AH888" s="1"/>
      <c r="IW888" s="7"/>
    </row>
    <row r="889" spans="3:257" ht="11.85" customHeight="1" x14ac:dyDescent="0.3">
      <c r="C889" s="27"/>
      <c r="D889" s="13"/>
      <c r="E889" s="13"/>
      <c r="F889" s="15"/>
      <c r="G889" s="15"/>
      <c r="H889" s="15"/>
      <c r="I889" s="10"/>
      <c r="J889" s="10"/>
      <c r="K889" s="10"/>
      <c r="L889" s="10"/>
      <c r="M889" s="10"/>
      <c r="N889" s="10"/>
      <c r="O889" s="10"/>
      <c r="P889" s="10"/>
      <c r="Q889" s="10"/>
      <c r="R889" s="7"/>
      <c r="S889" s="7"/>
      <c r="T889" s="7"/>
      <c r="U889" s="7"/>
      <c r="V889" s="7"/>
      <c r="W889" s="7"/>
      <c r="AH889" s="1"/>
      <c r="IW889" s="7"/>
    </row>
    <row r="890" spans="3:257" ht="11.85" customHeight="1" x14ac:dyDescent="0.3">
      <c r="C890" s="27"/>
      <c r="D890" s="13"/>
      <c r="E890" s="13"/>
      <c r="F890" s="15"/>
      <c r="G890" s="15"/>
      <c r="H890" s="15"/>
      <c r="I890" s="10"/>
      <c r="J890" s="10"/>
      <c r="K890" s="10"/>
      <c r="L890" s="10"/>
      <c r="M890" s="10"/>
      <c r="N890" s="10"/>
      <c r="O890" s="10"/>
      <c r="P890" s="10"/>
      <c r="Q890" s="10"/>
      <c r="R890" s="7"/>
      <c r="S890" s="7"/>
      <c r="T890" s="7"/>
      <c r="U890" s="7"/>
      <c r="V890" s="7"/>
      <c r="W890" s="7"/>
      <c r="AH890" s="1"/>
      <c r="IW890" s="7"/>
    </row>
    <row r="891" spans="3:257" ht="11.85" customHeight="1" x14ac:dyDescent="0.3">
      <c r="C891" s="27"/>
      <c r="D891" s="13"/>
      <c r="E891" s="13"/>
      <c r="F891" s="15"/>
      <c r="G891" s="15"/>
      <c r="H891" s="15"/>
      <c r="I891" s="10"/>
      <c r="J891" s="10"/>
      <c r="K891" s="10"/>
      <c r="L891" s="10"/>
      <c r="M891" s="10"/>
      <c r="N891" s="10"/>
      <c r="O891" s="10"/>
      <c r="P891" s="10"/>
      <c r="Q891" s="10"/>
      <c r="R891" s="7"/>
      <c r="S891" s="7"/>
      <c r="T891" s="7"/>
      <c r="U891" s="7"/>
      <c r="V891" s="7"/>
      <c r="W891" s="7"/>
      <c r="AH891" s="1"/>
      <c r="IW891" s="7"/>
    </row>
    <row r="892" spans="3:257" ht="11.85" customHeight="1" x14ac:dyDescent="0.3">
      <c r="C892" s="27"/>
      <c r="D892" s="13"/>
      <c r="E892" s="13"/>
      <c r="F892" s="15"/>
      <c r="G892" s="15"/>
      <c r="H892" s="15"/>
      <c r="I892" s="10"/>
      <c r="J892" s="10"/>
      <c r="K892" s="10"/>
      <c r="L892" s="10"/>
      <c r="M892" s="10"/>
      <c r="N892" s="10"/>
      <c r="O892" s="10"/>
      <c r="P892" s="10"/>
      <c r="Q892" s="10"/>
      <c r="R892" s="7"/>
      <c r="S892" s="7"/>
      <c r="T892" s="7"/>
      <c r="U892" s="7"/>
      <c r="V892" s="7"/>
      <c r="W892" s="7"/>
      <c r="AH892" s="1"/>
      <c r="IW892" s="7"/>
    </row>
    <row r="893" spans="3:257" ht="11.85" customHeight="1" x14ac:dyDescent="0.3">
      <c r="C893" s="27"/>
      <c r="D893" s="13"/>
      <c r="E893" s="13"/>
      <c r="F893" s="15"/>
      <c r="G893" s="15"/>
      <c r="H893" s="15"/>
      <c r="I893" s="10"/>
      <c r="J893" s="10"/>
      <c r="K893" s="10"/>
      <c r="L893" s="10"/>
      <c r="M893" s="10"/>
      <c r="N893" s="10"/>
      <c r="O893" s="10"/>
      <c r="P893" s="10"/>
      <c r="Q893" s="10"/>
      <c r="R893" s="7"/>
      <c r="S893" s="7"/>
      <c r="T893" s="7"/>
      <c r="U893" s="7"/>
      <c r="V893" s="7"/>
      <c r="W893" s="7"/>
      <c r="AH893" s="1"/>
      <c r="IW893" s="7"/>
    </row>
    <row r="894" spans="3:257" ht="11.85" customHeight="1" x14ac:dyDescent="0.3">
      <c r="C894" s="27"/>
      <c r="D894" s="13"/>
      <c r="E894" s="13"/>
      <c r="F894" s="15"/>
      <c r="G894" s="15"/>
      <c r="H894" s="15"/>
      <c r="I894" s="10"/>
      <c r="J894" s="10"/>
      <c r="K894" s="10"/>
      <c r="L894" s="10"/>
      <c r="M894" s="10"/>
      <c r="N894" s="10"/>
      <c r="O894" s="10"/>
      <c r="P894" s="10"/>
      <c r="Q894" s="10"/>
      <c r="R894" s="7"/>
      <c r="S894" s="7"/>
      <c r="T894" s="7"/>
      <c r="U894" s="7"/>
      <c r="V894" s="7"/>
      <c r="W894" s="7"/>
      <c r="AH894" s="1"/>
      <c r="IW894" s="7"/>
    </row>
    <row r="895" spans="3:257" ht="11.85" customHeight="1" x14ac:dyDescent="0.3">
      <c r="C895" s="27"/>
      <c r="D895" s="13"/>
      <c r="E895" s="13"/>
      <c r="F895" s="15"/>
      <c r="G895" s="15"/>
      <c r="H895" s="15"/>
      <c r="I895" s="10"/>
      <c r="J895" s="10"/>
      <c r="K895" s="10"/>
      <c r="L895" s="10"/>
      <c r="M895" s="10"/>
      <c r="N895" s="10"/>
      <c r="O895" s="10"/>
      <c r="P895" s="10"/>
      <c r="Q895" s="10"/>
      <c r="R895" s="7"/>
      <c r="S895" s="7"/>
      <c r="T895" s="7"/>
      <c r="U895" s="7"/>
      <c r="V895" s="7"/>
      <c r="W895" s="7"/>
      <c r="AH895" s="1"/>
      <c r="IW895" s="7"/>
    </row>
    <row r="896" spans="3:257" ht="11.85" customHeight="1" x14ac:dyDescent="0.3">
      <c r="C896" s="27"/>
      <c r="D896" s="13"/>
      <c r="E896" s="13"/>
      <c r="F896" s="15"/>
      <c r="G896" s="15"/>
      <c r="H896" s="15"/>
      <c r="I896" s="10"/>
      <c r="J896" s="10"/>
      <c r="K896" s="10"/>
      <c r="L896" s="10"/>
      <c r="M896" s="10"/>
      <c r="N896" s="10"/>
      <c r="O896" s="10"/>
      <c r="P896" s="10"/>
      <c r="Q896" s="10"/>
      <c r="R896" s="7"/>
      <c r="S896" s="7"/>
      <c r="T896" s="7"/>
      <c r="U896" s="7"/>
      <c r="V896" s="7"/>
      <c r="W896" s="7"/>
      <c r="AH896" s="1"/>
      <c r="IW896" s="7"/>
    </row>
    <row r="897" spans="2:257" ht="11.85" customHeight="1" x14ac:dyDescent="0.3">
      <c r="C897" s="27"/>
      <c r="D897" s="13"/>
      <c r="E897" s="13"/>
      <c r="F897" s="15"/>
      <c r="G897" s="15"/>
      <c r="H897" s="15"/>
      <c r="I897" s="10"/>
      <c r="J897" s="10"/>
      <c r="K897" s="10"/>
      <c r="L897" s="10"/>
      <c r="M897" s="10"/>
      <c r="N897" s="10"/>
      <c r="O897" s="10"/>
      <c r="P897" s="10"/>
      <c r="Q897" s="10"/>
      <c r="R897" s="7"/>
      <c r="S897" s="7"/>
      <c r="T897" s="7"/>
      <c r="U897" s="7"/>
      <c r="V897" s="7"/>
      <c r="W897" s="7"/>
      <c r="AH897" s="1"/>
      <c r="IW897" s="7"/>
    </row>
    <row r="898" spans="2:257" ht="11.85" customHeight="1" x14ac:dyDescent="0.3">
      <c r="C898" s="27"/>
      <c r="D898" s="13"/>
      <c r="E898" s="13"/>
      <c r="F898" s="15"/>
      <c r="G898" s="15"/>
      <c r="H898" s="15"/>
      <c r="I898" s="10"/>
      <c r="J898" s="10"/>
      <c r="K898" s="10"/>
      <c r="L898" s="10"/>
      <c r="M898" s="10"/>
      <c r="N898" s="10"/>
      <c r="O898" s="10"/>
      <c r="P898" s="10"/>
      <c r="Q898" s="10"/>
      <c r="R898" s="7"/>
      <c r="S898" s="7"/>
      <c r="T898" s="7"/>
      <c r="U898" s="7"/>
      <c r="V898" s="7"/>
      <c r="W898" s="7"/>
      <c r="AH898" s="1"/>
      <c r="IW898" s="7"/>
    </row>
    <row r="899" spans="2:257" ht="11.85" customHeight="1" x14ac:dyDescent="0.3">
      <c r="C899" s="27"/>
      <c r="D899" s="13"/>
      <c r="E899" s="13"/>
      <c r="F899" s="15"/>
      <c r="G899" s="15"/>
      <c r="H899" s="15"/>
      <c r="I899" s="10"/>
      <c r="J899" s="10"/>
      <c r="K899" s="10"/>
      <c r="L899" s="10"/>
      <c r="M899" s="10"/>
      <c r="N899" s="10"/>
      <c r="O899" s="10"/>
      <c r="P899" s="10"/>
      <c r="Q899" s="10"/>
      <c r="R899" s="7"/>
      <c r="S899" s="7"/>
      <c r="T899" s="7"/>
      <c r="U899" s="7"/>
      <c r="V899" s="7"/>
      <c r="W899" s="7"/>
      <c r="AH899" s="1"/>
      <c r="IW899" s="7"/>
    </row>
    <row r="900" spans="2:257" ht="11.85" customHeight="1" x14ac:dyDescent="0.3">
      <c r="C900" s="27"/>
      <c r="D900" s="13"/>
      <c r="E900" s="13"/>
      <c r="F900" s="15"/>
      <c r="G900" s="15"/>
      <c r="H900" s="15"/>
      <c r="I900" s="10"/>
      <c r="J900" s="10"/>
      <c r="K900" s="10"/>
      <c r="L900" s="10"/>
      <c r="M900" s="10"/>
      <c r="N900" s="10"/>
      <c r="O900" s="10"/>
      <c r="P900" s="10"/>
      <c r="Q900" s="10"/>
      <c r="R900" s="7"/>
      <c r="S900" s="7"/>
      <c r="T900" s="7"/>
      <c r="U900" s="7"/>
      <c r="V900" s="7"/>
      <c r="W900" s="7"/>
      <c r="AH900" s="1"/>
      <c r="IW900" s="7"/>
    </row>
    <row r="901" spans="2:257" ht="11.85" customHeight="1" x14ac:dyDescent="0.3">
      <c r="C901" s="27"/>
      <c r="D901" s="13"/>
      <c r="E901" s="13"/>
      <c r="F901" s="15"/>
      <c r="G901" s="15"/>
      <c r="H901" s="15"/>
      <c r="I901" s="10"/>
      <c r="J901" s="10"/>
      <c r="K901" s="10"/>
      <c r="L901" s="10"/>
      <c r="M901" s="10"/>
      <c r="N901" s="10"/>
      <c r="O901" s="10"/>
      <c r="P901" s="10"/>
      <c r="Q901" s="10"/>
      <c r="R901" s="7"/>
      <c r="S901" s="7"/>
      <c r="T901" s="7"/>
      <c r="U901" s="7"/>
      <c r="V901" s="7"/>
      <c r="W901" s="7"/>
      <c r="AH901" s="1"/>
      <c r="IW901" s="7"/>
    </row>
    <row r="902" spans="2:257" ht="11.85" customHeight="1" x14ac:dyDescent="0.3">
      <c r="C902" s="27"/>
      <c r="D902" s="13"/>
      <c r="E902" s="13"/>
      <c r="F902" s="15"/>
      <c r="G902" s="15"/>
      <c r="H902" s="15"/>
      <c r="I902" s="10"/>
      <c r="J902" s="10"/>
      <c r="K902" s="10"/>
      <c r="L902" s="10"/>
      <c r="M902" s="10"/>
      <c r="N902" s="10"/>
      <c r="O902" s="10"/>
      <c r="P902" s="10"/>
      <c r="Q902" s="10"/>
      <c r="R902" s="7"/>
      <c r="S902" s="7"/>
      <c r="T902" s="7"/>
      <c r="U902" s="7"/>
      <c r="V902" s="7"/>
      <c r="W902" s="7"/>
      <c r="AH902" s="1"/>
      <c r="IW902" s="7"/>
    </row>
    <row r="903" spans="2:257" ht="11.85" customHeight="1" x14ac:dyDescent="0.3">
      <c r="C903" s="27"/>
      <c r="D903" s="13"/>
      <c r="E903" s="13"/>
      <c r="F903" s="15"/>
      <c r="G903" s="15"/>
      <c r="H903" s="15"/>
      <c r="I903" s="10"/>
      <c r="J903" s="10"/>
      <c r="K903" s="10"/>
      <c r="L903" s="10"/>
      <c r="M903" s="10"/>
      <c r="N903" s="10"/>
      <c r="O903" s="10"/>
      <c r="P903" s="10"/>
      <c r="Q903" s="10"/>
      <c r="R903" s="7"/>
      <c r="S903" s="7"/>
      <c r="T903" s="7"/>
      <c r="U903" s="7"/>
      <c r="V903" s="7"/>
      <c r="W903" s="7"/>
      <c r="AH903" s="1"/>
      <c r="IW903" s="7"/>
    </row>
    <row r="904" spans="2:257" ht="11.85" customHeight="1" x14ac:dyDescent="0.3">
      <c r="C904" s="27"/>
      <c r="D904" s="13"/>
      <c r="E904" s="13"/>
      <c r="F904" s="15"/>
      <c r="G904" s="15"/>
      <c r="H904" s="15"/>
      <c r="I904" s="10"/>
      <c r="J904" s="10"/>
      <c r="K904" s="10"/>
      <c r="L904" s="10"/>
      <c r="M904" s="10"/>
      <c r="N904" s="10"/>
      <c r="O904" s="10"/>
      <c r="P904" s="10"/>
      <c r="Q904" s="10"/>
      <c r="R904" s="7"/>
      <c r="S904" s="7"/>
      <c r="T904" s="7"/>
      <c r="U904" s="7"/>
      <c r="V904" s="7"/>
      <c r="W904" s="7"/>
      <c r="AH904" s="1"/>
      <c r="IW904" s="7"/>
    </row>
    <row r="905" spans="2:257" ht="11.85" customHeight="1" x14ac:dyDescent="0.3">
      <c r="C905" s="27"/>
      <c r="D905" s="13"/>
      <c r="E905" s="13"/>
      <c r="F905" s="15"/>
      <c r="G905" s="15"/>
      <c r="H905" s="15"/>
      <c r="I905" s="10"/>
      <c r="J905" s="10"/>
      <c r="K905" s="10"/>
      <c r="L905" s="10"/>
      <c r="M905" s="10"/>
      <c r="N905" s="10"/>
      <c r="O905" s="10"/>
      <c r="P905" s="10"/>
      <c r="Q905" s="10"/>
      <c r="R905" s="7"/>
      <c r="S905" s="7"/>
      <c r="T905" s="7"/>
      <c r="U905" s="7"/>
      <c r="V905" s="7"/>
      <c r="W905" s="7"/>
      <c r="AH905" s="1"/>
      <c r="IW905" s="7"/>
    </row>
    <row r="906" spans="2:257" ht="11.85" customHeight="1" x14ac:dyDescent="0.3">
      <c r="C906" s="27"/>
      <c r="D906" s="13"/>
      <c r="E906" s="13"/>
      <c r="F906" s="15"/>
      <c r="G906" s="15"/>
      <c r="H906" s="15"/>
      <c r="I906" s="10"/>
      <c r="J906" s="10"/>
      <c r="K906" s="10"/>
      <c r="L906" s="10"/>
      <c r="M906" s="10"/>
      <c r="N906" s="10"/>
      <c r="O906" s="10"/>
      <c r="P906" s="10"/>
      <c r="Q906" s="10"/>
      <c r="R906" s="7"/>
      <c r="S906" s="7"/>
      <c r="T906" s="7"/>
      <c r="U906" s="7"/>
      <c r="V906" s="7"/>
      <c r="W906" s="7"/>
      <c r="AH906" s="1"/>
      <c r="IW906" s="7"/>
    </row>
    <row r="907" spans="2:257" ht="11.85" customHeight="1" x14ac:dyDescent="0.3">
      <c r="C907" s="27"/>
      <c r="D907" s="13"/>
      <c r="E907" s="13"/>
      <c r="F907" s="15"/>
      <c r="G907" s="15"/>
      <c r="H907" s="15"/>
      <c r="I907" s="10"/>
      <c r="J907" s="10"/>
      <c r="K907" s="10"/>
      <c r="L907" s="10"/>
      <c r="M907" s="10"/>
      <c r="N907" s="10"/>
      <c r="O907" s="10"/>
      <c r="P907" s="10"/>
      <c r="Q907" s="10"/>
      <c r="R907" s="7"/>
      <c r="S907" s="7"/>
      <c r="T907" s="7"/>
      <c r="U907" s="7"/>
      <c r="V907" s="7"/>
      <c r="W907" s="7"/>
      <c r="AH907" s="1"/>
      <c r="IW907" s="7"/>
    </row>
    <row r="908" spans="2:257" ht="11.85" customHeight="1" x14ac:dyDescent="0.3">
      <c r="C908" s="27"/>
      <c r="D908" s="13"/>
      <c r="E908" s="13"/>
      <c r="F908" s="15"/>
      <c r="G908" s="15"/>
      <c r="H908" s="15"/>
      <c r="I908" s="10"/>
      <c r="J908" s="10"/>
      <c r="K908" s="10"/>
      <c r="L908" s="10"/>
      <c r="M908" s="10"/>
      <c r="N908" s="10"/>
      <c r="O908" s="10"/>
      <c r="P908" s="10"/>
      <c r="Q908" s="10"/>
      <c r="R908" s="7"/>
      <c r="S908" s="7"/>
      <c r="T908" s="7"/>
      <c r="U908" s="7"/>
      <c r="V908" s="7"/>
      <c r="W908" s="7"/>
      <c r="AH908" s="1"/>
      <c r="IW908" s="7"/>
    </row>
    <row r="909" spans="2:257" ht="11.85" customHeight="1" x14ac:dyDescent="0.3">
      <c r="B909" s="29"/>
      <c r="C909" s="27"/>
      <c r="D909" s="13"/>
      <c r="E909" s="13"/>
      <c r="F909" s="15"/>
      <c r="G909" s="15"/>
      <c r="H909" s="15"/>
      <c r="I909" s="10"/>
      <c r="J909" s="10"/>
      <c r="K909" s="10"/>
      <c r="L909" s="10"/>
      <c r="M909" s="10"/>
      <c r="N909" s="10"/>
      <c r="O909" s="10"/>
      <c r="P909" s="10"/>
      <c r="Q909" s="10"/>
      <c r="R909" s="7"/>
      <c r="S909" s="7"/>
      <c r="T909" s="7"/>
      <c r="U909" s="7"/>
      <c r="V909" s="7"/>
      <c r="W909" s="7"/>
      <c r="AH909" s="1"/>
      <c r="IW909" s="7"/>
    </row>
    <row r="910" spans="2:257" ht="11.85" customHeight="1" x14ac:dyDescent="0.3">
      <c r="B910" s="29"/>
      <c r="C910" s="27"/>
      <c r="D910" s="13"/>
      <c r="E910" s="13"/>
      <c r="F910" s="15"/>
      <c r="G910" s="15"/>
      <c r="H910" s="15"/>
      <c r="I910" s="10"/>
      <c r="J910" s="10"/>
      <c r="K910" s="10"/>
      <c r="L910" s="10"/>
      <c r="M910" s="10"/>
      <c r="N910" s="10"/>
      <c r="O910" s="10"/>
      <c r="P910" s="10"/>
      <c r="Q910" s="10"/>
      <c r="R910" s="7"/>
      <c r="S910" s="7"/>
      <c r="T910" s="7"/>
      <c r="U910" s="7"/>
      <c r="V910" s="7"/>
      <c r="W910" s="7"/>
      <c r="AH910" s="1"/>
      <c r="IW910" s="7"/>
    </row>
    <row r="911" spans="2:257" ht="11.85" customHeight="1" x14ac:dyDescent="0.3">
      <c r="B911" s="29"/>
      <c r="C911" s="27"/>
      <c r="D911" s="13"/>
      <c r="E911" s="13"/>
      <c r="F911" s="15"/>
      <c r="G911" s="15"/>
      <c r="H911" s="15"/>
      <c r="I911" s="10"/>
      <c r="J911" s="10"/>
      <c r="K911" s="10"/>
      <c r="L911" s="10"/>
      <c r="M911" s="10"/>
      <c r="N911" s="10"/>
      <c r="O911" s="10"/>
      <c r="P911" s="10"/>
      <c r="Q911" s="10"/>
      <c r="R911" s="7"/>
      <c r="S911" s="7"/>
      <c r="T911" s="7"/>
      <c r="U911" s="7"/>
      <c r="V911" s="7"/>
      <c r="W911" s="7"/>
      <c r="AH911" s="1"/>
      <c r="IW911" s="7"/>
    </row>
    <row r="912" spans="2:257" ht="11.85" customHeight="1" x14ac:dyDescent="0.3">
      <c r="B912" s="29"/>
      <c r="C912" s="27"/>
      <c r="D912" s="13"/>
      <c r="E912" s="13"/>
      <c r="F912" s="15"/>
      <c r="G912" s="15"/>
      <c r="H912" s="15"/>
      <c r="I912" s="10"/>
      <c r="J912" s="10"/>
      <c r="K912" s="10"/>
      <c r="L912" s="10"/>
      <c r="M912" s="10"/>
      <c r="N912" s="10"/>
      <c r="O912" s="10"/>
      <c r="P912" s="10"/>
      <c r="Q912" s="10"/>
      <c r="R912" s="7"/>
      <c r="S912" s="7"/>
      <c r="T912" s="7"/>
      <c r="U912" s="7"/>
      <c r="V912" s="7"/>
      <c r="W912" s="7"/>
      <c r="AH912" s="1"/>
      <c r="IW912" s="7"/>
    </row>
    <row r="913" spans="3:257" x14ac:dyDescent="0.3">
      <c r="C913" s="27"/>
      <c r="D913" s="13"/>
      <c r="E913" s="13"/>
      <c r="F913" s="15"/>
      <c r="G913" s="15"/>
      <c r="H913" s="15"/>
      <c r="I913" s="10"/>
      <c r="J913" s="10"/>
      <c r="K913" s="10"/>
      <c r="L913" s="10"/>
      <c r="M913" s="10"/>
      <c r="N913" s="10"/>
      <c r="O913" s="10"/>
      <c r="P913" s="10"/>
      <c r="Q913" s="10"/>
      <c r="R913" s="7"/>
      <c r="S913" s="7"/>
      <c r="T913" s="7"/>
      <c r="U913" s="7"/>
      <c r="V913" s="7"/>
      <c r="W913" s="7"/>
      <c r="AH913" s="1"/>
      <c r="IW913" s="7"/>
    </row>
    <row r="914" spans="3:257" x14ac:dyDescent="0.3">
      <c r="C914" s="27"/>
      <c r="D914" s="13"/>
      <c r="E914" s="13"/>
      <c r="F914" s="15"/>
      <c r="G914" s="15"/>
      <c r="H914" s="15"/>
      <c r="I914" s="10"/>
      <c r="J914" s="10"/>
      <c r="K914" s="10"/>
      <c r="L914" s="10"/>
      <c r="M914" s="10"/>
      <c r="N914" s="10"/>
      <c r="O914" s="10"/>
      <c r="P914" s="10"/>
      <c r="Q914" s="10"/>
      <c r="R914" s="7"/>
      <c r="S914" s="7"/>
      <c r="T914" s="7"/>
      <c r="U914" s="7"/>
      <c r="V914" s="7"/>
      <c r="W914" s="7"/>
      <c r="AH914" s="1"/>
      <c r="IW914" s="7"/>
    </row>
    <row r="915" spans="3:257" x14ac:dyDescent="0.3">
      <c r="C915" s="27"/>
      <c r="D915" s="13"/>
      <c r="E915" s="13"/>
      <c r="F915" s="15"/>
      <c r="G915" s="15"/>
      <c r="H915" s="15"/>
      <c r="I915" s="10"/>
      <c r="J915" s="10"/>
      <c r="K915" s="10"/>
      <c r="L915" s="10"/>
      <c r="M915" s="10"/>
      <c r="N915" s="10"/>
      <c r="O915" s="10"/>
      <c r="P915" s="10"/>
      <c r="Q915" s="10"/>
      <c r="R915" s="7"/>
      <c r="S915" s="7"/>
      <c r="T915" s="7"/>
      <c r="U915" s="7"/>
      <c r="V915" s="7"/>
      <c r="W915" s="7"/>
      <c r="AH915" s="1"/>
      <c r="IW915" s="7"/>
    </row>
    <row r="916" spans="3:257" x14ac:dyDescent="0.3">
      <c r="C916" s="27"/>
      <c r="D916" s="13"/>
      <c r="E916" s="13"/>
      <c r="F916" s="15"/>
      <c r="G916" s="15"/>
      <c r="H916" s="15"/>
      <c r="I916" s="10"/>
      <c r="J916" s="10"/>
      <c r="K916" s="10"/>
      <c r="L916" s="10"/>
      <c r="M916" s="10"/>
      <c r="N916" s="10"/>
      <c r="O916" s="10"/>
      <c r="P916" s="10"/>
      <c r="Q916" s="10"/>
      <c r="R916" s="7"/>
      <c r="S916" s="7"/>
      <c r="T916" s="7"/>
      <c r="U916" s="7"/>
      <c r="V916" s="7"/>
      <c r="W916" s="7"/>
      <c r="AH916" s="1"/>
      <c r="IW916" s="7"/>
    </row>
    <row r="917" spans="3:257" x14ac:dyDescent="0.3">
      <c r="C917" s="27"/>
      <c r="D917" s="13"/>
      <c r="E917" s="13"/>
      <c r="F917" s="15"/>
      <c r="G917" s="15"/>
      <c r="H917" s="15"/>
      <c r="I917" s="10"/>
      <c r="J917" s="10"/>
      <c r="K917" s="10"/>
      <c r="L917" s="10"/>
      <c r="M917" s="10"/>
      <c r="N917" s="10"/>
      <c r="O917" s="10"/>
      <c r="P917" s="10"/>
      <c r="Q917" s="10"/>
      <c r="R917" s="7"/>
      <c r="S917" s="7"/>
      <c r="T917" s="7"/>
      <c r="U917" s="7"/>
      <c r="V917" s="7"/>
      <c r="W917" s="7"/>
      <c r="AH917" s="1"/>
      <c r="IW917" s="7"/>
    </row>
    <row r="918" spans="3:257" x14ac:dyDescent="0.3">
      <c r="C918" s="27"/>
      <c r="D918" s="13"/>
      <c r="E918" s="13"/>
      <c r="F918" s="15"/>
      <c r="G918" s="15"/>
      <c r="H918" s="15"/>
      <c r="I918" s="10"/>
      <c r="J918" s="10"/>
      <c r="K918" s="10"/>
      <c r="L918" s="10"/>
      <c r="M918" s="10"/>
      <c r="N918" s="10"/>
      <c r="O918" s="10"/>
      <c r="P918" s="10"/>
      <c r="Q918" s="10"/>
      <c r="R918" s="7"/>
      <c r="S918" s="7"/>
      <c r="T918" s="7"/>
      <c r="U918" s="7"/>
      <c r="V918" s="7"/>
      <c r="W918" s="7"/>
      <c r="AH918" s="1"/>
      <c r="IW918" s="7"/>
    </row>
    <row r="919" spans="3:257" x14ac:dyDescent="0.3">
      <c r="C919" s="27"/>
      <c r="D919" s="13"/>
      <c r="E919" s="13"/>
      <c r="F919" s="15"/>
      <c r="G919" s="15"/>
      <c r="H919" s="15"/>
      <c r="I919" s="10"/>
      <c r="J919" s="10"/>
      <c r="K919" s="10"/>
      <c r="L919" s="10"/>
      <c r="M919" s="10"/>
      <c r="N919" s="10"/>
      <c r="O919" s="10"/>
      <c r="P919" s="10"/>
      <c r="Q919" s="10"/>
      <c r="R919" s="7"/>
      <c r="S919" s="7"/>
      <c r="T919" s="7"/>
      <c r="U919" s="7"/>
      <c r="V919" s="7"/>
      <c r="W919" s="7"/>
      <c r="AH919" s="1"/>
      <c r="IW919" s="7"/>
    </row>
    <row r="920" spans="3:257" x14ac:dyDescent="0.3">
      <c r="C920" s="27"/>
      <c r="D920" s="13"/>
      <c r="E920" s="13"/>
      <c r="F920" s="15"/>
      <c r="G920" s="15"/>
      <c r="H920" s="15"/>
      <c r="I920" s="10"/>
      <c r="J920" s="10"/>
      <c r="K920" s="10"/>
      <c r="L920" s="10"/>
      <c r="M920" s="10"/>
      <c r="N920" s="10"/>
      <c r="O920" s="10"/>
      <c r="P920" s="10"/>
      <c r="Q920" s="10"/>
      <c r="R920" s="7"/>
      <c r="S920" s="7"/>
      <c r="T920" s="7"/>
      <c r="U920" s="7"/>
      <c r="V920" s="7"/>
      <c r="W920" s="7"/>
      <c r="AH920" s="1"/>
      <c r="IW920" s="7"/>
    </row>
    <row r="921" spans="3:257" x14ac:dyDescent="0.3">
      <c r="C921" s="27"/>
      <c r="D921" s="13"/>
      <c r="E921" s="13"/>
      <c r="F921" s="15"/>
      <c r="G921" s="15"/>
      <c r="H921" s="15"/>
      <c r="I921" s="10"/>
      <c r="J921" s="10"/>
      <c r="K921" s="10"/>
      <c r="L921" s="10"/>
      <c r="M921" s="10"/>
      <c r="N921" s="10"/>
      <c r="O921" s="10"/>
      <c r="P921" s="10"/>
      <c r="Q921" s="10"/>
      <c r="R921" s="7"/>
      <c r="S921" s="7"/>
      <c r="T921" s="7"/>
      <c r="U921" s="7"/>
      <c r="V921" s="7"/>
      <c r="W921" s="7"/>
      <c r="AH921" s="1"/>
      <c r="IW921" s="7"/>
    </row>
    <row r="922" spans="3:257" x14ac:dyDescent="0.3">
      <c r="C922" s="27"/>
      <c r="D922" s="13"/>
      <c r="E922" s="13"/>
      <c r="F922" s="15"/>
      <c r="G922" s="15"/>
      <c r="H922" s="15"/>
      <c r="I922" s="10"/>
      <c r="J922" s="10"/>
      <c r="K922" s="10"/>
      <c r="L922" s="10"/>
      <c r="M922" s="10"/>
      <c r="N922" s="10"/>
      <c r="O922" s="10"/>
      <c r="P922" s="10"/>
      <c r="Q922" s="10"/>
      <c r="R922" s="7"/>
      <c r="S922" s="7"/>
      <c r="T922" s="7"/>
      <c r="U922" s="7"/>
      <c r="V922" s="7"/>
      <c r="W922" s="7"/>
      <c r="AH922" s="1"/>
      <c r="IW922" s="7"/>
    </row>
    <row r="923" spans="3:257" x14ac:dyDescent="0.3">
      <c r="C923" s="27"/>
      <c r="D923" s="13"/>
      <c r="E923" s="13"/>
      <c r="F923" s="15"/>
      <c r="G923" s="15"/>
      <c r="H923" s="15"/>
      <c r="I923" s="10"/>
      <c r="J923" s="10"/>
      <c r="K923" s="10"/>
      <c r="L923" s="10"/>
      <c r="M923" s="10"/>
      <c r="N923" s="10"/>
      <c r="O923" s="10"/>
      <c r="P923" s="10"/>
      <c r="Q923" s="10"/>
      <c r="R923" s="7"/>
      <c r="S923" s="7"/>
      <c r="T923" s="7"/>
      <c r="U923" s="7"/>
      <c r="V923" s="7"/>
      <c r="W923" s="7"/>
      <c r="AH923" s="1"/>
      <c r="IW923" s="7"/>
    </row>
    <row r="924" spans="3:257" x14ac:dyDescent="0.3">
      <c r="C924" s="27"/>
      <c r="D924" s="13"/>
      <c r="E924" s="13"/>
      <c r="F924" s="15"/>
      <c r="G924" s="15"/>
      <c r="H924" s="15"/>
      <c r="I924" s="10"/>
      <c r="J924" s="10"/>
      <c r="K924" s="10"/>
      <c r="L924" s="10"/>
      <c r="M924" s="10"/>
      <c r="N924" s="10"/>
      <c r="O924" s="10"/>
      <c r="P924" s="10"/>
      <c r="Q924" s="10"/>
      <c r="R924" s="7"/>
      <c r="S924" s="7"/>
      <c r="T924" s="7"/>
      <c r="U924" s="7"/>
      <c r="V924" s="7"/>
      <c r="W924" s="7"/>
      <c r="AH924" s="1"/>
      <c r="IW924" s="7"/>
    </row>
    <row r="925" spans="3:257" x14ac:dyDescent="0.3">
      <c r="C925" s="27"/>
      <c r="D925" s="13"/>
      <c r="E925" s="13"/>
      <c r="F925" s="15"/>
      <c r="G925" s="15"/>
      <c r="H925" s="15"/>
      <c r="I925" s="10"/>
      <c r="J925" s="10"/>
      <c r="K925" s="10"/>
      <c r="L925" s="10"/>
      <c r="M925" s="10"/>
      <c r="N925" s="10"/>
      <c r="O925" s="10"/>
      <c r="P925" s="10"/>
      <c r="Q925" s="10"/>
      <c r="R925" s="7"/>
      <c r="S925" s="7"/>
      <c r="T925" s="7"/>
      <c r="U925" s="7"/>
      <c r="V925" s="7"/>
      <c r="W925" s="7"/>
      <c r="AH925" s="1"/>
      <c r="IW925" s="7"/>
    </row>
    <row r="926" spans="3:257" x14ac:dyDescent="0.3">
      <c r="C926" s="27"/>
      <c r="D926" s="13"/>
      <c r="E926" s="13"/>
      <c r="F926" s="15"/>
      <c r="G926" s="15"/>
      <c r="H926" s="15"/>
      <c r="I926" s="10"/>
      <c r="J926" s="10"/>
      <c r="K926" s="10"/>
      <c r="L926" s="10"/>
      <c r="M926" s="10"/>
      <c r="N926" s="10"/>
      <c r="O926" s="10"/>
      <c r="P926" s="10"/>
      <c r="Q926" s="10"/>
      <c r="R926" s="7"/>
      <c r="S926" s="7"/>
      <c r="T926" s="7"/>
      <c r="U926" s="7"/>
      <c r="V926" s="7"/>
      <c r="W926" s="7"/>
      <c r="AH926" s="1"/>
      <c r="IW926" s="7"/>
    </row>
    <row r="927" spans="3:257" x14ac:dyDescent="0.3">
      <c r="C927" s="27"/>
      <c r="D927" s="13"/>
      <c r="E927" s="13"/>
      <c r="F927" s="15"/>
      <c r="G927" s="15"/>
      <c r="H927" s="15"/>
      <c r="I927" s="10"/>
      <c r="J927" s="10"/>
      <c r="K927" s="10"/>
      <c r="L927" s="10"/>
      <c r="M927" s="10"/>
      <c r="N927" s="10"/>
      <c r="O927" s="10"/>
      <c r="P927" s="10"/>
      <c r="Q927" s="10"/>
      <c r="R927" s="7"/>
      <c r="S927" s="7"/>
      <c r="T927" s="7"/>
      <c r="U927" s="7"/>
      <c r="V927" s="7"/>
      <c r="W927" s="7"/>
      <c r="AH927" s="1"/>
      <c r="IW927" s="7"/>
    </row>
    <row r="928" spans="3:257" x14ac:dyDescent="0.3">
      <c r="C928" s="27"/>
      <c r="D928" s="13"/>
      <c r="E928" s="13"/>
      <c r="F928" s="15"/>
      <c r="G928" s="15"/>
      <c r="H928" s="15"/>
      <c r="I928" s="10"/>
      <c r="J928" s="10"/>
      <c r="K928" s="10"/>
      <c r="L928" s="10"/>
      <c r="M928" s="10"/>
      <c r="N928" s="10"/>
      <c r="O928" s="10"/>
      <c r="P928" s="10"/>
      <c r="Q928" s="10"/>
      <c r="R928" s="7"/>
      <c r="S928" s="7"/>
      <c r="T928" s="7"/>
      <c r="U928" s="7"/>
      <c r="V928" s="7"/>
      <c r="W928" s="7"/>
      <c r="AH928" s="1"/>
      <c r="IW928" s="7"/>
    </row>
    <row r="929" spans="3:257" x14ac:dyDescent="0.3">
      <c r="C929" s="27"/>
      <c r="D929" s="13"/>
      <c r="E929" s="13"/>
      <c r="F929" s="15"/>
      <c r="G929" s="15"/>
      <c r="H929" s="15"/>
      <c r="I929" s="10"/>
      <c r="J929" s="10"/>
      <c r="K929" s="10"/>
      <c r="L929" s="10"/>
      <c r="M929" s="10"/>
      <c r="N929" s="10"/>
      <c r="O929" s="10"/>
      <c r="P929" s="10"/>
      <c r="Q929" s="10"/>
      <c r="R929" s="7"/>
      <c r="S929" s="7"/>
      <c r="T929" s="7"/>
      <c r="U929" s="7"/>
      <c r="V929" s="7"/>
      <c r="W929" s="7"/>
      <c r="AH929" s="1"/>
      <c r="IW929" s="7"/>
    </row>
    <row r="930" spans="3:257" x14ac:dyDescent="0.3">
      <c r="C930" s="27"/>
      <c r="D930" s="13"/>
      <c r="E930" s="13"/>
      <c r="F930" s="15"/>
      <c r="G930" s="15"/>
      <c r="H930" s="15"/>
      <c r="I930" s="10"/>
      <c r="J930" s="10"/>
      <c r="K930" s="10"/>
      <c r="L930" s="10"/>
      <c r="M930" s="10"/>
      <c r="N930" s="10"/>
      <c r="O930" s="10"/>
      <c r="P930" s="10"/>
      <c r="Q930" s="10"/>
      <c r="R930" s="7"/>
      <c r="S930" s="7"/>
      <c r="T930" s="7"/>
      <c r="U930" s="7"/>
      <c r="V930" s="7"/>
      <c r="W930" s="7"/>
      <c r="AH930" s="1"/>
      <c r="IW930" s="7"/>
    </row>
    <row r="931" spans="3:257" x14ac:dyDescent="0.3">
      <c r="C931" s="27"/>
      <c r="D931" s="13"/>
      <c r="E931" s="13"/>
      <c r="F931" s="15"/>
      <c r="G931" s="15"/>
      <c r="H931" s="15"/>
      <c r="I931" s="10"/>
      <c r="J931" s="10"/>
      <c r="K931" s="10"/>
      <c r="L931" s="10"/>
      <c r="M931" s="10"/>
      <c r="N931" s="10"/>
      <c r="O931" s="10"/>
      <c r="P931" s="10"/>
      <c r="Q931" s="10"/>
      <c r="R931" s="7"/>
      <c r="S931" s="7"/>
      <c r="T931" s="7"/>
      <c r="U931" s="7"/>
      <c r="V931" s="7"/>
      <c r="W931" s="7"/>
      <c r="AH931" s="1"/>
      <c r="IW931" s="7"/>
    </row>
    <row r="932" spans="3:257" x14ac:dyDescent="0.3">
      <c r="C932" s="27"/>
      <c r="D932" s="13"/>
      <c r="E932" s="13"/>
      <c r="F932" s="15"/>
      <c r="G932" s="15"/>
      <c r="H932" s="15"/>
      <c r="I932" s="10"/>
      <c r="J932" s="10"/>
      <c r="K932" s="10"/>
      <c r="L932" s="10"/>
      <c r="M932" s="10"/>
      <c r="N932" s="10"/>
      <c r="O932" s="10"/>
      <c r="P932" s="10"/>
      <c r="Q932" s="10"/>
      <c r="R932" s="7"/>
      <c r="S932" s="7"/>
      <c r="T932" s="7"/>
      <c r="U932" s="7"/>
      <c r="V932" s="7"/>
      <c r="W932" s="7"/>
      <c r="AH932" s="1"/>
      <c r="IW932" s="7"/>
    </row>
    <row r="933" spans="3:257" x14ac:dyDescent="0.3">
      <c r="C933" s="27"/>
      <c r="D933" s="13"/>
      <c r="E933" s="13"/>
      <c r="F933" s="15"/>
      <c r="G933" s="15"/>
      <c r="H933" s="15"/>
      <c r="I933" s="10"/>
      <c r="J933" s="10"/>
      <c r="K933" s="10"/>
      <c r="L933" s="10"/>
      <c r="M933" s="10"/>
      <c r="N933" s="10"/>
      <c r="O933" s="10"/>
      <c r="P933" s="10"/>
      <c r="Q933" s="10"/>
      <c r="R933" s="7"/>
      <c r="S933" s="7"/>
      <c r="T933" s="7"/>
      <c r="U933" s="7"/>
      <c r="V933" s="7"/>
      <c r="W933" s="7"/>
      <c r="AH933" s="1"/>
      <c r="IW933" s="7"/>
    </row>
    <row r="934" spans="3:257" x14ac:dyDescent="0.3">
      <c r="C934" s="27"/>
      <c r="D934" s="13"/>
      <c r="E934" s="13"/>
      <c r="F934" s="15"/>
      <c r="G934" s="15"/>
      <c r="H934" s="15"/>
      <c r="I934" s="10"/>
      <c r="J934" s="10"/>
      <c r="K934" s="10"/>
      <c r="L934" s="10"/>
      <c r="M934" s="10"/>
      <c r="N934" s="10"/>
      <c r="O934" s="10"/>
      <c r="P934" s="10"/>
      <c r="Q934" s="10"/>
      <c r="R934" s="7"/>
      <c r="S934" s="7"/>
      <c r="T934" s="7"/>
      <c r="U934" s="7"/>
      <c r="V934" s="7"/>
      <c r="W934" s="7"/>
      <c r="AH934" s="1"/>
      <c r="IW934" s="7"/>
    </row>
    <row r="935" spans="3:257" x14ac:dyDescent="0.3">
      <c r="C935" s="27"/>
      <c r="D935" s="13"/>
      <c r="E935" s="13"/>
      <c r="F935" s="15"/>
      <c r="G935" s="15"/>
      <c r="H935" s="15"/>
      <c r="I935" s="10"/>
      <c r="J935" s="10"/>
      <c r="K935" s="10"/>
      <c r="L935" s="10"/>
      <c r="M935" s="10"/>
      <c r="N935" s="10"/>
      <c r="O935" s="10"/>
      <c r="P935" s="10"/>
      <c r="Q935" s="10"/>
      <c r="R935" s="7"/>
      <c r="S935" s="7"/>
      <c r="T935" s="7"/>
      <c r="U935" s="7"/>
      <c r="V935" s="7"/>
      <c r="W935" s="7"/>
      <c r="AH935" s="1"/>
      <c r="IW935" s="7"/>
    </row>
    <row r="936" spans="3:257" x14ac:dyDescent="0.3">
      <c r="C936" s="27"/>
      <c r="D936" s="13"/>
      <c r="E936" s="13"/>
      <c r="F936" s="15"/>
      <c r="G936" s="15"/>
      <c r="H936" s="15"/>
      <c r="I936" s="10"/>
      <c r="J936" s="10"/>
      <c r="K936" s="10"/>
      <c r="L936" s="10"/>
      <c r="M936" s="10"/>
      <c r="N936" s="10"/>
      <c r="O936" s="10"/>
      <c r="P936" s="10"/>
      <c r="Q936" s="10"/>
      <c r="R936" s="7"/>
      <c r="S936" s="7"/>
      <c r="T936" s="7"/>
      <c r="U936" s="7"/>
      <c r="V936" s="7"/>
      <c r="W936" s="7"/>
      <c r="AH936" s="1"/>
      <c r="IW936" s="7"/>
    </row>
    <row r="937" spans="3:257" x14ac:dyDescent="0.3">
      <c r="C937" s="27"/>
      <c r="D937" s="13"/>
      <c r="E937" s="13"/>
      <c r="F937" s="15"/>
      <c r="G937" s="15"/>
      <c r="H937" s="15"/>
      <c r="I937" s="10"/>
      <c r="J937" s="10"/>
      <c r="K937" s="10"/>
      <c r="L937" s="10"/>
      <c r="M937" s="10"/>
      <c r="N937" s="10"/>
      <c r="O937" s="10"/>
      <c r="P937" s="10"/>
      <c r="Q937" s="10"/>
      <c r="R937" s="7"/>
      <c r="S937" s="7"/>
      <c r="T937" s="7"/>
      <c r="U937" s="7"/>
      <c r="V937" s="7"/>
      <c r="W937" s="7"/>
      <c r="AH937" s="1"/>
      <c r="IW937" s="7"/>
    </row>
    <row r="938" spans="3:257" x14ac:dyDescent="0.3">
      <c r="C938" s="27"/>
      <c r="D938" s="13"/>
      <c r="E938" s="13"/>
      <c r="F938" s="15"/>
      <c r="G938" s="15"/>
      <c r="H938" s="15"/>
      <c r="I938" s="10"/>
      <c r="J938" s="10"/>
      <c r="K938" s="10"/>
      <c r="L938" s="10"/>
      <c r="M938" s="10"/>
      <c r="N938" s="10"/>
      <c r="O938" s="10"/>
      <c r="P938" s="10"/>
      <c r="Q938" s="10"/>
      <c r="R938" s="7"/>
      <c r="S938" s="7"/>
      <c r="T938" s="7"/>
      <c r="U938" s="7"/>
      <c r="V938" s="7"/>
      <c r="W938" s="7"/>
      <c r="AH938" s="1"/>
      <c r="IW938" s="7"/>
    </row>
    <row r="939" spans="3:257" x14ac:dyDescent="0.3">
      <c r="C939" s="27"/>
      <c r="D939" s="13"/>
      <c r="E939" s="13"/>
      <c r="F939" s="15"/>
      <c r="G939" s="15"/>
      <c r="H939" s="15"/>
      <c r="I939" s="10"/>
      <c r="J939" s="10"/>
      <c r="K939" s="10"/>
      <c r="L939" s="10"/>
      <c r="M939" s="10"/>
      <c r="N939" s="10"/>
      <c r="O939" s="10"/>
      <c r="P939" s="10"/>
      <c r="Q939" s="10"/>
      <c r="R939" s="7"/>
      <c r="S939" s="7"/>
      <c r="T939" s="7"/>
      <c r="U939" s="7"/>
      <c r="V939" s="7"/>
      <c r="W939" s="7"/>
      <c r="AH939" s="1"/>
      <c r="IW939" s="7"/>
    </row>
    <row r="940" spans="3:257" x14ac:dyDescent="0.3">
      <c r="C940" s="27"/>
      <c r="D940" s="13"/>
      <c r="E940" s="13"/>
      <c r="F940" s="15"/>
      <c r="G940" s="15"/>
      <c r="H940" s="15"/>
      <c r="I940" s="10"/>
      <c r="J940" s="10"/>
      <c r="K940" s="10"/>
      <c r="L940" s="10"/>
      <c r="M940" s="10"/>
      <c r="N940" s="10"/>
      <c r="O940" s="10"/>
      <c r="P940" s="10"/>
      <c r="Q940" s="10"/>
      <c r="R940" s="7"/>
      <c r="S940" s="7"/>
      <c r="T940" s="7"/>
      <c r="U940" s="7"/>
      <c r="V940" s="7"/>
      <c r="W940" s="7"/>
      <c r="AH940" s="1"/>
      <c r="IW940" s="7"/>
    </row>
    <row r="941" spans="3:257" x14ac:dyDescent="0.3">
      <c r="C941" s="27"/>
      <c r="D941" s="13"/>
      <c r="E941" s="13"/>
      <c r="F941" s="15"/>
      <c r="G941" s="15"/>
      <c r="H941" s="15"/>
      <c r="I941" s="10"/>
      <c r="J941" s="10"/>
      <c r="K941" s="10"/>
      <c r="L941" s="10"/>
      <c r="M941" s="10"/>
      <c r="N941" s="10"/>
      <c r="O941" s="10"/>
      <c r="P941" s="10"/>
      <c r="Q941" s="10"/>
      <c r="R941" s="7"/>
      <c r="S941" s="7"/>
      <c r="T941" s="7"/>
      <c r="U941" s="7"/>
      <c r="V941" s="7"/>
      <c r="W941" s="7"/>
      <c r="AH941" s="1"/>
      <c r="IW941" s="7"/>
    </row>
    <row r="942" spans="3:257" x14ac:dyDescent="0.3">
      <c r="C942" s="27"/>
      <c r="D942" s="13"/>
      <c r="E942" s="13"/>
      <c r="F942" s="15"/>
      <c r="G942" s="15"/>
      <c r="H942" s="15"/>
      <c r="I942" s="10"/>
      <c r="J942" s="10"/>
      <c r="K942" s="10"/>
      <c r="L942" s="10"/>
      <c r="M942" s="10"/>
      <c r="N942" s="10"/>
      <c r="O942" s="10"/>
      <c r="P942" s="10"/>
      <c r="Q942" s="10"/>
      <c r="R942" s="7"/>
      <c r="S942" s="7"/>
      <c r="T942" s="7"/>
      <c r="U942" s="7"/>
      <c r="V942" s="7"/>
      <c r="W942" s="7"/>
      <c r="AH942" s="1"/>
      <c r="IW942" s="7"/>
    </row>
    <row r="943" spans="3:257" x14ac:dyDescent="0.3">
      <c r="C943" s="27"/>
      <c r="D943" s="13"/>
      <c r="E943" s="13"/>
      <c r="F943" s="15"/>
      <c r="G943" s="15"/>
      <c r="H943" s="15"/>
      <c r="I943" s="10"/>
      <c r="J943" s="10"/>
      <c r="K943" s="10"/>
      <c r="L943" s="10"/>
      <c r="M943" s="10"/>
      <c r="N943" s="10"/>
      <c r="O943" s="10"/>
      <c r="P943" s="10"/>
      <c r="Q943" s="10"/>
      <c r="R943" s="7"/>
      <c r="S943" s="7"/>
      <c r="T943" s="7"/>
      <c r="U943" s="7"/>
      <c r="V943" s="7"/>
      <c r="W943" s="7"/>
      <c r="AH943" s="1"/>
      <c r="IW943" s="7"/>
    </row>
    <row r="944" spans="3:257" x14ac:dyDescent="0.3">
      <c r="C944" s="27"/>
      <c r="D944" s="13"/>
      <c r="E944" s="13"/>
      <c r="F944" s="15"/>
      <c r="G944" s="15"/>
      <c r="H944" s="15"/>
      <c r="I944" s="10"/>
      <c r="J944" s="10"/>
      <c r="K944" s="10"/>
      <c r="L944" s="10"/>
      <c r="M944" s="10"/>
      <c r="N944" s="10"/>
      <c r="O944" s="10"/>
      <c r="P944" s="10"/>
      <c r="Q944" s="10"/>
      <c r="R944" s="7"/>
      <c r="S944" s="7"/>
      <c r="T944" s="7"/>
      <c r="U944" s="7"/>
      <c r="V944" s="7"/>
      <c r="W944" s="7"/>
      <c r="AH944" s="1"/>
      <c r="IW944" s="7"/>
    </row>
    <row r="945" spans="3:257" x14ac:dyDescent="0.3">
      <c r="C945" s="27"/>
      <c r="D945" s="13"/>
      <c r="E945" s="13"/>
      <c r="F945" s="15"/>
      <c r="G945" s="15"/>
      <c r="H945" s="15"/>
      <c r="I945" s="10"/>
      <c r="J945" s="10"/>
      <c r="K945" s="10"/>
      <c r="L945" s="10"/>
      <c r="M945" s="10"/>
      <c r="N945" s="10"/>
      <c r="O945" s="10"/>
      <c r="P945" s="10"/>
      <c r="Q945" s="10"/>
      <c r="R945" s="7"/>
      <c r="S945" s="7"/>
      <c r="T945" s="7"/>
      <c r="U945" s="7"/>
      <c r="V945" s="7"/>
      <c r="W945" s="7"/>
      <c r="AH945" s="1"/>
      <c r="IW945" s="7"/>
    </row>
    <row r="946" spans="3:257" x14ac:dyDescent="0.3">
      <c r="C946" s="27"/>
      <c r="D946" s="13"/>
      <c r="E946" s="13"/>
      <c r="F946" s="15"/>
      <c r="G946" s="15"/>
      <c r="H946" s="15"/>
      <c r="I946" s="10"/>
      <c r="J946" s="10"/>
      <c r="K946" s="10"/>
      <c r="L946" s="10"/>
      <c r="M946" s="10"/>
      <c r="N946" s="10"/>
      <c r="O946" s="10"/>
      <c r="P946" s="10"/>
      <c r="Q946" s="10"/>
      <c r="R946" s="7"/>
      <c r="S946" s="7"/>
      <c r="T946" s="7"/>
      <c r="U946" s="7"/>
      <c r="V946" s="7"/>
      <c r="W946" s="7"/>
      <c r="AH946" s="1"/>
      <c r="IW946" s="7"/>
    </row>
    <row r="947" spans="3:257" x14ac:dyDescent="0.3">
      <c r="C947" s="27"/>
      <c r="D947" s="13"/>
      <c r="E947" s="13"/>
      <c r="F947" s="15"/>
      <c r="G947" s="15"/>
      <c r="H947" s="15"/>
      <c r="I947" s="10"/>
      <c r="J947" s="10"/>
      <c r="K947" s="10"/>
      <c r="L947" s="10"/>
      <c r="M947" s="10"/>
      <c r="N947" s="10"/>
      <c r="O947" s="10"/>
      <c r="P947" s="10"/>
      <c r="Q947" s="10"/>
      <c r="R947" s="7"/>
      <c r="S947" s="7"/>
      <c r="T947" s="7"/>
      <c r="U947" s="7"/>
      <c r="V947" s="7"/>
      <c r="W947" s="7"/>
      <c r="AH947" s="1"/>
      <c r="IW947" s="7"/>
    </row>
    <row r="948" spans="3:257" x14ac:dyDescent="0.3">
      <c r="C948" s="27"/>
      <c r="D948" s="13"/>
      <c r="E948" s="13"/>
      <c r="F948" s="15"/>
      <c r="G948" s="15"/>
      <c r="H948" s="15"/>
      <c r="I948" s="10"/>
      <c r="J948" s="10"/>
      <c r="K948" s="10"/>
      <c r="L948" s="10"/>
      <c r="M948" s="10"/>
      <c r="N948" s="10"/>
      <c r="O948" s="10"/>
      <c r="P948" s="10"/>
      <c r="Q948" s="10"/>
      <c r="R948" s="7"/>
      <c r="S948" s="7"/>
      <c r="T948" s="7"/>
      <c r="U948" s="7"/>
      <c r="V948" s="7"/>
      <c r="W948" s="7"/>
      <c r="AH948" s="1"/>
      <c r="IW948" s="7"/>
    </row>
    <row r="949" spans="3:257" x14ac:dyDescent="0.3">
      <c r="C949" s="27"/>
      <c r="D949" s="13"/>
      <c r="E949" s="13"/>
      <c r="F949" s="15"/>
      <c r="G949" s="15"/>
      <c r="H949" s="15"/>
      <c r="I949" s="10"/>
      <c r="J949" s="10"/>
      <c r="K949" s="10"/>
      <c r="L949" s="10"/>
      <c r="M949" s="10"/>
      <c r="N949" s="10"/>
      <c r="O949" s="10"/>
      <c r="P949" s="10"/>
      <c r="Q949" s="10"/>
      <c r="R949" s="7"/>
      <c r="S949" s="7"/>
      <c r="T949" s="7"/>
      <c r="U949" s="7"/>
      <c r="V949" s="7"/>
      <c r="W949" s="7"/>
      <c r="AH949" s="1"/>
      <c r="IW949" s="7"/>
    </row>
    <row r="950" spans="3:257" x14ac:dyDescent="0.3">
      <c r="C950" s="27"/>
      <c r="D950" s="13"/>
      <c r="E950" s="13"/>
      <c r="F950" s="15"/>
      <c r="G950" s="15"/>
      <c r="H950" s="15"/>
      <c r="I950" s="10"/>
      <c r="J950" s="10"/>
      <c r="K950" s="10"/>
      <c r="L950" s="10"/>
      <c r="M950" s="10"/>
      <c r="N950" s="10"/>
      <c r="O950" s="10"/>
      <c r="P950" s="10"/>
      <c r="Q950" s="10"/>
      <c r="R950" s="7"/>
      <c r="S950" s="7"/>
      <c r="T950" s="7"/>
      <c r="U950" s="7"/>
      <c r="V950" s="7"/>
      <c r="W950" s="7"/>
      <c r="AH950" s="1"/>
      <c r="IW950" s="7"/>
    </row>
    <row r="951" spans="3:257" x14ac:dyDescent="0.3">
      <c r="C951" s="27"/>
      <c r="D951" s="13"/>
      <c r="E951" s="13"/>
      <c r="F951" s="15"/>
      <c r="G951" s="15"/>
      <c r="H951" s="15"/>
      <c r="I951" s="10"/>
      <c r="J951" s="10"/>
      <c r="K951" s="10"/>
      <c r="L951" s="10"/>
      <c r="M951" s="10"/>
      <c r="N951" s="10"/>
      <c r="O951" s="10"/>
      <c r="P951" s="10"/>
      <c r="Q951" s="10"/>
      <c r="R951" s="7"/>
      <c r="S951" s="7"/>
      <c r="T951" s="7"/>
      <c r="U951" s="7"/>
      <c r="V951" s="7"/>
      <c r="W951" s="7"/>
      <c r="AH951" s="1"/>
      <c r="IW951" s="7"/>
    </row>
    <row r="952" spans="3:257" x14ac:dyDescent="0.3">
      <c r="C952" s="27"/>
      <c r="D952" s="13"/>
      <c r="E952" s="13"/>
      <c r="F952" s="15"/>
      <c r="G952" s="15"/>
      <c r="H952" s="15"/>
      <c r="I952" s="10"/>
      <c r="J952" s="10"/>
      <c r="K952" s="10"/>
      <c r="L952" s="10"/>
      <c r="M952" s="10"/>
      <c r="N952" s="10"/>
      <c r="O952" s="10"/>
      <c r="P952" s="10"/>
      <c r="Q952" s="10"/>
      <c r="R952" s="7"/>
      <c r="S952" s="7"/>
      <c r="T952" s="7"/>
      <c r="U952" s="7"/>
      <c r="V952" s="7"/>
      <c r="W952" s="7"/>
      <c r="AH952" s="1"/>
      <c r="IW952" s="7"/>
    </row>
    <row r="953" spans="3:257" x14ac:dyDescent="0.3">
      <c r="C953" s="27"/>
      <c r="D953" s="13"/>
      <c r="E953" s="13"/>
      <c r="F953" s="15"/>
      <c r="G953" s="15"/>
      <c r="H953" s="15"/>
      <c r="I953" s="10"/>
      <c r="J953" s="10"/>
      <c r="K953" s="10"/>
      <c r="L953" s="10"/>
      <c r="M953" s="10"/>
      <c r="N953" s="10"/>
      <c r="O953" s="10"/>
      <c r="P953" s="10"/>
      <c r="Q953" s="10"/>
      <c r="R953" s="7"/>
      <c r="S953" s="7"/>
      <c r="T953" s="7"/>
      <c r="U953" s="7"/>
      <c r="V953" s="7"/>
      <c r="W953" s="7"/>
      <c r="AH953" s="1"/>
      <c r="IW953" s="7"/>
    </row>
    <row r="954" spans="3:257" x14ac:dyDescent="0.3">
      <c r="C954" s="27"/>
      <c r="D954" s="13"/>
      <c r="E954" s="13"/>
      <c r="F954" s="15"/>
      <c r="G954" s="15"/>
      <c r="H954" s="15"/>
      <c r="I954" s="10"/>
      <c r="J954" s="10"/>
      <c r="K954" s="10"/>
      <c r="L954" s="10"/>
      <c r="M954" s="10"/>
      <c r="N954" s="10"/>
      <c r="O954" s="10"/>
      <c r="P954" s="10"/>
      <c r="Q954" s="10"/>
      <c r="R954" s="7"/>
      <c r="S954" s="7"/>
      <c r="T954" s="7"/>
      <c r="U954" s="7"/>
      <c r="V954" s="7"/>
      <c r="W954" s="7"/>
      <c r="AH954" s="1"/>
      <c r="IW954" s="7"/>
    </row>
    <row r="955" spans="3:257" x14ac:dyDescent="0.3">
      <c r="C955" s="27"/>
      <c r="D955" s="13"/>
      <c r="E955" s="13"/>
      <c r="F955" s="15"/>
      <c r="G955" s="15"/>
      <c r="H955" s="15"/>
      <c r="I955" s="10"/>
      <c r="J955" s="10"/>
      <c r="K955" s="10"/>
      <c r="L955" s="10"/>
      <c r="M955" s="10"/>
      <c r="N955" s="10"/>
      <c r="O955" s="10"/>
      <c r="P955" s="10"/>
      <c r="Q955" s="10"/>
      <c r="R955" s="7"/>
      <c r="S955" s="7"/>
      <c r="T955" s="7"/>
      <c r="U955" s="7"/>
      <c r="V955" s="7"/>
      <c r="W955" s="7"/>
      <c r="AH955" s="1"/>
      <c r="IW955" s="7"/>
    </row>
    <row r="956" spans="3:257" x14ac:dyDescent="0.3">
      <c r="C956" s="27"/>
      <c r="D956" s="13"/>
      <c r="E956" s="13"/>
      <c r="F956" s="15"/>
      <c r="G956" s="15"/>
      <c r="H956" s="15"/>
      <c r="I956" s="10"/>
      <c r="J956" s="10"/>
      <c r="K956" s="10"/>
      <c r="L956" s="10"/>
      <c r="M956" s="10"/>
      <c r="N956" s="10"/>
      <c r="O956" s="10"/>
      <c r="P956" s="10"/>
      <c r="Q956" s="10"/>
      <c r="R956" s="7"/>
      <c r="S956" s="7"/>
      <c r="T956" s="7"/>
      <c r="U956" s="7"/>
      <c r="V956" s="7"/>
      <c r="W956" s="7"/>
      <c r="AH956" s="1"/>
      <c r="IW956" s="7"/>
    </row>
    <row r="957" spans="3:257" s="7" customFormat="1" ht="11.4" x14ac:dyDescent="0.3"/>
    <row r="958" spans="3:257" s="7" customFormat="1" ht="11.4" x14ac:dyDescent="0.3"/>
    <row r="959" spans="3:257" s="7" customFormat="1" ht="11.4" x14ac:dyDescent="0.3"/>
    <row r="960" spans="3:257" s="7" customFormat="1" ht="11.4" x14ac:dyDescent="0.3"/>
    <row r="961" s="7" customFormat="1" ht="11.4" x14ac:dyDescent="0.3"/>
    <row r="962" s="7" customFormat="1" ht="11.4" x14ac:dyDescent="0.3"/>
    <row r="963" s="7" customFormat="1" ht="11.4" x14ac:dyDescent="0.3"/>
    <row r="964" s="7" customFormat="1" ht="11.4" x14ac:dyDescent="0.3"/>
    <row r="965" s="7" customFormat="1" ht="11.4" x14ac:dyDescent="0.3"/>
    <row r="966" s="7" customFormat="1" ht="11.4" x14ac:dyDescent="0.3"/>
    <row r="967" s="7" customFormat="1" ht="11.4" x14ac:dyDescent="0.3"/>
    <row r="968" s="7" customFormat="1" ht="11.4" x14ac:dyDescent="0.3"/>
    <row r="969" s="7" customFormat="1" ht="11.4" x14ac:dyDescent="0.3"/>
    <row r="970" s="7" customFormat="1" ht="11.4" x14ac:dyDescent="0.3"/>
    <row r="971" s="7" customFormat="1" ht="11.4" x14ac:dyDescent="0.3"/>
    <row r="972" s="7" customFormat="1" ht="11.4" x14ac:dyDescent="0.3"/>
    <row r="973" s="7" customFormat="1" ht="11.4" x14ac:dyDescent="0.3"/>
    <row r="974" s="7" customFormat="1" ht="11.4" x14ac:dyDescent="0.3"/>
    <row r="975" s="7" customFormat="1" ht="11.4" x14ac:dyDescent="0.3"/>
    <row r="976" s="7" customFormat="1" ht="11.4" x14ac:dyDescent="0.3"/>
    <row r="977" s="7" customFormat="1" ht="11.4" x14ac:dyDescent="0.3"/>
    <row r="978" s="7" customFormat="1" ht="11.4" x14ac:dyDescent="0.3"/>
    <row r="979" s="7" customFormat="1" ht="11.4" x14ac:dyDescent="0.3"/>
    <row r="980" s="7" customFormat="1" ht="11.4" x14ac:dyDescent="0.3"/>
    <row r="981" s="7" customFormat="1" ht="11.4" x14ac:dyDescent="0.3"/>
    <row r="982" s="7" customFormat="1" ht="11.4" x14ac:dyDescent="0.3"/>
    <row r="983" s="7" customFormat="1" ht="11.4" x14ac:dyDescent="0.3"/>
    <row r="984" s="7" customFormat="1" ht="11.4" x14ac:dyDescent="0.3"/>
    <row r="985" s="7" customFormat="1" ht="11.4" x14ac:dyDescent="0.3"/>
    <row r="986" s="7" customFormat="1" ht="11.4" x14ac:dyDescent="0.3"/>
    <row r="987" s="7" customFormat="1" ht="11.4" x14ac:dyDescent="0.3"/>
    <row r="988" s="7" customFormat="1" ht="11.4" x14ac:dyDescent="0.3"/>
    <row r="989" s="7" customFormat="1" ht="11.4" x14ac:dyDescent="0.3"/>
    <row r="990" s="7" customFormat="1" ht="11.4" x14ac:dyDescent="0.3"/>
    <row r="991" s="7" customFormat="1" ht="11.4" x14ac:dyDescent="0.3"/>
    <row r="992" s="7" customFormat="1" ht="11.4" x14ac:dyDescent="0.3"/>
    <row r="993" s="7" customFormat="1" ht="11.4" x14ac:dyDescent="0.3"/>
    <row r="994" s="7" customFormat="1" ht="11.4" x14ac:dyDescent="0.3"/>
    <row r="995" s="7" customFormat="1" ht="11.4" x14ac:dyDescent="0.3"/>
    <row r="996" s="7" customFormat="1" ht="11.4" x14ac:dyDescent="0.3"/>
    <row r="997" s="7" customFormat="1" ht="11.4" x14ac:dyDescent="0.3"/>
    <row r="998" s="7" customFormat="1" ht="11.4" x14ac:dyDescent="0.3"/>
    <row r="999" s="7" customFormat="1" ht="11.4" x14ac:dyDescent="0.3"/>
    <row r="1000" s="7" customFormat="1" ht="11.4" x14ac:dyDescent="0.3"/>
    <row r="1001" s="7" customFormat="1" ht="11.4" x14ac:dyDescent="0.3"/>
    <row r="1002" s="7" customFormat="1" ht="11.4" x14ac:dyDescent="0.3"/>
    <row r="1003" s="7" customFormat="1" ht="11.4" x14ac:dyDescent="0.3"/>
    <row r="1004" s="7" customFormat="1" ht="11.4" x14ac:dyDescent="0.3"/>
    <row r="1005" s="7" customFormat="1" ht="11.4" x14ac:dyDescent="0.3"/>
    <row r="1006" s="7" customFormat="1" ht="11.4" x14ac:dyDescent="0.3"/>
    <row r="1007" s="7" customFormat="1" ht="11.4" x14ac:dyDescent="0.3"/>
    <row r="1008" s="7" customFormat="1" ht="11.4" x14ac:dyDescent="0.3"/>
    <row r="1009" s="7" customFormat="1" ht="11.4" x14ac:dyDescent="0.3"/>
    <row r="1010" s="7" customFormat="1" ht="11.4" x14ac:dyDescent="0.3"/>
    <row r="1011" s="7" customFormat="1" ht="11.4" x14ac:dyDescent="0.3"/>
    <row r="1012" s="7" customFormat="1" ht="11.4" x14ac:dyDescent="0.3"/>
    <row r="1013" s="7" customFormat="1" ht="11.4" x14ac:dyDescent="0.3"/>
    <row r="1014" s="7" customFormat="1" ht="11.4" x14ac:dyDescent="0.3"/>
    <row r="1015" s="7" customFormat="1" ht="11.4" x14ac:dyDescent="0.3"/>
    <row r="1016" s="7" customFormat="1" ht="11.4" x14ac:dyDescent="0.3"/>
    <row r="1017" s="7" customFormat="1" ht="11.4" x14ac:dyDescent="0.3"/>
    <row r="1018" s="7" customFormat="1" ht="11.4" x14ac:dyDescent="0.3"/>
    <row r="1019" s="7" customFormat="1" ht="11.4" x14ac:dyDescent="0.3"/>
    <row r="1020" s="7" customFormat="1" ht="11.4" x14ac:dyDescent="0.3"/>
    <row r="1021" s="7" customFormat="1" ht="11.4" x14ac:dyDescent="0.3"/>
    <row r="1022" s="7" customFormat="1" ht="11.4" x14ac:dyDescent="0.3"/>
    <row r="1023" s="7" customFormat="1" ht="11.4" x14ac:dyDescent="0.3"/>
    <row r="1024" s="7" customFormat="1" ht="11.4" x14ac:dyDescent="0.3"/>
    <row r="1025" s="7" customFormat="1" ht="11.4" x14ac:dyDescent="0.3"/>
    <row r="1026" s="7" customFormat="1" ht="11.4" x14ac:dyDescent="0.3"/>
    <row r="1027" s="7" customFormat="1" ht="11.4" x14ac:dyDescent="0.3"/>
    <row r="1028" s="7" customFormat="1" ht="11.4" x14ac:dyDescent="0.3"/>
    <row r="1029" s="7" customFormat="1" ht="11.4" x14ac:dyDescent="0.3"/>
    <row r="1030" s="7" customFormat="1" ht="11.4" x14ac:dyDescent="0.3"/>
    <row r="1031" s="7" customFormat="1" ht="11.4" x14ac:dyDescent="0.3"/>
    <row r="1032" s="7" customFormat="1" ht="11.4" x14ac:dyDescent="0.3"/>
    <row r="1033" s="7" customFormat="1" ht="11.4" x14ac:dyDescent="0.3"/>
    <row r="1034" s="7" customFormat="1" ht="11.4" x14ac:dyDescent="0.3"/>
    <row r="1035" s="7" customFormat="1" ht="11.4" x14ac:dyDescent="0.3"/>
    <row r="1036" s="7" customFormat="1" ht="11.4" x14ac:dyDescent="0.3"/>
    <row r="1037" s="7" customFormat="1" ht="11.4" x14ac:dyDescent="0.3"/>
    <row r="1038" s="7" customFormat="1" ht="11.4" x14ac:dyDescent="0.3"/>
    <row r="1039" s="7" customFormat="1" ht="11.4" x14ac:dyDescent="0.3"/>
    <row r="1040" s="7" customFormat="1" ht="11.4" x14ac:dyDescent="0.3"/>
    <row r="1041" s="7" customFormat="1" ht="11.4" x14ac:dyDescent="0.3"/>
    <row r="1042" s="7" customFormat="1" ht="11.4" x14ac:dyDescent="0.3"/>
    <row r="1043" s="7" customFormat="1" ht="11.4" x14ac:dyDescent="0.3"/>
    <row r="1044" s="7" customFormat="1" ht="11.4" x14ac:dyDescent="0.3"/>
    <row r="1045" s="7" customFormat="1" ht="11.4" x14ac:dyDescent="0.3"/>
    <row r="1046" s="7" customFormat="1" ht="11.4" x14ac:dyDescent="0.3"/>
    <row r="1047" s="7" customFormat="1" ht="11.4" x14ac:dyDescent="0.3"/>
    <row r="1048" s="7" customFormat="1" ht="11.4" x14ac:dyDescent="0.3"/>
    <row r="1049" s="7" customFormat="1" ht="11.4" x14ac:dyDescent="0.3"/>
    <row r="1050" s="7" customFormat="1" ht="11.4" x14ac:dyDescent="0.3"/>
    <row r="1051" s="7" customFormat="1" ht="11.4" x14ac:dyDescent="0.3"/>
    <row r="1052" s="7" customFormat="1" ht="11.4" x14ac:dyDescent="0.3"/>
    <row r="1053" s="7" customFormat="1" ht="11.4" x14ac:dyDescent="0.3"/>
    <row r="1054" s="7" customFormat="1" ht="11.4" x14ac:dyDescent="0.3"/>
    <row r="1055" s="7" customFormat="1" ht="11.4" x14ac:dyDescent="0.3"/>
    <row r="1056" s="7" customFormat="1" ht="11.4" x14ac:dyDescent="0.3"/>
    <row r="1057" s="7" customFormat="1" ht="11.4" x14ac:dyDescent="0.3"/>
    <row r="1058" s="7" customFormat="1" ht="11.4" x14ac:dyDescent="0.3"/>
    <row r="1059" s="7" customFormat="1" ht="11.4" x14ac:dyDescent="0.3"/>
    <row r="1060" s="7" customFormat="1" ht="11.4" x14ac:dyDescent="0.3"/>
    <row r="1061" s="7" customFormat="1" ht="11.4" x14ac:dyDescent="0.3"/>
    <row r="1062" s="7" customFormat="1" ht="11.4" x14ac:dyDescent="0.3"/>
    <row r="1063" s="7" customFormat="1" ht="11.4" x14ac:dyDescent="0.3"/>
    <row r="1064" s="7" customFormat="1" ht="11.4" x14ac:dyDescent="0.3"/>
    <row r="1065" s="7" customFormat="1" ht="11.4" x14ac:dyDescent="0.3"/>
    <row r="1066" s="7" customFormat="1" ht="11.4" x14ac:dyDescent="0.3"/>
    <row r="1067" s="7" customFormat="1" ht="11.4" x14ac:dyDescent="0.3"/>
    <row r="1068" s="7" customFormat="1" ht="11.4" x14ac:dyDescent="0.3"/>
    <row r="1069" s="7" customFormat="1" ht="11.4" x14ac:dyDescent="0.3"/>
    <row r="1070" s="7" customFormat="1" ht="11.4" x14ac:dyDescent="0.3"/>
    <row r="1071" s="7" customFormat="1" ht="11.4" x14ac:dyDescent="0.3"/>
    <row r="1072" s="7" customFormat="1" ht="11.4" x14ac:dyDescent="0.3"/>
    <row r="1073" s="7" customFormat="1" ht="11.4" x14ac:dyDescent="0.3"/>
    <row r="1074" s="7" customFormat="1" ht="11.4" x14ac:dyDescent="0.3"/>
    <row r="1075" s="7" customFormat="1" ht="11.4" x14ac:dyDescent="0.3"/>
    <row r="1076" s="7" customFormat="1" ht="11.4" x14ac:dyDescent="0.3"/>
    <row r="1077" s="7" customFormat="1" ht="11.4" x14ac:dyDescent="0.3"/>
    <row r="1078" s="7" customFormat="1" ht="11.4" x14ac:dyDescent="0.3"/>
    <row r="1079" s="7" customFormat="1" ht="11.4" x14ac:dyDescent="0.3"/>
    <row r="1080" s="7" customFormat="1" ht="11.4" x14ac:dyDescent="0.3"/>
    <row r="1081" s="7" customFormat="1" ht="11.4" x14ac:dyDescent="0.3"/>
    <row r="1082" s="7" customFormat="1" ht="11.4" x14ac:dyDescent="0.3"/>
    <row r="1083" s="7" customFormat="1" ht="11.4" x14ac:dyDescent="0.3"/>
    <row r="1084" s="7" customFormat="1" ht="11.4" x14ac:dyDescent="0.3"/>
    <row r="1085" s="7" customFormat="1" ht="11.4" x14ac:dyDescent="0.3"/>
    <row r="1086" s="7" customFormat="1" ht="11.4" x14ac:dyDescent="0.3"/>
    <row r="1087" s="7" customFormat="1" ht="11.4" x14ac:dyDescent="0.3"/>
    <row r="1088" s="7" customFormat="1" ht="11.4" x14ac:dyDescent="0.3"/>
    <row r="1089" s="7" customFormat="1" ht="11.4" x14ac:dyDescent="0.3"/>
    <row r="1090" s="7" customFormat="1" ht="11.4" x14ac:dyDescent="0.3"/>
    <row r="1091" s="7" customFormat="1" ht="11.4" x14ac:dyDescent="0.3"/>
    <row r="1092" s="7" customFormat="1" ht="11.4" x14ac:dyDescent="0.3"/>
    <row r="1093" s="7" customFormat="1" ht="11.4" x14ac:dyDescent="0.3"/>
    <row r="1094" s="7" customFormat="1" ht="11.4" x14ac:dyDescent="0.3"/>
    <row r="1095" s="7" customFormat="1" ht="11.4" x14ac:dyDescent="0.3"/>
    <row r="1096" s="7" customFormat="1" ht="11.4" x14ac:dyDescent="0.3"/>
    <row r="1097" s="7" customFormat="1" ht="11.4" x14ac:dyDescent="0.3"/>
    <row r="1098" s="7" customFormat="1" ht="11.4" x14ac:dyDescent="0.3"/>
    <row r="1099" s="7" customFormat="1" ht="11.4" x14ac:dyDescent="0.3"/>
    <row r="1100" s="7" customFormat="1" ht="11.4" x14ac:dyDescent="0.3"/>
    <row r="1101" s="7" customFormat="1" ht="11.4" x14ac:dyDescent="0.3"/>
    <row r="1102" s="7" customFormat="1" ht="11.4" x14ac:dyDescent="0.3"/>
    <row r="1103" s="7" customFormat="1" ht="11.4" x14ac:dyDescent="0.3"/>
    <row r="1104" s="7" customFormat="1" ht="11.4" x14ac:dyDescent="0.3"/>
    <row r="1105" s="7" customFormat="1" ht="11.4" x14ac:dyDescent="0.3"/>
    <row r="1106" s="7" customFormat="1" ht="11.4" x14ac:dyDescent="0.3"/>
    <row r="1107" s="7" customFormat="1" ht="11.4" x14ac:dyDescent="0.3"/>
    <row r="1108" s="7" customFormat="1" ht="11.4" x14ac:dyDescent="0.3"/>
    <row r="1109" s="7" customFormat="1" ht="11.4" x14ac:dyDescent="0.3"/>
    <row r="1110" s="7" customFormat="1" ht="11.4" x14ac:dyDescent="0.3"/>
    <row r="1111" s="7" customFormat="1" ht="11.4" x14ac:dyDescent="0.3"/>
    <row r="1112" s="7" customFormat="1" ht="11.4" x14ac:dyDescent="0.3"/>
    <row r="1113" s="7" customFormat="1" ht="11.4" x14ac:dyDescent="0.3"/>
    <row r="1114" s="7" customFormat="1" ht="11.4" x14ac:dyDescent="0.3"/>
    <row r="1115" s="7" customFormat="1" ht="11.4" x14ac:dyDescent="0.3"/>
    <row r="1116" s="7" customFormat="1" ht="11.4" x14ac:dyDescent="0.3"/>
    <row r="1117" s="7" customFormat="1" ht="11.4" x14ac:dyDescent="0.3"/>
    <row r="1118" s="7" customFormat="1" ht="11.4" x14ac:dyDescent="0.3"/>
    <row r="1119" s="7" customFormat="1" ht="11.4" x14ac:dyDescent="0.3"/>
    <row r="1120" s="7" customFormat="1" ht="11.4" x14ac:dyDescent="0.3"/>
    <row r="1121" s="7" customFormat="1" ht="11.4" x14ac:dyDescent="0.3"/>
    <row r="1122" s="7" customFormat="1" ht="11.4" x14ac:dyDescent="0.3"/>
    <row r="1123" s="7" customFormat="1" ht="11.4" x14ac:dyDescent="0.3"/>
    <row r="1124" s="7" customFormat="1" ht="11.4" x14ac:dyDescent="0.3"/>
    <row r="1125" s="7" customFormat="1" ht="11.4" x14ac:dyDescent="0.3"/>
    <row r="1126" s="7" customFormat="1" ht="11.4" x14ac:dyDescent="0.3"/>
    <row r="1127" s="7" customFormat="1" ht="11.4" x14ac:dyDescent="0.3"/>
    <row r="1128" s="7" customFormat="1" ht="11.4" x14ac:dyDescent="0.3"/>
    <row r="1129" s="7" customFormat="1" ht="11.4" x14ac:dyDescent="0.3"/>
    <row r="1130" s="7" customFormat="1" ht="11.4" x14ac:dyDescent="0.3"/>
    <row r="1131" s="7" customFormat="1" ht="11.4" x14ac:dyDescent="0.3"/>
    <row r="1132" s="7" customFormat="1" ht="11.4" x14ac:dyDescent="0.3"/>
    <row r="1133" s="7" customFormat="1" ht="11.4" x14ac:dyDescent="0.3"/>
    <row r="1134" s="7" customFormat="1" ht="11.4" x14ac:dyDescent="0.3"/>
    <row r="1135" s="7" customFormat="1" ht="11.4" x14ac:dyDescent="0.3"/>
    <row r="1136" s="7" customFormat="1" ht="11.4" x14ac:dyDescent="0.3"/>
    <row r="1137" s="7" customFormat="1" ht="11.4" x14ac:dyDescent="0.3"/>
    <row r="1138" s="7" customFormat="1" ht="11.4" x14ac:dyDescent="0.3"/>
    <row r="1139" s="7" customFormat="1" ht="11.4" x14ac:dyDescent="0.3"/>
    <row r="1140" s="7" customFormat="1" ht="11.4" x14ac:dyDescent="0.3"/>
    <row r="1141" s="7" customFormat="1" ht="11.4" x14ac:dyDescent="0.3"/>
    <row r="1142" s="7" customFormat="1" ht="11.4" x14ac:dyDescent="0.3"/>
    <row r="1143" s="7" customFormat="1" ht="11.4" x14ac:dyDescent="0.3"/>
    <row r="1144" s="7" customFormat="1" ht="11.4" x14ac:dyDescent="0.3"/>
    <row r="1145" s="7" customFormat="1" ht="11.4" x14ac:dyDescent="0.3"/>
    <row r="1146" s="7" customFormat="1" ht="11.4" x14ac:dyDescent="0.3"/>
    <row r="1147" s="7" customFormat="1" ht="11.4" x14ac:dyDescent="0.3"/>
    <row r="1148" s="7" customFormat="1" ht="11.4" x14ac:dyDescent="0.3"/>
    <row r="1149" s="7" customFormat="1" ht="11.4" x14ac:dyDescent="0.3"/>
    <row r="1150" s="7" customFormat="1" ht="11.4" x14ac:dyDescent="0.3"/>
    <row r="1151" s="7" customFormat="1" ht="11.4" x14ac:dyDescent="0.3"/>
    <row r="1152" s="7" customFormat="1" ht="11.4" x14ac:dyDescent="0.3"/>
    <row r="1153" s="7" customFormat="1" ht="11.4" x14ac:dyDescent="0.3"/>
    <row r="1154" s="7" customFormat="1" ht="11.4" x14ac:dyDescent="0.3"/>
    <row r="1155" s="7" customFormat="1" ht="11.4" x14ac:dyDescent="0.3"/>
    <row r="1156" s="7" customFormat="1" ht="11.4" x14ac:dyDescent="0.3"/>
    <row r="1157" s="7" customFormat="1" ht="11.4" x14ac:dyDescent="0.3"/>
    <row r="1158" s="7" customFormat="1" ht="11.4" x14ac:dyDescent="0.3"/>
    <row r="1159" s="7" customFormat="1" ht="11.4" x14ac:dyDescent="0.3"/>
    <row r="1160" s="7" customFormat="1" ht="11.4" x14ac:dyDescent="0.3"/>
    <row r="1161" s="7" customFormat="1" ht="11.4" x14ac:dyDescent="0.3"/>
    <row r="1162" s="7" customFormat="1" ht="11.4" x14ac:dyDescent="0.3"/>
    <row r="1163" s="7" customFormat="1" ht="11.4" x14ac:dyDescent="0.3"/>
    <row r="1164" s="7" customFormat="1" ht="11.4" x14ac:dyDescent="0.3"/>
    <row r="1165" s="7" customFormat="1" ht="11.4" x14ac:dyDescent="0.3"/>
    <row r="1166" s="7" customFormat="1" ht="11.4" x14ac:dyDescent="0.3"/>
    <row r="1167" s="7" customFormat="1" ht="11.4" x14ac:dyDescent="0.3"/>
    <row r="1168" s="7" customFormat="1" ht="11.4" x14ac:dyDescent="0.3"/>
    <row r="1169" s="7" customFormat="1" ht="11.4" x14ac:dyDescent="0.3"/>
    <row r="1170" s="7" customFormat="1" ht="11.4" x14ac:dyDescent="0.3"/>
    <row r="1171" s="7" customFormat="1" ht="11.4" x14ac:dyDescent="0.3"/>
    <row r="1172" s="7" customFormat="1" ht="11.4" x14ac:dyDescent="0.3"/>
    <row r="1173" s="7" customFormat="1" ht="11.4" x14ac:dyDescent="0.3"/>
    <row r="1174" s="7" customFormat="1" ht="11.4" x14ac:dyDescent="0.3"/>
    <row r="1175" s="7" customFormat="1" ht="11.4" x14ac:dyDescent="0.3"/>
    <row r="1176" s="7" customFormat="1" ht="11.4" x14ac:dyDescent="0.3"/>
    <row r="1177" s="7" customFormat="1" ht="11.4" x14ac:dyDescent="0.3"/>
    <row r="1178" s="7" customFormat="1" ht="11.4" x14ac:dyDescent="0.3"/>
    <row r="1179" s="7" customFormat="1" ht="11.4" x14ac:dyDescent="0.3"/>
    <row r="1180" s="7" customFormat="1" ht="11.4" x14ac:dyDescent="0.3"/>
    <row r="1181" s="7" customFormat="1" ht="11.4" x14ac:dyDescent="0.3"/>
    <row r="1182" s="7" customFormat="1" ht="11.4" x14ac:dyDescent="0.3"/>
    <row r="1183" s="7" customFormat="1" ht="11.4" x14ac:dyDescent="0.3"/>
    <row r="1184" s="7" customFormat="1" ht="11.4" x14ac:dyDescent="0.3"/>
    <row r="1185" s="7" customFormat="1" ht="11.4" x14ac:dyDescent="0.3"/>
    <row r="1186" s="7" customFormat="1" ht="11.4" x14ac:dyDescent="0.3"/>
    <row r="1187" s="7" customFormat="1" ht="11.4" x14ac:dyDescent="0.3"/>
    <row r="1188" s="7" customFormat="1" ht="11.4" x14ac:dyDescent="0.3"/>
    <row r="1189" s="7" customFormat="1" ht="11.4" x14ac:dyDescent="0.3"/>
    <row r="1190" s="7" customFormat="1" ht="11.4" x14ac:dyDescent="0.3"/>
    <row r="1191" s="7" customFormat="1" ht="11.4" x14ac:dyDescent="0.3"/>
    <row r="1192" s="7" customFormat="1" ht="11.4" x14ac:dyDescent="0.3"/>
    <row r="1193" s="7" customFormat="1" ht="11.4" x14ac:dyDescent="0.3"/>
    <row r="1194" s="7" customFormat="1" ht="11.4" x14ac:dyDescent="0.3"/>
    <row r="1195" s="7" customFormat="1" ht="11.4" x14ac:dyDescent="0.3"/>
    <row r="1196" s="7" customFormat="1" ht="11.4" x14ac:dyDescent="0.3"/>
    <row r="1197" s="7" customFormat="1" ht="11.4" x14ac:dyDescent="0.3"/>
    <row r="1198" s="7" customFormat="1" ht="11.4" x14ac:dyDescent="0.3"/>
    <row r="1199" s="7" customFormat="1" ht="11.4" x14ac:dyDescent="0.3"/>
    <row r="1200" s="7" customFormat="1" ht="11.4" x14ac:dyDescent="0.3"/>
    <row r="1201" s="7" customFormat="1" ht="11.4" x14ac:dyDescent="0.3"/>
    <row r="1202" s="7" customFormat="1" ht="11.4" x14ac:dyDescent="0.3"/>
    <row r="1203" s="7" customFormat="1" ht="11.4" x14ac:dyDescent="0.3"/>
    <row r="1204" s="7" customFormat="1" ht="11.4" x14ac:dyDescent="0.3"/>
    <row r="1205" s="7" customFormat="1" ht="11.4" x14ac:dyDescent="0.3"/>
    <row r="1206" s="7" customFormat="1" ht="11.4" x14ac:dyDescent="0.3"/>
    <row r="1207" s="7" customFormat="1" ht="11.4" x14ac:dyDescent="0.3"/>
    <row r="1208" s="7" customFormat="1" ht="11.4" x14ac:dyDescent="0.3"/>
    <row r="1209" s="7" customFormat="1" ht="11.4" x14ac:dyDescent="0.3"/>
    <row r="1210" s="7" customFormat="1" ht="11.4" x14ac:dyDescent="0.3"/>
    <row r="1211" s="7" customFormat="1" ht="11.4" x14ac:dyDescent="0.3"/>
    <row r="1212" s="7" customFormat="1" ht="11.4" x14ac:dyDescent="0.3"/>
    <row r="1213" s="7" customFormat="1" ht="11.4" x14ac:dyDescent="0.3"/>
    <row r="1214" s="7" customFormat="1" ht="11.4" x14ac:dyDescent="0.3"/>
    <row r="1215" s="7" customFormat="1" ht="11.4" x14ac:dyDescent="0.3"/>
    <row r="1216" s="7" customFormat="1" ht="11.4" x14ac:dyDescent="0.3"/>
    <row r="1217" s="7" customFormat="1" ht="11.4" x14ac:dyDescent="0.3"/>
    <row r="1218" s="7" customFormat="1" ht="11.4" x14ac:dyDescent="0.3"/>
    <row r="1219" s="7" customFormat="1" ht="11.4" x14ac:dyDescent="0.3"/>
    <row r="1220" s="7" customFormat="1" ht="11.4" x14ac:dyDescent="0.3"/>
    <row r="1221" s="7" customFormat="1" ht="11.4" x14ac:dyDescent="0.3"/>
    <row r="1222" s="7" customFormat="1" ht="11.4" x14ac:dyDescent="0.3"/>
    <row r="1223" s="7" customFormat="1" ht="11.4" x14ac:dyDescent="0.3"/>
    <row r="1224" s="7" customFormat="1" ht="11.4" x14ac:dyDescent="0.3"/>
    <row r="1225" s="7" customFormat="1" ht="11.4" x14ac:dyDescent="0.3"/>
    <row r="1226" s="7" customFormat="1" ht="11.4" x14ac:dyDescent="0.3"/>
    <row r="1227" s="7" customFormat="1" ht="11.4" x14ac:dyDescent="0.3"/>
    <row r="1228" s="7" customFormat="1" ht="11.4" x14ac:dyDescent="0.3"/>
    <row r="1229" s="7" customFormat="1" ht="11.4" x14ac:dyDescent="0.3"/>
    <row r="1230" s="7" customFormat="1" ht="11.4" x14ac:dyDescent="0.3"/>
    <row r="1231" s="7" customFormat="1" ht="11.4" x14ac:dyDescent="0.3"/>
    <row r="1232" s="7" customFormat="1" ht="11.4" x14ac:dyDescent="0.3"/>
    <row r="1233" s="7" customFormat="1" ht="11.4" x14ac:dyDescent="0.3"/>
    <row r="1234" s="7" customFormat="1" ht="11.4" x14ac:dyDescent="0.3"/>
    <row r="1235" s="7" customFormat="1" ht="11.4" x14ac:dyDescent="0.3"/>
    <row r="1236" s="7" customFormat="1" ht="11.4" x14ac:dyDescent="0.3"/>
    <row r="1237" s="7" customFormat="1" ht="11.4" x14ac:dyDescent="0.3"/>
    <row r="1238" s="7" customFormat="1" ht="11.4" x14ac:dyDescent="0.3"/>
    <row r="1239" s="7" customFormat="1" ht="11.4" x14ac:dyDescent="0.3"/>
    <row r="1240" s="7" customFormat="1" ht="11.4" x14ac:dyDescent="0.3"/>
    <row r="1241" s="7" customFormat="1" ht="11.4" x14ac:dyDescent="0.3"/>
    <row r="1242" s="7" customFormat="1" ht="11.4" x14ac:dyDescent="0.3"/>
    <row r="1243" s="7" customFormat="1" ht="11.4" x14ac:dyDescent="0.3"/>
    <row r="1244" s="7" customFormat="1" ht="11.4" x14ac:dyDescent="0.3"/>
    <row r="1245" s="7" customFormat="1" ht="11.4" x14ac:dyDescent="0.3"/>
    <row r="1246" s="7" customFormat="1" ht="11.4" x14ac:dyDescent="0.3"/>
    <row r="1247" s="7" customFormat="1" ht="11.4" x14ac:dyDescent="0.3"/>
    <row r="1248" s="7" customFormat="1" ht="11.4" x14ac:dyDescent="0.3"/>
    <row r="1249" s="7" customFormat="1" ht="11.4" x14ac:dyDescent="0.3"/>
    <row r="1250" s="7" customFormat="1" ht="11.4" x14ac:dyDescent="0.3"/>
    <row r="1251" s="7" customFormat="1" ht="11.4" x14ac:dyDescent="0.3"/>
    <row r="1252" s="7" customFormat="1" ht="11.4" x14ac:dyDescent="0.3"/>
    <row r="1253" s="7" customFormat="1" ht="11.4" x14ac:dyDescent="0.3"/>
    <row r="1254" s="7" customFormat="1" ht="11.4" x14ac:dyDescent="0.3"/>
    <row r="1255" s="7" customFormat="1" ht="11.4" x14ac:dyDescent="0.3"/>
    <row r="1256" s="7" customFormat="1" ht="11.4" x14ac:dyDescent="0.3"/>
    <row r="1257" s="7" customFormat="1" ht="11.4" x14ac:dyDescent="0.3"/>
    <row r="1258" s="7" customFormat="1" ht="11.4" x14ac:dyDescent="0.3"/>
    <row r="1259" s="7" customFormat="1" ht="11.4" x14ac:dyDescent="0.3"/>
    <row r="1260" s="7" customFormat="1" ht="11.4" x14ac:dyDescent="0.3"/>
    <row r="1261" s="7" customFormat="1" ht="11.4" x14ac:dyDescent="0.3"/>
    <row r="1262" s="7" customFormat="1" ht="11.4" x14ac:dyDescent="0.3"/>
    <row r="1263" s="7" customFormat="1" ht="11.4" x14ac:dyDescent="0.3"/>
    <row r="1264" s="7" customFormat="1" ht="11.4" x14ac:dyDescent="0.3"/>
    <row r="1265" s="7" customFormat="1" ht="11.4" x14ac:dyDescent="0.3"/>
    <row r="1266" s="7" customFormat="1" ht="11.4" x14ac:dyDescent="0.3"/>
    <row r="1267" s="7" customFormat="1" ht="11.4" x14ac:dyDescent="0.3"/>
    <row r="1268" s="7" customFormat="1" ht="11.4" x14ac:dyDescent="0.3"/>
    <row r="1269" s="7" customFormat="1" ht="11.4" x14ac:dyDescent="0.3"/>
    <row r="1270" s="7" customFormat="1" ht="11.4" x14ac:dyDescent="0.3"/>
    <row r="1271" s="7" customFormat="1" ht="11.4" x14ac:dyDescent="0.3"/>
    <row r="1272" s="7" customFormat="1" ht="11.4" x14ac:dyDescent="0.3"/>
    <row r="1273" s="7" customFormat="1" ht="11.4" x14ac:dyDescent="0.3"/>
    <row r="1274" s="7" customFormat="1" ht="11.4" x14ac:dyDescent="0.3"/>
    <row r="1275" s="7" customFormat="1" ht="11.4" x14ac:dyDescent="0.3"/>
    <row r="1276" s="7" customFormat="1" ht="11.4" x14ac:dyDescent="0.3"/>
    <row r="1277" s="7" customFormat="1" ht="11.4" x14ac:dyDescent="0.3"/>
    <row r="1278" s="7" customFormat="1" ht="11.4" x14ac:dyDescent="0.3"/>
    <row r="1279" s="7" customFormat="1" ht="11.4" x14ac:dyDescent="0.3"/>
    <row r="1280" s="7" customFormat="1" ht="11.4" x14ac:dyDescent="0.3"/>
    <row r="1281" s="7" customFormat="1" ht="11.4" x14ac:dyDescent="0.3"/>
    <row r="1282" s="7" customFormat="1" ht="11.4" x14ac:dyDescent="0.3"/>
    <row r="1283" s="7" customFormat="1" ht="11.4" x14ac:dyDescent="0.3"/>
    <row r="1284" s="7" customFormat="1" ht="11.4" x14ac:dyDescent="0.3"/>
    <row r="1285" s="7" customFormat="1" ht="11.4" x14ac:dyDescent="0.3"/>
    <row r="1286" s="7" customFormat="1" ht="11.4" x14ac:dyDescent="0.3"/>
    <row r="1287" s="7" customFormat="1" ht="11.4" x14ac:dyDescent="0.3"/>
    <row r="1288" s="7" customFormat="1" ht="11.4" x14ac:dyDescent="0.3"/>
    <row r="1289" s="7" customFormat="1" ht="11.4" x14ac:dyDescent="0.3"/>
    <row r="1290" s="7" customFormat="1" ht="11.4" x14ac:dyDescent="0.3"/>
    <row r="1291" s="7" customFormat="1" ht="11.4" x14ac:dyDescent="0.3"/>
    <row r="1292" s="7" customFormat="1" ht="11.4" x14ac:dyDescent="0.3"/>
    <row r="1293" s="7" customFormat="1" ht="11.4" x14ac:dyDescent="0.3"/>
    <row r="1294" s="7" customFormat="1" ht="11.4" x14ac:dyDescent="0.3"/>
    <row r="1295" s="7" customFormat="1" ht="11.4" x14ac:dyDescent="0.3"/>
    <row r="1296" s="7" customFormat="1" ht="11.4" x14ac:dyDescent="0.3"/>
    <row r="1297" s="7" customFormat="1" ht="11.4" x14ac:dyDescent="0.3"/>
    <row r="1298" s="7" customFormat="1" ht="11.4" x14ac:dyDescent="0.3"/>
    <row r="1299" s="7" customFormat="1" ht="11.4" x14ac:dyDescent="0.3"/>
    <row r="1300" s="7" customFormat="1" ht="11.4" x14ac:dyDescent="0.3"/>
    <row r="1301" s="7" customFormat="1" ht="11.4" x14ac:dyDescent="0.3"/>
    <row r="1302" s="7" customFormat="1" ht="11.4" x14ac:dyDescent="0.3"/>
    <row r="1303" s="7" customFormat="1" ht="11.4" x14ac:dyDescent="0.3"/>
    <row r="1304" s="7" customFormat="1" ht="11.4" x14ac:dyDescent="0.3"/>
    <row r="1305" s="7" customFormat="1" ht="11.4" x14ac:dyDescent="0.3"/>
    <row r="1306" s="7" customFormat="1" ht="11.4" x14ac:dyDescent="0.3"/>
    <row r="1307" s="7" customFormat="1" ht="11.4" x14ac:dyDescent="0.3"/>
    <row r="1308" s="7" customFormat="1" ht="11.4" x14ac:dyDescent="0.3"/>
    <row r="1309" s="7" customFormat="1" ht="11.4" x14ac:dyDescent="0.3"/>
    <row r="1310" s="7" customFormat="1" ht="11.4" x14ac:dyDescent="0.3"/>
    <row r="1311" s="7" customFormat="1" ht="11.4" x14ac:dyDescent="0.3"/>
    <row r="1312" s="7" customFormat="1" ht="11.4" x14ac:dyDescent="0.3"/>
    <row r="1313" s="7" customFormat="1" ht="11.4" x14ac:dyDescent="0.3"/>
    <row r="1314" s="7" customFormat="1" ht="11.4" x14ac:dyDescent="0.3"/>
    <row r="1315" s="7" customFormat="1" ht="11.4" x14ac:dyDescent="0.3"/>
    <row r="1316" s="7" customFormat="1" ht="11.4" x14ac:dyDescent="0.3"/>
    <row r="1317" s="7" customFormat="1" ht="11.4" x14ac:dyDescent="0.3"/>
    <row r="1318" s="7" customFormat="1" ht="11.4" x14ac:dyDescent="0.3"/>
    <row r="1319" s="7" customFormat="1" ht="11.4" x14ac:dyDescent="0.3"/>
    <row r="1320" s="7" customFormat="1" ht="11.4" x14ac:dyDescent="0.3"/>
    <row r="1321" s="7" customFormat="1" ht="11.4" x14ac:dyDescent="0.3"/>
    <row r="1322" s="7" customFormat="1" ht="11.4" x14ac:dyDescent="0.3"/>
    <row r="1323" s="7" customFormat="1" ht="11.4" x14ac:dyDescent="0.3"/>
    <row r="1324" s="7" customFormat="1" ht="11.4" x14ac:dyDescent="0.3"/>
    <row r="1325" s="7" customFormat="1" ht="11.4" x14ac:dyDescent="0.3"/>
    <row r="1326" s="7" customFormat="1" ht="11.4" x14ac:dyDescent="0.3"/>
    <row r="1327" s="7" customFormat="1" ht="11.4" x14ac:dyDescent="0.3"/>
    <row r="1328" s="7" customFormat="1" ht="11.4" x14ac:dyDescent="0.3"/>
    <row r="1329" s="7" customFormat="1" ht="11.4" x14ac:dyDescent="0.3"/>
    <row r="1330" s="7" customFormat="1" ht="11.4" x14ac:dyDescent="0.3"/>
    <row r="1331" s="7" customFormat="1" ht="11.4" x14ac:dyDescent="0.3"/>
    <row r="1332" s="7" customFormat="1" ht="11.4" x14ac:dyDescent="0.3"/>
    <row r="1333" s="7" customFormat="1" ht="11.4" x14ac:dyDescent="0.3"/>
    <row r="1334" s="7" customFormat="1" ht="11.4" x14ac:dyDescent="0.3"/>
    <row r="1335" s="7" customFormat="1" ht="11.4" x14ac:dyDescent="0.3"/>
    <row r="1336" s="7" customFormat="1" ht="11.4" x14ac:dyDescent="0.3"/>
    <row r="1337" s="7" customFormat="1" ht="11.4" x14ac:dyDescent="0.3"/>
    <row r="1338" s="7" customFormat="1" ht="11.4" x14ac:dyDescent="0.3"/>
    <row r="1339" s="7" customFormat="1" ht="11.4" x14ac:dyDescent="0.3"/>
    <row r="1340" s="7" customFormat="1" ht="11.4" x14ac:dyDescent="0.3"/>
    <row r="1341" s="7" customFormat="1" ht="11.4" x14ac:dyDescent="0.3"/>
    <row r="1342" s="7" customFormat="1" ht="11.4" x14ac:dyDescent="0.3"/>
    <row r="1343" s="7" customFormat="1" ht="11.4" x14ac:dyDescent="0.3"/>
    <row r="1344" s="7" customFormat="1" ht="11.4" x14ac:dyDescent="0.3"/>
    <row r="1345" spans="1:257" s="7" customFormat="1" ht="11.4" x14ac:dyDescent="0.3"/>
    <row r="1346" spans="1:257" s="7" customFormat="1" ht="11.4" x14ac:dyDescent="0.3"/>
    <row r="1347" spans="1:257" s="7" customFormat="1" ht="11.4" x14ac:dyDescent="0.3"/>
    <row r="1348" spans="1:257" s="7" customFormat="1" ht="11.4" x14ac:dyDescent="0.3"/>
    <row r="1349" spans="1:257" s="7" customFormat="1" ht="11.4" x14ac:dyDescent="0.3"/>
    <row r="1350" spans="1:257" s="1" customFormat="1" x14ac:dyDescent="0.3">
      <c r="A1350" s="7"/>
      <c r="B1350" s="7"/>
      <c r="C1350" s="7"/>
      <c r="D1350" s="7"/>
      <c r="E1350" s="25"/>
      <c r="T1350" s="7"/>
      <c r="U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4"/>
    </row>
    <row r="1351" spans="1:257" s="1" customFormat="1" x14ac:dyDescent="0.3">
      <c r="A1351" s="7"/>
      <c r="B1351" s="7"/>
      <c r="C1351" s="7"/>
      <c r="D1351" s="7"/>
      <c r="E1351" s="25"/>
      <c r="T1351" s="7"/>
      <c r="U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4"/>
    </row>
    <row r="1352" spans="1:257" s="1" customFormat="1" x14ac:dyDescent="0.3">
      <c r="A1352" s="7"/>
      <c r="B1352" s="7"/>
      <c r="C1352" s="7"/>
      <c r="D1352" s="7"/>
      <c r="E1352" s="25"/>
      <c r="T1352" s="7"/>
      <c r="U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4"/>
    </row>
    <row r="1353" spans="1:257" s="1" customFormat="1" x14ac:dyDescent="0.3">
      <c r="A1353" s="7"/>
      <c r="B1353" s="7"/>
      <c r="C1353" s="7"/>
      <c r="D1353" s="7"/>
      <c r="E1353" s="25"/>
      <c r="T1353" s="7"/>
      <c r="U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4"/>
    </row>
    <row r="1354" spans="1:257" s="1" customFormat="1" x14ac:dyDescent="0.3">
      <c r="A1354" s="7"/>
      <c r="B1354" s="7"/>
      <c r="C1354" s="7"/>
      <c r="D1354" s="7"/>
      <c r="E1354" s="25"/>
      <c r="T1354" s="7"/>
      <c r="U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4"/>
    </row>
    <row r="1355" spans="1:257" s="1" customFormat="1" x14ac:dyDescent="0.3">
      <c r="A1355" s="7"/>
      <c r="B1355" s="7"/>
      <c r="C1355" s="7"/>
      <c r="D1355" s="7"/>
      <c r="E1355" s="25"/>
      <c r="T1355" s="7"/>
      <c r="U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4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EnumInput!$B$2:$B$3</xm:f>
          </x14:formula1>
          <xm:sqref>E26</xm:sqref>
        </x14:dataValidation>
        <x14:dataValidation type="list" allowBlank="1" showInputMessage="1" showErrorMessage="1" xr:uid="{00000000-0002-0000-0500-000001000000}">
          <x14:formula1>
            <xm:f>EnumInput!$C$1:$C$2</xm:f>
          </x14:formula1>
          <xm:sqref>D651 D346 D34:D41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2:R598"/>
  <sheetViews>
    <sheetView topLeftCell="A32" workbookViewId="0">
      <selection activeCell="E59" sqref="E59"/>
    </sheetView>
  </sheetViews>
  <sheetFormatPr baseColWidth="10" defaultRowHeight="14.4" x14ac:dyDescent="0.3"/>
  <sheetData>
    <row r="2" spans="2:9" x14ac:dyDescent="0.3">
      <c r="B2" t="s">
        <v>921</v>
      </c>
    </row>
    <row r="3" spans="2:9" x14ac:dyDescent="0.3">
      <c r="B3" t="s">
        <v>60</v>
      </c>
    </row>
    <row r="5" spans="2:9" x14ac:dyDescent="0.3">
      <c r="B5" t="s">
        <v>21</v>
      </c>
    </row>
    <row r="6" spans="2:9" x14ac:dyDescent="0.3">
      <c r="B6" t="s">
        <v>922</v>
      </c>
    </row>
    <row r="7" spans="2:9" x14ac:dyDescent="0.3">
      <c r="B7" t="s">
        <v>45</v>
      </c>
    </row>
    <row r="9" spans="2:9" x14ac:dyDescent="0.3">
      <c r="B9" t="s">
        <v>32</v>
      </c>
    </row>
    <row r="10" spans="2:9" x14ac:dyDescent="0.3">
      <c r="B10" t="s">
        <v>33</v>
      </c>
      <c r="C10" t="s">
        <v>930</v>
      </c>
      <c r="D10" t="s">
        <v>34</v>
      </c>
      <c r="E10" t="s">
        <v>929</v>
      </c>
      <c r="F10" t="s">
        <v>35</v>
      </c>
      <c r="G10" t="s">
        <v>931</v>
      </c>
      <c r="H10" t="s">
        <v>928</v>
      </c>
      <c r="I10" t="s">
        <v>38</v>
      </c>
    </row>
    <row r="11" spans="2:9" x14ac:dyDescent="0.3">
      <c r="B11" t="s">
        <v>932</v>
      </c>
      <c r="C11" t="s">
        <v>933</v>
      </c>
      <c r="D11" t="s">
        <v>934</v>
      </c>
      <c r="E11" t="s">
        <v>935</v>
      </c>
      <c r="F11" t="s">
        <v>936</v>
      </c>
      <c r="G11" t="s">
        <v>937</v>
      </c>
      <c r="H11" t="s">
        <v>938</v>
      </c>
      <c r="I11" t="s">
        <v>939</v>
      </c>
    </row>
    <row r="12" spans="2:9" x14ac:dyDescent="0.3">
      <c r="B12">
        <v>5</v>
      </c>
      <c r="C12">
        <v>0.5</v>
      </c>
      <c r="D12">
        <v>5.5</v>
      </c>
      <c r="E12">
        <v>100</v>
      </c>
      <c r="F12">
        <v>2.5000000000000001E-2</v>
      </c>
      <c r="G12" t="b">
        <v>1</v>
      </c>
      <c r="H12" t="s">
        <v>927</v>
      </c>
      <c r="I12" t="s">
        <v>25</v>
      </c>
    </row>
    <row r="13" spans="2:9" x14ac:dyDescent="0.3">
      <c r="B13">
        <v>5.5</v>
      </c>
      <c r="C13">
        <v>0.5</v>
      </c>
      <c r="D13">
        <v>6</v>
      </c>
      <c r="E13">
        <v>100</v>
      </c>
      <c r="F13">
        <v>2.5000000000000001E-2</v>
      </c>
      <c r="G13" t="b">
        <v>0</v>
      </c>
      <c r="I13" t="s">
        <v>26</v>
      </c>
    </row>
    <row r="14" spans="2:9" x14ac:dyDescent="0.3">
      <c r="B14">
        <v>6</v>
      </c>
      <c r="C14">
        <v>0.5</v>
      </c>
      <c r="D14">
        <v>6.5</v>
      </c>
      <c r="E14">
        <v>100</v>
      </c>
      <c r="F14">
        <v>2.5000000000000001E-2</v>
      </c>
      <c r="G14" t="b">
        <v>0</v>
      </c>
    </row>
    <row r="15" spans="2:9" x14ac:dyDescent="0.3">
      <c r="B15">
        <v>6.5</v>
      </c>
      <c r="C15">
        <v>0.5</v>
      </c>
      <c r="D15">
        <v>7</v>
      </c>
      <c r="E15">
        <v>100</v>
      </c>
      <c r="F15">
        <v>2.5000000000000001E-2</v>
      </c>
      <c r="G15" t="b">
        <v>0</v>
      </c>
    </row>
    <row r="16" spans="2:9" x14ac:dyDescent="0.3">
      <c r="B16">
        <v>7</v>
      </c>
      <c r="C16">
        <v>0.5</v>
      </c>
      <c r="D16">
        <v>7.5</v>
      </c>
      <c r="E16">
        <v>100</v>
      </c>
      <c r="F16">
        <v>2.5000000000000001E-2</v>
      </c>
      <c r="G16" t="b">
        <v>0</v>
      </c>
    </row>
    <row r="17" spans="2:7" x14ac:dyDescent="0.3">
      <c r="B17">
        <v>7.5</v>
      </c>
      <c r="C17">
        <v>0.5</v>
      </c>
      <c r="D17">
        <v>8</v>
      </c>
      <c r="E17">
        <v>100</v>
      </c>
      <c r="F17">
        <v>2.5000000000000001E-2</v>
      </c>
      <c r="G17" t="b">
        <v>0</v>
      </c>
    </row>
    <row r="18" spans="2:7" x14ac:dyDescent="0.3">
      <c r="B18">
        <v>8</v>
      </c>
      <c r="C18">
        <v>0.5</v>
      </c>
      <c r="D18">
        <v>8.5</v>
      </c>
      <c r="E18">
        <v>100</v>
      </c>
      <c r="F18">
        <v>2.5000000000000001E-2</v>
      </c>
      <c r="G18" t="b">
        <v>1</v>
      </c>
    </row>
    <row r="19" spans="2:7" x14ac:dyDescent="0.3">
      <c r="B19">
        <v>8.5</v>
      </c>
      <c r="C19">
        <v>0.5</v>
      </c>
      <c r="D19">
        <v>9</v>
      </c>
      <c r="E19">
        <v>100</v>
      </c>
      <c r="F19">
        <v>2.5000000000000001E-2</v>
      </c>
      <c r="G19" t="b">
        <v>0</v>
      </c>
    </row>
    <row r="20" spans="2:7" x14ac:dyDescent="0.3">
      <c r="B20">
        <v>9</v>
      </c>
      <c r="C20">
        <v>0.5</v>
      </c>
      <c r="D20">
        <v>9.5</v>
      </c>
      <c r="E20">
        <v>100</v>
      </c>
      <c r="F20">
        <v>2.5000000000000001E-2</v>
      </c>
      <c r="G20" t="b">
        <v>0</v>
      </c>
    </row>
    <row r="21" spans="2:7" x14ac:dyDescent="0.3">
      <c r="B21">
        <v>9.5</v>
      </c>
      <c r="C21">
        <v>0.5</v>
      </c>
      <c r="D21">
        <v>10</v>
      </c>
      <c r="E21">
        <v>100</v>
      </c>
      <c r="F21">
        <v>2.5000000000000001E-2</v>
      </c>
      <c r="G21" t="b">
        <v>0</v>
      </c>
    </row>
    <row r="22" spans="2:7" x14ac:dyDescent="0.3">
      <c r="B22">
        <v>10</v>
      </c>
      <c r="C22">
        <v>0.5</v>
      </c>
      <c r="D22">
        <v>10.5</v>
      </c>
      <c r="E22">
        <v>100</v>
      </c>
      <c r="F22">
        <v>2.5000000000000001E-2</v>
      </c>
      <c r="G22" t="b">
        <v>0</v>
      </c>
    </row>
    <row r="23" spans="2:7" x14ac:dyDescent="0.3">
      <c r="B23">
        <v>10.5</v>
      </c>
      <c r="C23">
        <v>0.5</v>
      </c>
      <c r="D23">
        <v>11</v>
      </c>
      <c r="E23">
        <v>100</v>
      </c>
      <c r="F23">
        <v>2.5000000000000001E-2</v>
      </c>
      <c r="G23" t="b">
        <v>0</v>
      </c>
    </row>
    <row r="24" spans="2:7" x14ac:dyDescent="0.3">
      <c r="B24">
        <v>11</v>
      </c>
      <c r="C24">
        <v>0.5</v>
      </c>
      <c r="D24">
        <v>11.5</v>
      </c>
      <c r="E24">
        <v>100</v>
      </c>
      <c r="F24">
        <v>2.5000000000000001E-2</v>
      </c>
      <c r="G24" t="b">
        <v>1</v>
      </c>
    </row>
    <row r="25" spans="2:7" x14ac:dyDescent="0.3">
      <c r="B25">
        <v>11.5</v>
      </c>
      <c r="C25">
        <v>0.5</v>
      </c>
      <c r="D25">
        <v>12</v>
      </c>
      <c r="E25">
        <v>100</v>
      </c>
      <c r="F25">
        <v>2.5000000000000001E-2</v>
      </c>
      <c r="G25" t="b">
        <v>0</v>
      </c>
    </row>
    <row r="26" spans="2:7" x14ac:dyDescent="0.3">
      <c r="B26">
        <v>12</v>
      </c>
      <c r="C26">
        <v>0.5</v>
      </c>
      <c r="D26">
        <v>12.5</v>
      </c>
      <c r="E26">
        <v>100</v>
      </c>
      <c r="F26">
        <v>2.5000000000000001E-2</v>
      </c>
      <c r="G26" t="b">
        <v>0</v>
      </c>
    </row>
    <row r="27" spans="2:7" x14ac:dyDescent="0.3">
      <c r="B27">
        <v>12.5</v>
      </c>
      <c r="C27">
        <v>0.5</v>
      </c>
      <c r="D27">
        <v>13</v>
      </c>
      <c r="E27">
        <v>100</v>
      </c>
      <c r="F27">
        <v>2.5000000000000001E-2</v>
      </c>
      <c r="G27" t="b">
        <v>0</v>
      </c>
    </row>
    <row r="28" spans="2:7" x14ac:dyDescent="0.3">
      <c r="B28">
        <v>13</v>
      </c>
      <c r="C28">
        <v>0.5</v>
      </c>
      <c r="D28">
        <v>13.5</v>
      </c>
      <c r="E28">
        <v>100</v>
      </c>
      <c r="F28">
        <v>2.5000000000000001E-2</v>
      </c>
      <c r="G28" t="b">
        <v>0</v>
      </c>
    </row>
    <row r="29" spans="2:7" x14ac:dyDescent="0.3">
      <c r="B29">
        <v>13.5</v>
      </c>
      <c r="C29">
        <v>0.5</v>
      </c>
      <c r="D29">
        <v>14</v>
      </c>
      <c r="E29">
        <v>100</v>
      </c>
      <c r="F29">
        <v>2.5000000000000001E-2</v>
      </c>
      <c r="G29" t="b">
        <v>0</v>
      </c>
    </row>
    <row r="30" spans="2:7" x14ac:dyDescent="0.3">
      <c r="B30">
        <v>14</v>
      </c>
      <c r="C30">
        <v>0.5</v>
      </c>
      <c r="D30">
        <v>14.5</v>
      </c>
      <c r="E30">
        <v>100</v>
      </c>
      <c r="F30">
        <v>2.5000000000000001E-2</v>
      </c>
      <c r="G30" t="b">
        <v>1</v>
      </c>
    </row>
    <row r="31" spans="2:7" x14ac:dyDescent="0.3">
      <c r="B31">
        <v>14.5</v>
      </c>
      <c r="C31">
        <v>0.5</v>
      </c>
      <c r="D31">
        <v>15</v>
      </c>
      <c r="E31">
        <v>100</v>
      </c>
      <c r="F31">
        <v>2.5000000000000001E-2</v>
      </c>
      <c r="G31" t="b">
        <v>0</v>
      </c>
    </row>
    <row r="32" spans="2:7" x14ac:dyDescent="0.3">
      <c r="B32">
        <v>15</v>
      </c>
      <c r="C32">
        <v>0.5</v>
      </c>
      <c r="D32">
        <v>15.5</v>
      </c>
      <c r="E32">
        <v>100</v>
      </c>
      <c r="F32">
        <v>2.5000000000000001E-2</v>
      </c>
      <c r="G32" t="b">
        <v>0</v>
      </c>
    </row>
    <row r="33" spans="2:7" x14ac:dyDescent="0.3">
      <c r="B33">
        <v>15.5</v>
      </c>
      <c r="C33">
        <v>0.5</v>
      </c>
      <c r="D33">
        <v>16</v>
      </c>
      <c r="E33">
        <v>100</v>
      </c>
      <c r="F33">
        <v>2.5000000000000001E-2</v>
      </c>
      <c r="G33" t="b">
        <v>0</v>
      </c>
    </row>
    <row r="34" spans="2:7" x14ac:dyDescent="0.3">
      <c r="B34">
        <v>16</v>
      </c>
      <c r="C34">
        <v>0.5</v>
      </c>
      <c r="D34">
        <v>16.5</v>
      </c>
      <c r="E34">
        <v>100</v>
      </c>
      <c r="F34">
        <v>2.5000000000000001E-2</v>
      </c>
      <c r="G34" t="b">
        <v>0</v>
      </c>
    </row>
    <row r="35" spans="2:7" x14ac:dyDescent="0.3">
      <c r="B35">
        <v>16.5</v>
      </c>
      <c r="C35">
        <v>0.5</v>
      </c>
      <c r="D35">
        <v>17</v>
      </c>
      <c r="E35">
        <v>100</v>
      </c>
      <c r="F35">
        <v>2.5000000000000001E-2</v>
      </c>
      <c r="G35" t="b">
        <v>0</v>
      </c>
    </row>
    <row r="36" spans="2:7" x14ac:dyDescent="0.3">
      <c r="B36">
        <v>17</v>
      </c>
      <c r="C36">
        <v>0.5</v>
      </c>
      <c r="D36">
        <v>17.5</v>
      </c>
      <c r="E36">
        <v>100</v>
      </c>
      <c r="F36">
        <v>2.5000000000000001E-2</v>
      </c>
      <c r="G36" t="b">
        <v>0</v>
      </c>
    </row>
    <row r="37" spans="2:7" x14ac:dyDescent="0.3">
      <c r="B37">
        <v>17.5</v>
      </c>
      <c r="C37">
        <v>0.5</v>
      </c>
      <c r="D37">
        <v>18</v>
      </c>
      <c r="E37">
        <v>100</v>
      </c>
      <c r="F37">
        <v>2.5000000000000001E-2</v>
      </c>
      <c r="G37" t="b">
        <v>0</v>
      </c>
    </row>
    <row r="39" spans="2:7" x14ac:dyDescent="0.3">
      <c r="B39" t="s">
        <v>15</v>
      </c>
      <c r="C39" t="s">
        <v>940</v>
      </c>
    </row>
    <row r="41" spans="2:7" x14ac:dyDescent="0.3">
      <c r="B41" t="s">
        <v>31</v>
      </c>
    </row>
    <row r="42" spans="2:7" x14ac:dyDescent="0.3">
      <c r="B42" t="s">
        <v>39</v>
      </c>
      <c r="C42" t="s">
        <v>40</v>
      </c>
      <c r="D42" t="s">
        <v>50</v>
      </c>
      <c r="E42" t="s">
        <v>46</v>
      </c>
      <c r="F42" t="s">
        <v>47</v>
      </c>
    </row>
    <row r="43" spans="2:7" x14ac:dyDescent="0.3">
      <c r="B43" t="s">
        <v>941</v>
      </c>
      <c r="C43" t="s">
        <v>942</v>
      </c>
      <c r="D43" t="s">
        <v>943</v>
      </c>
    </row>
    <row r="44" spans="2:7" x14ac:dyDescent="0.3">
      <c r="B44" t="s">
        <v>27</v>
      </c>
      <c r="C44">
        <v>1</v>
      </c>
      <c r="D44" t="b">
        <v>0</v>
      </c>
      <c r="E44">
        <v>0.1</v>
      </c>
      <c r="F44">
        <v>18</v>
      </c>
    </row>
    <row r="46" spans="2:7" x14ac:dyDescent="0.3">
      <c r="B46" t="s">
        <v>51</v>
      </c>
      <c r="C46" t="b">
        <v>1</v>
      </c>
    </row>
    <row r="47" spans="2:7" x14ac:dyDescent="0.3">
      <c r="B47" t="s">
        <v>52</v>
      </c>
      <c r="C47" t="b">
        <v>1</v>
      </c>
    </row>
    <row r="48" spans="2:7" x14ac:dyDescent="0.3">
      <c r="B48" t="s">
        <v>53</v>
      </c>
      <c r="C48" t="b">
        <v>1</v>
      </c>
    </row>
    <row r="52" spans="1:18" x14ac:dyDescent="0.3">
      <c r="D52" t="s">
        <v>72</v>
      </c>
      <c r="G52" t="s">
        <v>73</v>
      </c>
    </row>
    <row r="53" spans="1:18" x14ac:dyDescent="0.3">
      <c r="B53" t="s">
        <v>23</v>
      </c>
      <c r="C53" t="s">
        <v>54</v>
      </c>
      <c r="D53" t="s">
        <v>42</v>
      </c>
      <c r="E53" t="s">
        <v>43</v>
      </c>
      <c r="F53" t="s">
        <v>29</v>
      </c>
      <c r="G53">
        <v>2.5000000000000001E-2</v>
      </c>
      <c r="H53">
        <v>0.97499999999999998</v>
      </c>
      <c r="I53" t="s">
        <v>48</v>
      </c>
    </row>
    <row r="54" spans="1:18" x14ac:dyDescent="0.3">
      <c r="A54">
        <v>0</v>
      </c>
      <c r="B54">
        <v>0</v>
      </c>
      <c r="C54" t="s">
        <v>944</v>
      </c>
      <c r="D54">
        <v>1.9384527105641636</v>
      </c>
      <c r="E54">
        <v>1.9384527105641636</v>
      </c>
      <c r="F54">
        <v>1.9384527105641636</v>
      </c>
      <c r="G54">
        <v>1.9384527105641636</v>
      </c>
      <c r="H54">
        <v>1.9384527105641636</v>
      </c>
      <c r="I54">
        <v>1.9384527105641636</v>
      </c>
      <c r="J54">
        <v>1.9384527105641636</v>
      </c>
      <c r="K54">
        <v>1.9384527105641636</v>
      </c>
      <c r="L54">
        <v>1.9384527105641636</v>
      </c>
      <c r="M54">
        <v>1.9384527105641636</v>
      </c>
      <c r="N54">
        <v>1.9384527105641636</v>
      </c>
      <c r="O54">
        <v>1.9384527105641636</v>
      </c>
      <c r="P54">
        <v>1.9384527105641636</v>
      </c>
      <c r="Q54">
        <v>1.9384527105641636</v>
      </c>
      <c r="R54">
        <v>1.9384527105641636</v>
      </c>
    </row>
    <row r="55" spans="1:18" x14ac:dyDescent="0.3">
      <c r="A55" t="s">
        <v>75</v>
      </c>
      <c r="B55">
        <v>0.1</v>
      </c>
      <c r="C55" t="s">
        <v>945</v>
      </c>
      <c r="D55">
        <v>1.9122519648647922</v>
      </c>
      <c r="E55">
        <v>1.9398916466829994</v>
      </c>
      <c r="F55">
        <v>1.9136447932085243</v>
      </c>
      <c r="G55">
        <v>2.2506653308600493</v>
      </c>
      <c r="H55">
        <v>0.91889669959872333</v>
      </c>
      <c r="I55">
        <v>1.750910344739572</v>
      </c>
      <c r="J55">
        <v>2.2335199552688896</v>
      </c>
      <c r="K55">
        <v>2.2417178726510287</v>
      </c>
      <c r="L55">
        <v>2.0431892818136386</v>
      </c>
      <c r="M55">
        <v>2.2377521818207167</v>
      </c>
      <c r="N55">
        <v>2.2343263058429366</v>
      </c>
      <c r="O55">
        <v>1.3892650982484525</v>
      </c>
      <c r="P55">
        <v>2.2173351015661757</v>
      </c>
      <c r="Q55">
        <v>2.1396786291344139</v>
      </c>
      <c r="R55">
        <v>1.4863558024252623</v>
      </c>
    </row>
    <row r="56" spans="1:18" x14ac:dyDescent="0.3">
      <c r="A56" t="s">
        <v>75</v>
      </c>
      <c r="B56">
        <v>0.2</v>
      </c>
      <c r="C56" t="s">
        <v>946</v>
      </c>
      <c r="D56">
        <v>1.8795355327360856</v>
      </c>
      <c r="E56">
        <v>1.9412253722069077</v>
      </c>
      <c r="F56">
        <v>1.8889886567215008</v>
      </c>
      <c r="G56">
        <v>2.5773655890339415</v>
      </c>
      <c r="H56">
        <v>0.56678856143151313</v>
      </c>
      <c r="I56">
        <v>1.9870529619691069</v>
      </c>
      <c r="J56">
        <v>2.2231283495623848</v>
      </c>
      <c r="K56">
        <v>2.3092856776778317</v>
      </c>
      <c r="L56">
        <v>2.0886386347140182</v>
      </c>
      <c r="M56">
        <v>2.5179343360632886</v>
      </c>
      <c r="N56">
        <v>2.3967721848710748</v>
      </c>
      <c r="O56">
        <v>1.2806376520257952</v>
      </c>
      <c r="P56">
        <v>2.2702084162053398</v>
      </c>
      <c r="Q56">
        <v>1.9718477209992031</v>
      </c>
      <c r="R56">
        <v>1.6354418086557774</v>
      </c>
    </row>
    <row r="57" spans="1:18" x14ac:dyDescent="0.3">
      <c r="A57" t="s">
        <v>75</v>
      </c>
      <c r="B57">
        <v>0.30000000000000004</v>
      </c>
      <c r="C57" t="s">
        <v>947</v>
      </c>
      <c r="D57">
        <v>1.8681692332781881</v>
      </c>
      <c r="E57">
        <v>1.9425290736420198</v>
      </c>
      <c r="F57">
        <v>1.8644803264086187</v>
      </c>
      <c r="G57">
        <v>2.8588379116301654</v>
      </c>
      <c r="H57">
        <v>0.61596911803637122</v>
      </c>
      <c r="I57">
        <v>2.1277005823720767</v>
      </c>
      <c r="J57">
        <v>2.134381754075076</v>
      </c>
      <c r="K57">
        <v>2.0524395778492437</v>
      </c>
      <c r="L57">
        <v>2.0347005209136713</v>
      </c>
      <c r="M57">
        <v>2.6991766496986394</v>
      </c>
      <c r="N57">
        <v>2.5112129776395253</v>
      </c>
      <c r="O57">
        <v>1.6351758812300083</v>
      </c>
      <c r="P57">
        <v>2.4603495762904224</v>
      </c>
      <c r="Q57">
        <v>1.6396778615715109</v>
      </c>
      <c r="R57">
        <v>1.2533463637959628</v>
      </c>
    </row>
    <row r="58" spans="1:18" x14ac:dyDescent="0.3">
      <c r="A58" t="s">
        <v>75</v>
      </c>
      <c r="B58">
        <v>0.4</v>
      </c>
      <c r="C58" t="s">
        <v>948</v>
      </c>
      <c r="D58">
        <v>1.8303420536640616</v>
      </c>
      <c r="E58">
        <v>1.9437068917244285</v>
      </c>
      <c r="F58">
        <v>1.8401202202741667</v>
      </c>
      <c r="G58">
        <v>2.9398172204367143</v>
      </c>
      <c r="H58">
        <v>0.20014977967934702</v>
      </c>
      <c r="I58">
        <v>1.8616686728361185</v>
      </c>
      <c r="J58">
        <v>1.7909579364492529</v>
      </c>
      <c r="K58">
        <v>1.5144797611793797</v>
      </c>
      <c r="L58">
        <v>1.6000443307084316</v>
      </c>
      <c r="M58">
        <v>2.7791654278191635</v>
      </c>
      <c r="N58">
        <v>2.3555059888807275</v>
      </c>
      <c r="O58">
        <v>2.0856087631671416</v>
      </c>
      <c r="P58">
        <v>2.4613162317678849</v>
      </c>
      <c r="Q58">
        <v>2.4068961493202488</v>
      </c>
      <c r="R58">
        <v>0.46303685670430195</v>
      </c>
    </row>
    <row r="59" spans="1:18" x14ac:dyDescent="0.3">
      <c r="A59" t="s">
        <v>75</v>
      </c>
      <c r="B59">
        <v>0.5</v>
      </c>
      <c r="C59" t="s">
        <v>949</v>
      </c>
      <c r="D59">
        <v>1.8048638750487123</v>
      </c>
      <c r="E59">
        <v>1.9448042297861581</v>
      </c>
      <c r="F59">
        <v>1.8159222680773568</v>
      </c>
      <c r="G59">
        <v>3.0136693326768569</v>
      </c>
      <c r="H59">
        <v>0.11354680033733271</v>
      </c>
      <c r="I59">
        <v>1.2087907805493574</v>
      </c>
      <c r="J59">
        <v>1.4172787487513578</v>
      </c>
      <c r="K59">
        <v>1.6728087633836279</v>
      </c>
      <c r="L59">
        <v>1.0822501957714863</v>
      </c>
      <c r="M59">
        <v>2.8865437871934443</v>
      </c>
      <c r="N59">
        <v>3.0136693326768569</v>
      </c>
      <c r="O59">
        <v>1.7118153948957797</v>
      </c>
      <c r="P59">
        <v>2.4718085048739393</v>
      </c>
      <c r="Q59">
        <v>2.8459922512452089</v>
      </c>
      <c r="R59">
        <v>1.0172561614474738</v>
      </c>
    </row>
    <row r="60" spans="1:18" x14ac:dyDescent="0.3">
      <c r="A60" t="s">
        <v>75</v>
      </c>
      <c r="B60">
        <v>0.60000000000000009</v>
      </c>
      <c r="C60" t="s">
        <v>950</v>
      </c>
      <c r="D60">
        <v>1.8363853882852199</v>
      </c>
      <c r="E60">
        <v>1.9457828160994255</v>
      </c>
      <c r="F60">
        <v>1.7921634423004673</v>
      </c>
      <c r="G60">
        <v>3.5253213211487271</v>
      </c>
      <c r="H60">
        <v>0.15968946044337642</v>
      </c>
      <c r="I60">
        <v>1.1988416567881197</v>
      </c>
      <c r="J60">
        <v>1.525718077065445</v>
      </c>
      <c r="K60">
        <v>2.1959810506099453</v>
      </c>
      <c r="L60">
        <v>1.4342678311139021</v>
      </c>
      <c r="M60">
        <v>3.089851678271156</v>
      </c>
      <c r="N60">
        <v>3.0793082565954499</v>
      </c>
      <c r="O60">
        <v>1.840452212664929</v>
      </c>
      <c r="P60">
        <v>2.5233009774601878</v>
      </c>
      <c r="Q60">
        <v>2.3343690410178453</v>
      </c>
      <c r="R60">
        <v>0.98557001839297753</v>
      </c>
    </row>
    <row r="61" spans="1:18" x14ac:dyDescent="0.3">
      <c r="A61" t="s">
        <v>75</v>
      </c>
      <c r="B61">
        <v>0.70000000000000007</v>
      </c>
      <c r="C61" t="s">
        <v>951</v>
      </c>
      <c r="D61">
        <v>1.8198586331034696</v>
      </c>
      <c r="E61">
        <v>1.9466556327119031</v>
      </c>
      <c r="F61">
        <v>1.7731985050257408</v>
      </c>
      <c r="G61">
        <v>3.0492017076567173</v>
      </c>
      <c r="H61">
        <v>0.14769584831401117</v>
      </c>
      <c r="I61">
        <v>1.3271580804848879</v>
      </c>
      <c r="J61">
        <v>1.5480958746121243</v>
      </c>
      <c r="K61">
        <v>1.8005400777109937</v>
      </c>
      <c r="L61">
        <v>1.3273889122797062</v>
      </c>
      <c r="M61">
        <v>2.7196832060066103</v>
      </c>
      <c r="N61">
        <v>3.0025081680903924</v>
      </c>
      <c r="O61">
        <v>1.6913997836856829</v>
      </c>
      <c r="P61">
        <v>2.4428861249588505</v>
      </c>
      <c r="Q61">
        <v>2.5256322341885467</v>
      </c>
      <c r="R61">
        <v>1.1523305459272397</v>
      </c>
    </row>
    <row r="62" spans="1:18" x14ac:dyDescent="0.3">
      <c r="A62" t="s">
        <v>75</v>
      </c>
      <c r="B62">
        <v>0.8</v>
      </c>
      <c r="C62" t="s">
        <v>952</v>
      </c>
      <c r="D62">
        <v>1.8030641434922445</v>
      </c>
      <c r="E62">
        <v>1.9473647182566118</v>
      </c>
      <c r="F62">
        <v>1.761252769860671</v>
      </c>
      <c r="G62">
        <v>3.3298134065267764</v>
      </c>
      <c r="H62">
        <v>0.1353688382691958</v>
      </c>
      <c r="I62">
        <v>1.2351770243244373</v>
      </c>
      <c r="J62">
        <v>1.5023090684550546</v>
      </c>
      <c r="K62">
        <v>1.76483529522132</v>
      </c>
      <c r="L62">
        <v>1.394046105605266</v>
      </c>
      <c r="M62">
        <v>2.7515655518930058</v>
      </c>
      <c r="N62">
        <v>2.9861860514637732</v>
      </c>
      <c r="O62">
        <v>1.5402563118571819</v>
      </c>
      <c r="P62">
        <v>2.4697698048922874</v>
      </c>
      <c r="Q62">
        <v>2.4340746222751615</v>
      </c>
      <c r="R62">
        <v>1.2317445532815749</v>
      </c>
    </row>
    <row r="63" spans="1:18" x14ac:dyDescent="0.3">
      <c r="A63" t="s">
        <v>75</v>
      </c>
      <c r="B63">
        <v>0.9</v>
      </c>
      <c r="C63" t="s">
        <v>953</v>
      </c>
      <c r="D63">
        <v>1.779574253384298</v>
      </c>
      <c r="E63">
        <v>1.9479491510339109</v>
      </c>
      <c r="F63">
        <v>1.7602265471190985</v>
      </c>
      <c r="G63">
        <v>3.1541428231208792</v>
      </c>
      <c r="H63">
        <v>0.14610280525463409</v>
      </c>
      <c r="I63">
        <v>1.2420663966242638</v>
      </c>
      <c r="J63">
        <v>1.4568828808260459</v>
      </c>
      <c r="K63">
        <v>1.7578135428863091</v>
      </c>
      <c r="L63">
        <v>1.365169771030784</v>
      </c>
      <c r="M63">
        <v>2.6529295621865332</v>
      </c>
      <c r="N63">
        <v>2.920828302045801</v>
      </c>
      <c r="O63">
        <v>1.4815812958728767</v>
      </c>
      <c r="P63">
        <v>2.0815024792536239</v>
      </c>
      <c r="Q63">
        <v>2.3433408708135905</v>
      </c>
      <c r="R63">
        <v>1.2321420794127258</v>
      </c>
    </row>
    <row r="64" spans="1:18" x14ac:dyDescent="0.3">
      <c r="A64" t="s">
        <v>75</v>
      </c>
      <c r="B64">
        <v>1</v>
      </c>
      <c r="C64" t="s">
        <v>954</v>
      </c>
      <c r="D64">
        <v>1.7683602743101894</v>
      </c>
      <c r="E64">
        <v>1.9483784030714884</v>
      </c>
      <c r="F64">
        <v>1.7683602743101894</v>
      </c>
      <c r="G64">
        <v>2.8079474951579364</v>
      </c>
      <c r="H64">
        <v>0.22436518292400751</v>
      </c>
      <c r="I64">
        <v>0.76345594218579604</v>
      </c>
      <c r="J64">
        <v>1.7065854032606658</v>
      </c>
      <c r="K64">
        <v>1.9342624065512573</v>
      </c>
      <c r="L64">
        <v>2.0155220608741584</v>
      </c>
      <c r="M64">
        <v>2.7093423959538359</v>
      </c>
      <c r="N64">
        <v>2.6710442577870284</v>
      </c>
      <c r="O64">
        <v>2.0000192174623552</v>
      </c>
      <c r="P64">
        <v>1.3682609577935991</v>
      </c>
      <c r="Q64">
        <v>2.2648568305781844</v>
      </c>
      <c r="R64">
        <v>1.5096239096409378</v>
      </c>
    </row>
    <row r="65" spans="1:18" x14ac:dyDescent="0.3">
      <c r="A65" t="s">
        <v>75</v>
      </c>
      <c r="B65">
        <v>1.1000000000000001</v>
      </c>
      <c r="C65" t="s">
        <v>955</v>
      </c>
      <c r="D65">
        <v>1.7330758027958684</v>
      </c>
      <c r="E65">
        <v>1.9486518078671655</v>
      </c>
      <c r="F65">
        <v>1.7507603226760324</v>
      </c>
      <c r="G65">
        <v>3.0323056854736272</v>
      </c>
      <c r="H65">
        <v>0.16238999026494794</v>
      </c>
      <c r="I65">
        <v>0.68578344367686916</v>
      </c>
      <c r="J65">
        <v>1.6462737913046002</v>
      </c>
      <c r="K65">
        <v>1.8717574935161037</v>
      </c>
      <c r="L65">
        <v>2.0568757146587378</v>
      </c>
      <c r="M65">
        <v>2.543507907956339</v>
      </c>
      <c r="N65">
        <v>2.4713008178028586</v>
      </c>
      <c r="O65">
        <v>1.960461883821355</v>
      </c>
      <c r="P65">
        <v>1.2029905565014642</v>
      </c>
      <c r="Q65">
        <v>2.1456182575688447</v>
      </c>
      <c r="R65">
        <v>1.4963385734731691</v>
      </c>
    </row>
    <row r="66" spans="1:18" x14ac:dyDescent="0.3">
      <c r="A66" t="s">
        <v>75</v>
      </c>
      <c r="B66">
        <v>1.2000000000000002</v>
      </c>
      <c r="C66" t="s">
        <v>956</v>
      </c>
      <c r="D66">
        <v>1.7061303946997193</v>
      </c>
      <c r="E66">
        <v>1.9487704935934616</v>
      </c>
      <c r="F66">
        <v>1.7336894106958614</v>
      </c>
      <c r="G66">
        <v>3.2068365802367658</v>
      </c>
      <c r="H66">
        <v>0.16324665850344286</v>
      </c>
      <c r="I66">
        <v>0.5609931195769039</v>
      </c>
      <c r="J66">
        <v>1.7513750734563169</v>
      </c>
      <c r="K66">
        <v>1.9162010120323067</v>
      </c>
      <c r="L66">
        <v>2.0133036228552976</v>
      </c>
      <c r="M66">
        <v>2.31755642623909</v>
      </c>
      <c r="N66">
        <v>2.0649907599660087</v>
      </c>
      <c r="O66">
        <v>2.2575322248406975</v>
      </c>
      <c r="P66">
        <v>1.1563224952843454</v>
      </c>
      <c r="Q66">
        <v>1.925839721388777</v>
      </c>
      <c r="R66">
        <v>1.4902642946100793</v>
      </c>
    </row>
    <row r="67" spans="1:18" x14ac:dyDescent="0.3">
      <c r="A67" t="s">
        <v>75</v>
      </c>
      <c r="B67">
        <v>1.3</v>
      </c>
      <c r="C67" t="s">
        <v>957</v>
      </c>
      <c r="D67">
        <v>1.7349941773695214</v>
      </c>
      <c r="E67">
        <v>1.9487369770657248</v>
      </c>
      <c r="F67">
        <v>1.7176097419436915</v>
      </c>
      <c r="G67">
        <v>2.9463684165463535</v>
      </c>
      <c r="H67">
        <v>0.18634032457107974</v>
      </c>
      <c r="I67">
        <v>0.50372854592346883</v>
      </c>
      <c r="J67">
        <v>1.9040186651365734</v>
      </c>
      <c r="K67">
        <v>1.7222510525049608</v>
      </c>
      <c r="L67">
        <v>2.1206677836715317</v>
      </c>
      <c r="M67">
        <v>2.5098197759519034</v>
      </c>
      <c r="N67">
        <v>2.3760531763618409</v>
      </c>
      <c r="O67">
        <v>2.294400044029635</v>
      </c>
      <c r="P67">
        <v>1.0376964875781447</v>
      </c>
      <c r="Q67">
        <v>2.19344332368573</v>
      </c>
      <c r="R67">
        <v>1.3857239054471491</v>
      </c>
    </row>
    <row r="68" spans="1:18" x14ac:dyDescent="0.3">
      <c r="A68" t="s">
        <v>75</v>
      </c>
      <c r="B68">
        <v>1.4000000000000001</v>
      </c>
      <c r="C68" t="s">
        <v>958</v>
      </c>
      <c r="D68">
        <v>1.7126070031286897</v>
      </c>
      <c r="E68">
        <v>1.9485496227306669</v>
      </c>
      <c r="F68">
        <v>1.7024829592391619</v>
      </c>
      <c r="G68">
        <v>3.4023573957082616</v>
      </c>
      <c r="H68">
        <v>0.17602585937602891</v>
      </c>
      <c r="I68">
        <v>0.54473430059587635</v>
      </c>
      <c r="J68">
        <v>2.118092974774223</v>
      </c>
      <c r="K68">
        <v>1.5916767643818095</v>
      </c>
      <c r="L68">
        <v>2.2655448533348657</v>
      </c>
      <c r="M68">
        <v>2.4670495166670556</v>
      </c>
      <c r="N68">
        <v>2.1433987734021502</v>
      </c>
      <c r="O68">
        <v>2.1368827549611469</v>
      </c>
      <c r="P68">
        <v>0.98350326155836199</v>
      </c>
      <c r="Q68">
        <v>2.475085754213894</v>
      </c>
      <c r="R68">
        <v>1.2579703793701711</v>
      </c>
    </row>
    <row r="69" spans="1:18" x14ac:dyDescent="0.3">
      <c r="A69" t="s">
        <v>75</v>
      </c>
      <c r="B69">
        <v>1.5</v>
      </c>
      <c r="C69" t="s">
        <v>959</v>
      </c>
      <c r="D69">
        <v>1.7010504871243781</v>
      </c>
      <c r="E69">
        <v>1.9481949450035245</v>
      </c>
      <c r="F69">
        <v>1.6883626674123429</v>
      </c>
      <c r="G69">
        <v>3.082584997092316</v>
      </c>
      <c r="H69">
        <v>8.7506138682412193E-2</v>
      </c>
      <c r="I69">
        <v>0.44804876853505088</v>
      </c>
      <c r="J69">
        <v>2.1258183661368717</v>
      </c>
      <c r="K69">
        <v>1.7831179357971587</v>
      </c>
      <c r="L69">
        <v>2.3681732352885687</v>
      </c>
      <c r="M69">
        <v>2.5944681869843569</v>
      </c>
      <c r="N69">
        <v>1.785084633816205</v>
      </c>
      <c r="O69">
        <v>2.1641180550922017</v>
      </c>
      <c r="P69">
        <v>0.60925060202056636</v>
      </c>
      <c r="Q69">
        <v>2.2220517081429167</v>
      </c>
      <c r="R69">
        <v>1.4995134787145614</v>
      </c>
    </row>
    <row r="70" spans="1:18" x14ac:dyDescent="0.3">
      <c r="A70" t="s">
        <v>75</v>
      </c>
      <c r="B70">
        <v>1.6</v>
      </c>
      <c r="C70" t="s">
        <v>960</v>
      </c>
      <c r="D70">
        <v>1.6625984973384451</v>
      </c>
      <c r="E70">
        <v>1.9476853137978603</v>
      </c>
      <c r="F70">
        <v>1.6761696343048593</v>
      </c>
      <c r="G70">
        <v>3.1166523499090304</v>
      </c>
      <c r="H70">
        <v>7.7265141169610099E-2</v>
      </c>
      <c r="I70">
        <v>0.44690492725490411</v>
      </c>
      <c r="J70">
        <v>2.2662127910063719</v>
      </c>
      <c r="K70">
        <v>1.8175980834608592</v>
      </c>
      <c r="L70">
        <v>2.9352782909138</v>
      </c>
      <c r="M70">
        <v>2.3815898053837099</v>
      </c>
      <c r="N70">
        <v>1.4074541729374452</v>
      </c>
      <c r="O70">
        <v>2.1635786885710089</v>
      </c>
      <c r="P70">
        <v>0.4658585047140007</v>
      </c>
      <c r="Q70">
        <v>2.3791492192401895</v>
      </c>
      <c r="R70">
        <v>1.7308395286262208</v>
      </c>
    </row>
    <row r="71" spans="1:18" x14ac:dyDescent="0.3">
      <c r="A71" t="s">
        <v>75</v>
      </c>
      <c r="B71">
        <v>1.7000000000000002</v>
      </c>
      <c r="C71" t="s">
        <v>961</v>
      </c>
      <c r="D71">
        <v>1.6786375302994256</v>
      </c>
      <c r="E71">
        <v>1.9469967865782101</v>
      </c>
      <c r="F71">
        <v>1.6656224678909879</v>
      </c>
      <c r="G71">
        <v>3.0136761771295353</v>
      </c>
      <c r="H71">
        <v>8.6200625590568042E-2</v>
      </c>
      <c r="I71">
        <v>0.50101593757970631</v>
      </c>
      <c r="J71">
        <v>2.3282997825370679</v>
      </c>
      <c r="K71">
        <v>1.6693762200545457</v>
      </c>
      <c r="L71">
        <v>2.7284273757038653</v>
      </c>
      <c r="M71">
        <v>2.5320718994878937</v>
      </c>
      <c r="N71">
        <v>1.4494853783332147</v>
      </c>
      <c r="O71">
        <v>2.2094467661496182</v>
      </c>
      <c r="P71">
        <v>0.30448016816404788</v>
      </c>
      <c r="Q71">
        <v>2.1659247365021703</v>
      </c>
      <c r="R71">
        <v>1.7093405805731186</v>
      </c>
    </row>
    <row r="72" spans="1:18" x14ac:dyDescent="0.3">
      <c r="A72" t="s">
        <v>75</v>
      </c>
      <c r="B72">
        <v>1.8</v>
      </c>
      <c r="C72" t="s">
        <v>962</v>
      </c>
      <c r="D72">
        <v>1.6706300301098731</v>
      </c>
      <c r="E72">
        <v>1.9461674522345218</v>
      </c>
      <c r="F72">
        <v>1.6570556546096757</v>
      </c>
      <c r="G72">
        <v>3.0178277763897077</v>
      </c>
      <c r="H72">
        <v>9.1229883785130264E-2</v>
      </c>
      <c r="I72">
        <v>0.44601531077542783</v>
      </c>
      <c r="J72">
        <v>2.4209435471990983</v>
      </c>
      <c r="K72">
        <v>1.709464064157904</v>
      </c>
      <c r="L72">
        <v>2.7709691192991448</v>
      </c>
      <c r="M72">
        <v>2.5567587940939625</v>
      </c>
      <c r="N72">
        <v>1.3945046677304354</v>
      </c>
      <c r="O72">
        <v>2.1189491685056074</v>
      </c>
      <c r="P72">
        <v>0.30364772893808173</v>
      </c>
      <c r="Q72">
        <v>2.1053923154590892</v>
      </c>
      <c r="R72">
        <v>1.6186766146488245</v>
      </c>
    </row>
    <row r="73" spans="1:18" x14ac:dyDescent="0.3">
      <c r="A73" t="s">
        <v>75</v>
      </c>
      <c r="B73">
        <v>1.9000000000000001</v>
      </c>
      <c r="C73" t="s">
        <v>963</v>
      </c>
      <c r="D73">
        <v>1.6587197928784863</v>
      </c>
      <c r="E73">
        <v>1.9451470228451977</v>
      </c>
      <c r="F73">
        <v>1.6511574521360595</v>
      </c>
      <c r="G73">
        <v>3.0639674041128142</v>
      </c>
      <c r="H73">
        <v>0.10225943374530351</v>
      </c>
      <c r="I73">
        <v>0.24120599830028153</v>
      </c>
      <c r="J73">
        <v>2.2388160760408971</v>
      </c>
      <c r="K73">
        <v>1.8121347533998369</v>
      </c>
      <c r="L73">
        <v>2.5233981065311175</v>
      </c>
      <c r="M73">
        <v>2.4680514010267856</v>
      </c>
      <c r="N73">
        <v>1.9798169248038904</v>
      </c>
      <c r="O73">
        <v>1.8548127411824973</v>
      </c>
      <c r="P73">
        <v>0.40564297808064442</v>
      </c>
      <c r="Q73">
        <v>2.275726549789856</v>
      </c>
      <c r="R73">
        <v>1.7616033466558358</v>
      </c>
    </row>
    <row r="74" spans="1:18" x14ac:dyDescent="0.3">
      <c r="A74">
        <v>2</v>
      </c>
      <c r="B74">
        <v>2</v>
      </c>
      <c r="C74" t="s">
        <v>964</v>
      </c>
      <c r="D74">
        <v>1.6474954716652357</v>
      </c>
      <c r="E74">
        <v>1.9439865775655465</v>
      </c>
      <c r="F74">
        <v>1.6474954716652357</v>
      </c>
      <c r="G74">
        <v>3.1560616211899246</v>
      </c>
      <c r="H74">
        <v>0.11251955434127596</v>
      </c>
      <c r="I74">
        <v>0.17629614710551433</v>
      </c>
      <c r="J74">
        <v>2.1627530710997829</v>
      </c>
      <c r="K74">
        <v>1.5572750143513903</v>
      </c>
      <c r="L74">
        <v>2.78828289711495</v>
      </c>
      <c r="M74">
        <v>2.4334114424322375</v>
      </c>
      <c r="N74">
        <v>2.1566398397319038</v>
      </c>
      <c r="O74">
        <v>1.7276281025347289</v>
      </c>
      <c r="P74">
        <v>0.3674202319398257</v>
      </c>
      <c r="Q74">
        <v>2.2367608944082744</v>
      </c>
      <c r="R74">
        <v>1.8909106470445529</v>
      </c>
    </row>
    <row r="75" spans="1:18" x14ac:dyDescent="0.3">
      <c r="A75" t="s">
        <v>75</v>
      </c>
      <c r="B75">
        <v>2.1</v>
      </c>
      <c r="C75" t="s">
        <v>965</v>
      </c>
      <c r="D75">
        <v>1.6247896480339752</v>
      </c>
      <c r="E75">
        <v>1.9427948119374125</v>
      </c>
      <c r="F75">
        <v>1.6216316032164242</v>
      </c>
      <c r="G75">
        <v>3.1967943816262605</v>
      </c>
      <c r="H75">
        <v>0.10080418743409783</v>
      </c>
      <c r="I75">
        <v>0.17130946869963284</v>
      </c>
      <c r="J75">
        <v>2.1043301466770723</v>
      </c>
      <c r="K75">
        <v>1.2734059072367798</v>
      </c>
      <c r="L75">
        <v>3.1788946910026237</v>
      </c>
      <c r="M75">
        <v>2.249533663048604</v>
      </c>
      <c r="N75">
        <v>2.2324120609015186</v>
      </c>
      <c r="O75">
        <v>1.3140392801065901</v>
      </c>
      <c r="P75">
        <v>0.24794994488412236</v>
      </c>
      <c r="Q75">
        <v>2.102645318384599</v>
      </c>
      <c r="R75">
        <v>2.1535488440806385</v>
      </c>
    </row>
    <row r="76" spans="1:18" x14ac:dyDescent="0.3">
      <c r="A76" t="s">
        <v>75</v>
      </c>
      <c r="B76">
        <v>2.2000000000000002</v>
      </c>
      <c r="C76" t="s">
        <v>966</v>
      </c>
      <c r="D76">
        <v>1.6154522204799522</v>
      </c>
      <c r="E76">
        <v>1.941518980008559</v>
      </c>
      <c r="F76">
        <v>1.597202912740302</v>
      </c>
      <c r="G76">
        <v>3.2770960586827944</v>
      </c>
      <c r="H76">
        <v>7.4788619885580526E-2</v>
      </c>
      <c r="I76">
        <v>0.10407569054676553</v>
      </c>
      <c r="J76">
        <v>1.75376438963022</v>
      </c>
      <c r="K76">
        <v>1.2847898885508007</v>
      </c>
      <c r="L76">
        <v>3.0232709874492771</v>
      </c>
      <c r="M76">
        <v>2.1801737249205377</v>
      </c>
      <c r="N76">
        <v>2.0046907801320391</v>
      </c>
      <c r="O76">
        <v>1.1902122730827267</v>
      </c>
      <c r="P76">
        <v>0.25344164818446152</v>
      </c>
      <c r="Q76">
        <v>2.1577684849091407</v>
      </c>
      <c r="R76">
        <v>2.0277369872546656</v>
      </c>
    </row>
    <row r="77" spans="1:18" x14ac:dyDescent="0.3">
      <c r="A77" t="s">
        <v>75</v>
      </c>
      <c r="B77">
        <v>2.3000000000000003</v>
      </c>
      <c r="C77" t="s">
        <v>967</v>
      </c>
      <c r="D77">
        <v>1.6200744549805002</v>
      </c>
      <c r="E77">
        <v>1.9400760470531824</v>
      </c>
      <c r="F77">
        <v>1.5749176030961247</v>
      </c>
      <c r="G77">
        <v>3.3305173857456256</v>
      </c>
      <c r="H77">
        <v>8.5058319090709072E-2</v>
      </c>
      <c r="I77">
        <v>6.0822209710056578E-2</v>
      </c>
      <c r="J77">
        <v>1.9068042226600868</v>
      </c>
      <c r="K77">
        <v>1.3603956106080886</v>
      </c>
      <c r="L77">
        <v>3.1354969844265534</v>
      </c>
      <c r="M77">
        <v>2.2966267193901952</v>
      </c>
      <c r="N77">
        <v>1.9615407981831208</v>
      </c>
      <c r="O77">
        <v>1.5127977223037179</v>
      </c>
      <c r="P77">
        <v>0.3923133181595066</v>
      </c>
      <c r="Q77">
        <v>2.0896271423484887</v>
      </c>
      <c r="R77">
        <v>2.0363731835875405</v>
      </c>
    </row>
    <row r="78" spans="1:18" x14ac:dyDescent="0.3">
      <c r="A78" t="s">
        <v>75</v>
      </c>
      <c r="B78">
        <v>2.4000000000000004</v>
      </c>
      <c r="C78" t="s">
        <v>968</v>
      </c>
      <c r="D78">
        <v>1.6088678018999352</v>
      </c>
      <c r="E78">
        <v>1.9385336692561497</v>
      </c>
      <c r="F78">
        <v>1.5543558958763806</v>
      </c>
      <c r="G78">
        <v>3.2298465577000339</v>
      </c>
      <c r="H78">
        <v>6.3783471571953868E-2</v>
      </c>
      <c r="I78">
        <v>4.1149564611259404E-2</v>
      </c>
      <c r="J78">
        <v>1.8040248720533334</v>
      </c>
      <c r="K78">
        <v>1.440290336893542</v>
      </c>
      <c r="L78">
        <v>3.0975520367334046</v>
      </c>
      <c r="M78">
        <v>2.2620363626727342</v>
      </c>
      <c r="N78">
        <v>1.9417461679614083</v>
      </c>
      <c r="O78">
        <v>1.6111960259550882</v>
      </c>
      <c r="P78">
        <v>0.44317756403875708</v>
      </c>
      <c r="Q78">
        <v>2.2122230662838542</v>
      </c>
      <c r="R78">
        <v>1.8103554380877143</v>
      </c>
    </row>
    <row r="79" spans="1:18" x14ac:dyDescent="0.3">
      <c r="A79" t="s">
        <v>75</v>
      </c>
      <c r="B79">
        <v>2.5</v>
      </c>
      <c r="C79" t="s">
        <v>969</v>
      </c>
      <c r="D79">
        <v>1.5814146421388269</v>
      </c>
      <c r="E79">
        <v>1.936796862106926</v>
      </c>
      <c r="F79">
        <v>1.5349666577025132</v>
      </c>
      <c r="G79">
        <v>3.3071710382629691</v>
      </c>
      <c r="H79">
        <v>9.3478571251254E-2</v>
      </c>
      <c r="I79">
        <v>0.15701315333365978</v>
      </c>
      <c r="J79">
        <v>1.3479391667610297</v>
      </c>
      <c r="K79">
        <v>1.5420930061339733</v>
      </c>
      <c r="L79">
        <v>2.7773794123531732</v>
      </c>
      <c r="M79">
        <v>2.1917020176535797</v>
      </c>
      <c r="N79">
        <v>1.9314311911734632</v>
      </c>
      <c r="O79">
        <v>1.5757899635278678</v>
      </c>
      <c r="P79">
        <v>0.49768881225778577</v>
      </c>
      <c r="Q79">
        <v>2.1512981788063454</v>
      </c>
      <c r="R79">
        <v>1.566575980553381</v>
      </c>
    </row>
    <row r="80" spans="1:18" x14ac:dyDescent="0.3">
      <c r="A80" t="s">
        <v>75</v>
      </c>
      <c r="B80">
        <v>2.6</v>
      </c>
      <c r="C80" t="s">
        <v>970</v>
      </c>
      <c r="D80">
        <v>1.5560366179279543</v>
      </c>
      <c r="E80">
        <v>1.9349512359385173</v>
      </c>
      <c r="F80">
        <v>1.5164818650021799</v>
      </c>
      <c r="G80">
        <v>3.5117488446597753</v>
      </c>
      <c r="H80">
        <v>8.989192189703335E-2</v>
      </c>
      <c r="I80">
        <v>8.8718408922652772E-2</v>
      </c>
      <c r="J80">
        <v>1.213230577735646</v>
      </c>
      <c r="K80">
        <v>1.0459996206855411</v>
      </c>
      <c r="L80">
        <v>2.7044322817990927</v>
      </c>
      <c r="M80">
        <v>1.7362923145610478</v>
      </c>
      <c r="N80">
        <v>1.6203433197614923</v>
      </c>
      <c r="O80">
        <v>1.2372940937370669</v>
      </c>
      <c r="P80">
        <v>0.38952118718456041</v>
      </c>
      <c r="Q80">
        <v>3.3134467119139583</v>
      </c>
      <c r="R80">
        <v>1.4291036919742521</v>
      </c>
    </row>
    <row r="81" spans="1:18" x14ac:dyDescent="0.3">
      <c r="A81" t="s">
        <v>75</v>
      </c>
      <c r="B81">
        <v>2.7</v>
      </c>
      <c r="C81" t="s">
        <v>971</v>
      </c>
      <c r="D81">
        <v>1.5548384045639401</v>
      </c>
      <c r="E81">
        <v>1.9328888365331711</v>
      </c>
      <c r="F81">
        <v>1.4992511875111723</v>
      </c>
      <c r="G81">
        <v>3.5051763013659087</v>
      </c>
      <c r="H81">
        <v>7.2560441577570148E-2</v>
      </c>
      <c r="I81">
        <v>0.13405392437942187</v>
      </c>
      <c r="J81">
        <v>0.94718160851985722</v>
      </c>
      <c r="K81">
        <v>1.1414082395181853</v>
      </c>
      <c r="L81">
        <v>2.7309804215079088</v>
      </c>
      <c r="M81">
        <v>1.3912213261887756</v>
      </c>
      <c r="N81">
        <v>1.734005731803856</v>
      </c>
      <c r="O81">
        <v>1.0956793656156931</v>
      </c>
      <c r="P81">
        <v>0.70524858405515012</v>
      </c>
      <c r="Q81">
        <v>2.602009209084756</v>
      </c>
      <c r="R81">
        <v>1.6153298524710302</v>
      </c>
    </row>
    <row r="82" spans="1:18" x14ac:dyDescent="0.3">
      <c r="A82" t="s">
        <v>75</v>
      </c>
      <c r="B82">
        <v>2.8000000000000003</v>
      </c>
      <c r="C82" t="s">
        <v>972</v>
      </c>
      <c r="D82">
        <v>1.5371354970519784</v>
      </c>
      <c r="E82">
        <v>1.9307166979668933</v>
      </c>
      <c r="F82">
        <v>1.4847221676104343</v>
      </c>
      <c r="G82">
        <v>3.6207033483184228</v>
      </c>
      <c r="H82">
        <v>0.10118720619874916</v>
      </c>
      <c r="I82">
        <v>0.17486007790129601</v>
      </c>
      <c r="J82">
        <v>1.2287869998592975</v>
      </c>
      <c r="K82">
        <v>1.0806403537219955</v>
      </c>
      <c r="L82">
        <v>2.6138995222371335</v>
      </c>
      <c r="M82">
        <v>1.647001578629377</v>
      </c>
      <c r="N82">
        <v>1.6724411951718379</v>
      </c>
      <c r="O82">
        <v>0.70645922212658685</v>
      </c>
      <c r="P82">
        <v>0.84267297260833851</v>
      </c>
      <c r="Q82">
        <v>2.5186820617101073</v>
      </c>
      <c r="R82">
        <v>2.7130543269089591</v>
      </c>
    </row>
    <row r="83" spans="1:18" x14ac:dyDescent="0.3">
      <c r="A83" t="s">
        <v>75</v>
      </c>
      <c r="B83">
        <v>2.9000000000000004</v>
      </c>
      <c r="C83" t="s">
        <v>973</v>
      </c>
      <c r="D83">
        <v>1.507024444662219</v>
      </c>
      <c r="E83">
        <v>1.9283100599856156</v>
      </c>
      <c r="F83">
        <v>1.4735661926540871</v>
      </c>
      <c r="G83">
        <v>3.555135281825311</v>
      </c>
      <c r="H83">
        <v>9.974808466221019E-2</v>
      </c>
      <c r="I83">
        <v>7.881664611496457E-2</v>
      </c>
      <c r="J83">
        <v>1.2525503443349815</v>
      </c>
      <c r="K83">
        <v>1.5009020045337083</v>
      </c>
      <c r="L83">
        <v>2.6867636925867098</v>
      </c>
      <c r="M83">
        <v>2.1018818725550212</v>
      </c>
      <c r="N83">
        <v>1.448961963899525</v>
      </c>
      <c r="O83">
        <v>0.9885557611167991</v>
      </c>
      <c r="P83">
        <v>0.63665803412709054</v>
      </c>
      <c r="Q83">
        <v>2.4541150370849798</v>
      </c>
      <c r="R83">
        <v>3.0883153171114563</v>
      </c>
    </row>
    <row r="84" spans="1:18" x14ac:dyDescent="0.3">
      <c r="A84" t="s">
        <v>75</v>
      </c>
      <c r="B84">
        <v>3</v>
      </c>
      <c r="C84" t="s">
        <v>974</v>
      </c>
      <c r="D84">
        <v>1.465644285016511</v>
      </c>
      <c r="E84">
        <v>1.9257963761948058</v>
      </c>
      <c r="F84">
        <v>1.465644285016511</v>
      </c>
      <c r="G84">
        <v>3.6479833125598558</v>
      </c>
      <c r="H84">
        <v>6.5139691448978285E-2</v>
      </c>
      <c r="I84">
        <v>0.13818800138838647</v>
      </c>
      <c r="J84">
        <v>0.77659528644094578</v>
      </c>
      <c r="K84">
        <v>1.6372275576005946</v>
      </c>
      <c r="L84">
        <v>2.8755548673492322</v>
      </c>
      <c r="M84">
        <v>1.6951445173617017</v>
      </c>
      <c r="N84">
        <v>1.3426410930333847</v>
      </c>
      <c r="O84">
        <v>0.84187965595409608</v>
      </c>
      <c r="P84">
        <v>1.0312912047779901</v>
      </c>
      <c r="Q84">
        <v>2.4862446869453607</v>
      </c>
      <c r="R84">
        <v>2.5921089081575777</v>
      </c>
    </row>
    <row r="85" spans="1:18" x14ac:dyDescent="0.3">
      <c r="A85" t="s">
        <v>75</v>
      </c>
      <c r="B85">
        <v>3.1</v>
      </c>
      <c r="C85" t="s">
        <v>975</v>
      </c>
      <c r="D85">
        <v>1.4237371199339941</v>
      </c>
      <c r="E85">
        <v>1.9219012314364059</v>
      </c>
      <c r="F85">
        <v>1.4512373452812155</v>
      </c>
      <c r="G85">
        <v>3.6727066393674561</v>
      </c>
      <c r="H85">
        <v>6.8975972610079872E-2</v>
      </c>
      <c r="I85">
        <v>0.29764845616446284</v>
      </c>
      <c r="J85">
        <v>1.1867185898612023</v>
      </c>
      <c r="K85">
        <v>1.5354799620068811</v>
      </c>
      <c r="L85">
        <v>2.7610220902023928</v>
      </c>
      <c r="M85">
        <v>1.5182149767420765</v>
      </c>
      <c r="N85">
        <v>1.580917316837293</v>
      </c>
      <c r="O85">
        <v>1.0071640605530325</v>
      </c>
      <c r="P85">
        <v>1.1237449917524125</v>
      </c>
      <c r="Q85">
        <v>2.2423699618143802</v>
      </c>
      <c r="R85">
        <v>2.5382556592128771</v>
      </c>
    </row>
    <row r="86" spans="1:18" x14ac:dyDescent="0.3">
      <c r="A86" t="s">
        <v>75</v>
      </c>
      <c r="B86">
        <v>3.2</v>
      </c>
      <c r="C86" t="s">
        <v>976</v>
      </c>
      <c r="D86">
        <v>1.4185196439601175</v>
      </c>
      <c r="E86">
        <v>1.9181945426583875</v>
      </c>
      <c r="F86">
        <v>1.4391003673333131</v>
      </c>
      <c r="G86">
        <v>3.7480063208260592</v>
      </c>
      <c r="H86">
        <v>6.4761661061987164E-2</v>
      </c>
      <c r="I86">
        <v>0.21762345441247816</v>
      </c>
      <c r="J86">
        <v>0.89464080318918981</v>
      </c>
      <c r="K86">
        <v>1.7132702809812375</v>
      </c>
      <c r="L86">
        <v>2.7627096744742858</v>
      </c>
      <c r="M86">
        <v>1.6201113189198837</v>
      </c>
      <c r="N86">
        <v>1.4522281771601828</v>
      </c>
      <c r="O86">
        <v>0.73742116799570645</v>
      </c>
      <c r="P86">
        <v>1.0834592977845747</v>
      </c>
      <c r="Q86">
        <v>2.3080268572659755</v>
      </c>
      <c r="R86">
        <v>2.4974276906791451</v>
      </c>
    </row>
    <row r="87" spans="1:18" x14ac:dyDescent="0.3">
      <c r="A87" t="s">
        <v>75</v>
      </c>
      <c r="B87">
        <v>3.3000000000000003</v>
      </c>
      <c r="C87" t="s">
        <v>977</v>
      </c>
      <c r="D87">
        <v>1.4166885373437794</v>
      </c>
      <c r="E87">
        <v>1.9144234627666277</v>
      </c>
      <c r="F87">
        <v>1.4286788042854912</v>
      </c>
      <c r="G87">
        <v>3.7178582428371421</v>
      </c>
      <c r="H87">
        <v>6.45593767929597E-2</v>
      </c>
      <c r="I87">
        <v>0.15632208211877796</v>
      </c>
      <c r="J87">
        <v>0.92745904038707505</v>
      </c>
      <c r="K87">
        <v>1.6423781948878964</v>
      </c>
      <c r="L87">
        <v>2.7291246567020435</v>
      </c>
      <c r="M87">
        <v>1.592717553804271</v>
      </c>
      <c r="N87">
        <v>1.3313190095728755</v>
      </c>
      <c r="O87">
        <v>0.82578061384242596</v>
      </c>
      <c r="P87">
        <v>0.95293920308691926</v>
      </c>
      <c r="Q87">
        <v>2.4161677216313695</v>
      </c>
      <c r="R87">
        <v>2.5503935721273545</v>
      </c>
    </row>
    <row r="88" spans="1:18" x14ac:dyDescent="0.3">
      <c r="A88" t="s">
        <v>75</v>
      </c>
      <c r="B88">
        <v>3.4000000000000004</v>
      </c>
      <c r="C88" t="s">
        <v>978</v>
      </c>
      <c r="D88">
        <v>1.4017316578539345</v>
      </c>
      <c r="E88">
        <v>1.9107535864937275</v>
      </c>
      <c r="F88">
        <v>1.4197620694130799</v>
      </c>
      <c r="G88">
        <v>3.6797724715532416</v>
      </c>
      <c r="H88">
        <v>5.9619249321561998E-2</v>
      </c>
      <c r="I88">
        <v>0.12014077320829562</v>
      </c>
      <c r="J88">
        <v>0.89611381395835654</v>
      </c>
      <c r="K88">
        <v>1.6206324843146624</v>
      </c>
      <c r="L88">
        <v>2.706780727794337</v>
      </c>
      <c r="M88">
        <v>1.5907549851311251</v>
      </c>
      <c r="N88">
        <v>1.3114039181879387</v>
      </c>
      <c r="O88">
        <v>0.81981965459095807</v>
      </c>
      <c r="P88">
        <v>0.89842149317948605</v>
      </c>
      <c r="Q88">
        <v>2.3908512378960718</v>
      </c>
      <c r="R88">
        <v>2.5000048012141098</v>
      </c>
    </row>
    <row r="89" spans="1:18" x14ac:dyDescent="0.3">
      <c r="A89" t="s">
        <v>75</v>
      </c>
      <c r="B89">
        <v>3.5</v>
      </c>
      <c r="C89" t="s">
        <v>979</v>
      </c>
      <c r="D89">
        <v>1.4755803173751385</v>
      </c>
      <c r="E89">
        <v>1.9069486863227973</v>
      </c>
      <c r="F89">
        <v>1.4133318703895699</v>
      </c>
      <c r="G89">
        <v>3.4004078517914618</v>
      </c>
      <c r="H89">
        <v>6.8077848760588533E-2</v>
      </c>
      <c r="I89">
        <v>0.49894607853789058</v>
      </c>
      <c r="J89">
        <v>1.9319412763028467</v>
      </c>
      <c r="K89">
        <v>2.4447122459923065</v>
      </c>
      <c r="L89">
        <v>2.8875920376079853</v>
      </c>
      <c r="M89">
        <v>1.7904439317716527</v>
      </c>
      <c r="N89">
        <v>1.3727415687062272</v>
      </c>
      <c r="O89">
        <v>0.80281283880016252</v>
      </c>
      <c r="P89">
        <v>1.0326161979748634</v>
      </c>
      <c r="Q89">
        <v>2.6985477261602573</v>
      </c>
      <c r="R89">
        <v>2.6044202396140888</v>
      </c>
    </row>
    <row r="90" spans="1:18" x14ac:dyDescent="0.3">
      <c r="A90" t="s">
        <v>75</v>
      </c>
      <c r="B90">
        <v>3.6</v>
      </c>
      <c r="C90" t="s">
        <v>980</v>
      </c>
      <c r="D90">
        <v>1.4500194100661472</v>
      </c>
      <c r="E90">
        <v>1.9031903762698137</v>
      </c>
      <c r="F90">
        <v>1.409641590205913</v>
      </c>
      <c r="G90">
        <v>3.7436361251410499</v>
      </c>
      <c r="H90">
        <v>3.7628405045898393E-2</v>
      </c>
      <c r="I90">
        <v>0.26903083441219333</v>
      </c>
      <c r="J90">
        <v>1.9705211005549823</v>
      </c>
      <c r="K90">
        <v>2.6901354967745426</v>
      </c>
      <c r="L90">
        <v>2.4568206401689374</v>
      </c>
      <c r="M90">
        <v>2.1346154652644951</v>
      </c>
      <c r="N90">
        <v>1.3807071930847445</v>
      </c>
      <c r="O90">
        <v>0.77934266892998127</v>
      </c>
      <c r="P90">
        <v>0.89425023751787358</v>
      </c>
      <c r="Q90">
        <v>2.165851755509149</v>
      </c>
      <c r="R90">
        <v>2.3088403106166435</v>
      </c>
    </row>
    <row r="91" spans="1:18" x14ac:dyDescent="0.3">
      <c r="A91" t="s">
        <v>75</v>
      </c>
      <c r="B91">
        <v>3.7</v>
      </c>
      <c r="C91" t="s">
        <v>981</v>
      </c>
      <c r="D91">
        <v>1.434836686271646</v>
      </c>
      <c r="E91">
        <v>1.899252372027217</v>
      </c>
      <c r="F91">
        <v>1.4078916699696222</v>
      </c>
      <c r="G91">
        <v>3.7411813533516129</v>
      </c>
      <c r="H91">
        <v>6.0529167181290644E-2</v>
      </c>
      <c r="I91">
        <v>0.16223807233585322</v>
      </c>
      <c r="J91">
        <v>1.6987377212467321</v>
      </c>
      <c r="K91">
        <v>2.122966878876575</v>
      </c>
      <c r="L91">
        <v>2.7025978319146167</v>
      </c>
      <c r="M91">
        <v>1.9087233106031589</v>
      </c>
      <c r="N91">
        <v>1.324649025091001</v>
      </c>
      <c r="O91">
        <v>0.71391748689966539</v>
      </c>
      <c r="P91">
        <v>0.67374559590914318</v>
      </c>
      <c r="Q91">
        <v>2.2072993646276129</v>
      </c>
      <c r="R91">
        <v>2.8494334809114648</v>
      </c>
    </row>
    <row r="92" spans="1:18" x14ac:dyDescent="0.3">
      <c r="A92" t="s">
        <v>75</v>
      </c>
      <c r="B92">
        <v>3.8000000000000003</v>
      </c>
      <c r="C92" t="s">
        <v>982</v>
      </c>
      <c r="D92">
        <v>1.4311474709266649</v>
      </c>
      <c r="E92">
        <v>1.8953379377248654</v>
      </c>
      <c r="F92">
        <v>1.4079162364433302</v>
      </c>
      <c r="G92">
        <v>3.7451002060142211</v>
      </c>
      <c r="H92">
        <v>5.4142030490898593E-2</v>
      </c>
      <c r="I92">
        <v>0.25716046355601813</v>
      </c>
      <c r="J92">
        <v>1.7615341095797421</v>
      </c>
      <c r="K92">
        <v>2.1416422712296108</v>
      </c>
      <c r="L92">
        <v>2.3819808969671512</v>
      </c>
      <c r="M92">
        <v>2.0581118081380421</v>
      </c>
      <c r="N92">
        <v>1.4233143453084149</v>
      </c>
      <c r="O92">
        <v>0.77993966462184849</v>
      </c>
      <c r="P92">
        <v>0.77791820279673085</v>
      </c>
      <c r="Q92">
        <v>2.2592920442331499</v>
      </c>
      <c r="R92">
        <v>2.9471662595460151</v>
      </c>
    </row>
    <row r="93" spans="1:18" x14ac:dyDescent="0.3">
      <c r="A93" t="s">
        <v>75</v>
      </c>
      <c r="B93">
        <v>3.9000000000000004</v>
      </c>
      <c r="C93" t="s">
        <v>983</v>
      </c>
      <c r="D93">
        <v>1.4187792314430188</v>
      </c>
      <c r="E93">
        <v>1.8912272512994086</v>
      </c>
      <c r="F93">
        <v>1.4105712638962797</v>
      </c>
      <c r="G93">
        <v>3.5229834913919773</v>
      </c>
      <c r="H93">
        <v>6.0119647724115217E-2</v>
      </c>
      <c r="I93">
        <v>0.31562432743102864</v>
      </c>
      <c r="J93">
        <v>1.808173187312383</v>
      </c>
      <c r="K93">
        <v>2.297169639697572</v>
      </c>
      <c r="L93">
        <v>2.4552104237766832</v>
      </c>
      <c r="M93">
        <v>1.934889995436063</v>
      </c>
      <c r="N93">
        <v>1.4156252238768252</v>
      </c>
      <c r="O93">
        <v>0.77021387101438443</v>
      </c>
      <c r="P93">
        <v>0.80096358816574764</v>
      </c>
      <c r="Q93">
        <v>2.4256530423013567</v>
      </c>
      <c r="R93">
        <v>2.1854751963767218</v>
      </c>
    </row>
    <row r="94" spans="1:18" x14ac:dyDescent="0.3">
      <c r="A94">
        <v>4</v>
      </c>
      <c r="B94">
        <v>4</v>
      </c>
      <c r="C94" t="s">
        <v>984</v>
      </c>
      <c r="D94">
        <v>1.4164620894452831</v>
      </c>
      <c r="E94">
        <v>1.8871476507588743</v>
      </c>
      <c r="F94">
        <v>1.4164620894452831</v>
      </c>
      <c r="G94">
        <v>3.6573903112588355</v>
      </c>
      <c r="H94">
        <v>6.4683966725121625E-2</v>
      </c>
      <c r="I94">
        <v>0.70896783901729044</v>
      </c>
      <c r="J94">
        <v>2.2171131163546884</v>
      </c>
      <c r="K94">
        <v>2.9363369348680846</v>
      </c>
      <c r="L94">
        <v>1.5657588460982006</v>
      </c>
      <c r="M94">
        <v>2.7064180908303705</v>
      </c>
      <c r="N94">
        <v>1.6511263135121084</v>
      </c>
      <c r="O94">
        <v>0.37282448565884624</v>
      </c>
      <c r="P94">
        <v>0.92549019258670395</v>
      </c>
      <c r="Q94">
        <v>2.6832553669967254</v>
      </c>
      <c r="R94">
        <v>2.241137575428652</v>
      </c>
    </row>
    <row r="95" spans="1:18" x14ac:dyDescent="0.3">
      <c r="A95" t="s">
        <v>75</v>
      </c>
      <c r="B95">
        <v>4.1000000000000005</v>
      </c>
      <c r="C95" t="s">
        <v>985</v>
      </c>
      <c r="D95">
        <v>1.366390517780359</v>
      </c>
      <c r="E95">
        <v>1.8887713644059916</v>
      </c>
      <c r="F95">
        <v>1.4024985018537266</v>
      </c>
      <c r="G95">
        <v>3.7704265501086041</v>
      </c>
      <c r="H95">
        <v>6.8668686464709097E-2</v>
      </c>
      <c r="I95">
        <v>0.33134399737378756</v>
      </c>
      <c r="J95">
        <v>1.7864827952376092</v>
      </c>
      <c r="K95">
        <v>2.6253703284710901</v>
      </c>
      <c r="L95">
        <v>1.7918310698463285</v>
      </c>
      <c r="M95">
        <v>2.6361699685016684</v>
      </c>
      <c r="N95">
        <v>1.5081911410005133</v>
      </c>
      <c r="O95">
        <v>0.46649635119846999</v>
      </c>
      <c r="P95">
        <v>0.58295022440218447</v>
      </c>
      <c r="Q95">
        <v>2.4671381953545213</v>
      </c>
      <c r="R95">
        <v>2.1057638474466591</v>
      </c>
    </row>
    <row r="96" spans="1:18" x14ac:dyDescent="0.3">
      <c r="A96" t="s">
        <v>75</v>
      </c>
      <c r="B96">
        <v>4.2</v>
      </c>
      <c r="C96" t="s">
        <v>986</v>
      </c>
      <c r="D96">
        <v>1.3488791990664004</v>
      </c>
      <c r="E96">
        <v>1.8894277056263808</v>
      </c>
      <c r="F96">
        <v>1.3897022261258636</v>
      </c>
      <c r="G96">
        <v>3.819620975798844</v>
      </c>
      <c r="H96">
        <v>5.3847098290087443E-2</v>
      </c>
      <c r="I96">
        <v>0.32529703290426681</v>
      </c>
      <c r="J96">
        <v>1.6812588064843736</v>
      </c>
      <c r="K96">
        <v>2.3586012922410404</v>
      </c>
      <c r="L96">
        <v>1.8286502842979082</v>
      </c>
      <c r="M96">
        <v>2.6090315089796987</v>
      </c>
      <c r="N96">
        <v>1.5652908133093573</v>
      </c>
      <c r="O96">
        <v>0.52100084612971398</v>
      </c>
      <c r="P96">
        <v>0.62386085268557623</v>
      </c>
      <c r="Q96">
        <v>2.345278667747126</v>
      </c>
      <c r="R96">
        <v>2.1456046822249721</v>
      </c>
    </row>
    <row r="97" spans="1:18" x14ac:dyDescent="0.3">
      <c r="A97" t="s">
        <v>75</v>
      </c>
      <c r="B97">
        <v>4.3</v>
      </c>
      <c r="C97" t="s">
        <v>987</v>
      </c>
      <c r="D97">
        <v>1.3737785724973952</v>
      </c>
      <c r="E97">
        <v>1.8889288342291604</v>
      </c>
      <c r="F97">
        <v>1.3776528879112595</v>
      </c>
      <c r="G97">
        <v>3.8459077923443306</v>
      </c>
      <c r="H97">
        <v>5.2310859660035736E-2</v>
      </c>
      <c r="I97">
        <v>0.41982872875638877</v>
      </c>
      <c r="J97">
        <v>1.809597133583954</v>
      </c>
      <c r="K97">
        <v>2.5801617612072283</v>
      </c>
      <c r="L97">
        <v>1.9001296350649912</v>
      </c>
      <c r="M97">
        <v>2.5203792659673137</v>
      </c>
      <c r="N97">
        <v>1.5310990895270897</v>
      </c>
      <c r="O97">
        <v>0.46877412902254345</v>
      </c>
      <c r="P97">
        <v>0.67056324711619242</v>
      </c>
      <c r="Q97">
        <v>2.5020392119408621</v>
      </c>
      <c r="R97">
        <v>2.3178823226835656</v>
      </c>
    </row>
    <row r="98" spans="1:18" x14ac:dyDescent="0.3">
      <c r="A98" t="s">
        <v>75</v>
      </c>
      <c r="B98">
        <v>4.4000000000000004</v>
      </c>
      <c r="C98" t="s">
        <v>988</v>
      </c>
      <c r="D98">
        <v>1.3661963416870475</v>
      </c>
      <c r="E98">
        <v>1.8871484792335256</v>
      </c>
      <c r="F98">
        <v>1.3659689555090346</v>
      </c>
      <c r="G98">
        <v>3.6828100694260195</v>
      </c>
      <c r="H98">
        <v>5.5542877667367346E-2</v>
      </c>
      <c r="I98">
        <v>0.39712581099804112</v>
      </c>
      <c r="J98">
        <v>1.7685731164701146</v>
      </c>
      <c r="K98">
        <v>2.2877359564328699</v>
      </c>
      <c r="L98">
        <v>1.9668844732277109</v>
      </c>
      <c r="M98">
        <v>2.5360080413284636</v>
      </c>
      <c r="N98">
        <v>1.5529628430128848</v>
      </c>
      <c r="O98">
        <v>0.47974784603242243</v>
      </c>
      <c r="P98">
        <v>0.72815586379623909</v>
      </c>
      <c r="Q98">
        <v>2.4260373877904842</v>
      </c>
      <c r="R98">
        <v>2.3244093747488228</v>
      </c>
    </row>
    <row r="99" spans="1:18" x14ac:dyDescent="0.3">
      <c r="A99" t="s">
        <v>75</v>
      </c>
      <c r="B99">
        <v>4.5</v>
      </c>
      <c r="C99" t="s">
        <v>989</v>
      </c>
      <c r="D99">
        <v>1.3865476508830203</v>
      </c>
      <c r="E99">
        <v>1.8838932265292396</v>
      </c>
      <c r="F99">
        <v>1.354622736997982</v>
      </c>
      <c r="G99">
        <v>3.7332835923286694</v>
      </c>
      <c r="H99">
        <v>8.5746104506314466E-2</v>
      </c>
      <c r="I99">
        <v>0.2854246742561965</v>
      </c>
      <c r="J99">
        <v>1.2534030302646844</v>
      </c>
      <c r="K99">
        <v>1.3485281042412838</v>
      </c>
      <c r="L99">
        <v>2.4059461134018552</v>
      </c>
      <c r="M99">
        <v>3.207904327959084</v>
      </c>
      <c r="N99">
        <v>2.4210375076685615</v>
      </c>
      <c r="O99">
        <v>0.30976249782749465</v>
      </c>
      <c r="P99">
        <v>1.3045781581216938</v>
      </c>
      <c r="Q99">
        <v>2.1849520575411057</v>
      </c>
      <c r="R99">
        <v>3.0969565549124138</v>
      </c>
    </row>
    <row r="100" spans="1:18" x14ac:dyDescent="0.3">
      <c r="A100" t="s">
        <v>75</v>
      </c>
      <c r="B100">
        <v>4.6000000000000005</v>
      </c>
      <c r="C100" t="s">
        <v>990</v>
      </c>
      <c r="D100">
        <v>1.351522898928875</v>
      </c>
      <c r="E100">
        <v>1.8824034350268428</v>
      </c>
      <c r="F100">
        <v>1.3435997188645892</v>
      </c>
      <c r="G100">
        <v>3.9929435417238697</v>
      </c>
      <c r="H100">
        <v>6.4481748764925795E-2</v>
      </c>
      <c r="I100">
        <v>0.22379405731143315</v>
      </c>
      <c r="J100">
        <v>1.2363366152471187</v>
      </c>
      <c r="K100">
        <v>1.3967968264610733</v>
      </c>
      <c r="L100">
        <v>2.3152986615748135</v>
      </c>
      <c r="M100">
        <v>3.0947310906575791</v>
      </c>
      <c r="N100">
        <v>2.2008820396200961</v>
      </c>
      <c r="O100">
        <v>0.38478326485721942</v>
      </c>
      <c r="P100">
        <v>1.0712825455138206</v>
      </c>
      <c r="Q100">
        <v>2.1729427093147144</v>
      </c>
      <c r="R100">
        <v>2.9570753834002956</v>
      </c>
    </row>
    <row r="101" spans="1:18" x14ac:dyDescent="0.3">
      <c r="A101" t="s">
        <v>75</v>
      </c>
      <c r="B101">
        <v>4.7</v>
      </c>
      <c r="C101" t="s">
        <v>991</v>
      </c>
      <c r="D101">
        <v>1.3567584212635588</v>
      </c>
      <c r="E101">
        <v>1.8783902110124164</v>
      </c>
      <c r="F101">
        <v>1.3328910561040614</v>
      </c>
      <c r="G101">
        <v>3.951905301203253</v>
      </c>
      <c r="H101">
        <v>5.5121019451752976E-2</v>
      </c>
      <c r="I101">
        <v>0.18788417524805234</v>
      </c>
      <c r="J101">
        <v>1.2229230958774859</v>
      </c>
      <c r="K101">
        <v>1.3650837506358109</v>
      </c>
      <c r="L101">
        <v>2.4140235034340818</v>
      </c>
      <c r="M101">
        <v>3.0728231475101424</v>
      </c>
      <c r="N101">
        <v>2.2036017657949452</v>
      </c>
      <c r="O101">
        <v>0.35111684618817252</v>
      </c>
      <c r="P101">
        <v>1.0732668311969027</v>
      </c>
      <c r="Q101">
        <v>2.1302844489201802</v>
      </c>
      <c r="R101">
        <v>2.9627331943863799</v>
      </c>
    </row>
    <row r="102" spans="1:18" x14ac:dyDescent="0.3">
      <c r="A102" t="s">
        <v>75</v>
      </c>
      <c r="B102">
        <v>4.8000000000000007</v>
      </c>
      <c r="C102" t="s">
        <v>992</v>
      </c>
      <c r="D102">
        <v>1.3455059780113787</v>
      </c>
      <c r="E102">
        <v>1.8696255031202897</v>
      </c>
      <c r="F102">
        <v>1.3224923382391178</v>
      </c>
      <c r="G102">
        <v>3.9118451829729457</v>
      </c>
      <c r="H102">
        <v>4.5864279342421974E-2</v>
      </c>
      <c r="I102">
        <v>0.24770027965238497</v>
      </c>
      <c r="J102">
        <v>1.2043297054972577</v>
      </c>
      <c r="K102">
        <v>1.3184325690455359</v>
      </c>
      <c r="L102">
        <v>2.4240143025562504</v>
      </c>
      <c r="M102">
        <v>3.0149145034501816</v>
      </c>
      <c r="N102">
        <v>2.1976444619130868</v>
      </c>
      <c r="O102">
        <v>0.31733029387187167</v>
      </c>
      <c r="P102">
        <v>1.1186216631349173</v>
      </c>
      <c r="Q102">
        <v>2.1262388868669735</v>
      </c>
      <c r="R102">
        <v>2.9085871865261184</v>
      </c>
    </row>
    <row r="103" spans="1:18" x14ac:dyDescent="0.3">
      <c r="A103" t="s">
        <v>75</v>
      </c>
      <c r="B103">
        <v>4.9000000000000004</v>
      </c>
      <c r="C103" t="s">
        <v>993</v>
      </c>
      <c r="D103">
        <v>1.3154600179816476</v>
      </c>
      <c r="E103">
        <v>1.8583149635590395</v>
      </c>
      <c r="F103">
        <v>1.3124032912094754</v>
      </c>
      <c r="G103">
        <v>3.8825819815804516</v>
      </c>
      <c r="H103">
        <v>4.0680939604800216E-2</v>
      </c>
      <c r="I103">
        <v>0.20063977070722169</v>
      </c>
      <c r="J103">
        <v>1.1722693034291618</v>
      </c>
      <c r="K103">
        <v>1.3134902158793706</v>
      </c>
      <c r="L103">
        <v>2.3555253496386905</v>
      </c>
      <c r="M103">
        <v>2.9570264911185591</v>
      </c>
      <c r="N103">
        <v>2.0758369825545513</v>
      </c>
      <c r="O103">
        <v>0.3344244567576321</v>
      </c>
      <c r="P103">
        <v>1.0746049131607325</v>
      </c>
      <c r="Q103">
        <v>2.0466854596055546</v>
      </c>
      <c r="R103">
        <v>2.8841841334215452</v>
      </c>
    </row>
    <row r="104" spans="1:18" x14ac:dyDescent="0.3">
      <c r="A104" t="s">
        <v>75</v>
      </c>
      <c r="B104">
        <v>5</v>
      </c>
      <c r="C104" t="s">
        <v>994</v>
      </c>
      <c r="D104">
        <v>1.3026276445607547</v>
      </c>
      <c r="E104">
        <v>1.3026276445607547</v>
      </c>
      <c r="F104">
        <v>1.3026276445607547</v>
      </c>
      <c r="G104">
        <v>3.6868573747173974</v>
      </c>
      <c r="H104">
        <v>0</v>
      </c>
      <c r="I104">
        <v>2.4410673500520175</v>
      </c>
      <c r="J104">
        <v>0</v>
      </c>
      <c r="K104">
        <v>0</v>
      </c>
      <c r="L104">
        <v>3.1556523678363639</v>
      </c>
      <c r="M104">
        <v>3.3290112297888301</v>
      </c>
      <c r="N104">
        <v>3.1528683883247446</v>
      </c>
      <c r="O104">
        <v>0</v>
      </c>
      <c r="P104">
        <v>2.9852810826989487</v>
      </c>
      <c r="Q104">
        <v>1.9980331645637015</v>
      </c>
      <c r="R104">
        <v>3.3224660899753196</v>
      </c>
    </row>
    <row r="105" spans="1:18" x14ac:dyDescent="0.3">
      <c r="A105" t="s">
        <v>75</v>
      </c>
      <c r="B105">
        <v>5.1000000000000005</v>
      </c>
      <c r="C105" t="s">
        <v>995</v>
      </c>
      <c r="D105">
        <v>1.2871684255379154</v>
      </c>
      <c r="E105">
        <v>1.2864947956689921</v>
      </c>
      <c r="F105">
        <v>1.2815622179311075</v>
      </c>
      <c r="G105">
        <v>3.8590038452320492</v>
      </c>
      <c r="H105">
        <v>0</v>
      </c>
      <c r="I105">
        <v>2.2178782456672077</v>
      </c>
      <c r="J105">
        <v>0</v>
      </c>
      <c r="K105">
        <v>0</v>
      </c>
      <c r="L105">
        <v>3.0559137719242995</v>
      </c>
      <c r="M105">
        <v>3.3763532367032347</v>
      </c>
      <c r="N105">
        <v>3.0619760324521668</v>
      </c>
      <c r="O105">
        <v>0</v>
      </c>
      <c r="P105">
        <v>2.7707089059833687</v>
      </c>
      <c r="Q105">
        <v>1.9920683417556282</v>
      </c>
      <c r="R105">
        <v>3.3960768474587408</v>
      </c>
    </row>
    <row r="106" spans="1:18" x14ac:dyDescent="0.3">
      <c r="A106" t="s">
        <v>75</v>
      </c>
      <c r="B106">
        <v>5.2</v>
      </c>
      <c r="C106" t="s">
        <v>996</v>
      </c>
      <c r="D106">
        <v>1.2520678650758321</v>
      </c>
      <c r="E106">
        <v>1.2709039318742366</v>
      </c>
      <c r="F106">
        <v>1.2609769412500174</v>
      </c>
      <c r="G106">
        <v>3.766518030281472</v>
      </c>
      <c r="H106">
        <v>0</v>
      </c>
      <c r="I106">
        <v>2.0791287100278426</v>
      </c>
      <c r="J106">
        <v>0</v>
      </c>
      <c r="K106">
        <v>0</v>
      </c>
      <c r="L106">
        <v>2.9668720316764214</v>
      </c>
      <c r="M106">
        <v>3.3294301890009681</v>
      </c>
      <c r="N106">
        <v>2.9407422867523598</v>
      </c>
      <c r="O106">
        <v>0</v>
      </c>
      <c r="P106">
        <v>2.699765146474733</v>
      </c>
      <c r="Q106">
        <v>1.7605319159955137</v>
      </c>
      <c r="R106">
        <v>3.3132405223621646</v>
      </c>
    </row>
    <row r="107" spans="1:18" x14ac:dyDescent="0.3">
      <c r="A107" t="s">
        <v>75</v>
      </c>
      <c r="B107">
        <v>5.3000000000000007</v>
      </c>
      <c r="C107" t="s">
        <v>997</v>
      </c>
      <c r="D107">
        <v>1.2492234087588137</v>
      </c>
      <c r="E107">
        <v>1.2549914374545641</v>
      </c>
      <c r="F107">
        <v>1.2407401162875087</v>
      </c>
      <c r="G107">
        <v>3.7020801306863276</v>
      </c>
      <c r="H107">
        <v>0</v>
      </c>
      <c r="I107">
        <v>2.0625870709599625</v>
      </c>
      <c r="J107">
        <v>0</v>
      </c>
      <c r="K107">
        <v>0</v>
      </c>
      <c r="L107">
        <v>2.9667165267526099</v>
      </c>
      <c r="M107">
        <v>3.2483069392149537</v>
      </c>
      <c r="N107">
        <v>2.9535538847079996</v>
      </c>
      <c r="O107">
        <v>0</v>
      </c>
      <c r="P107">
        <v>2.701947342254821</v>
      </c>
      <c r="Q107">
        <v>1.8738599839124739</v>
      </c>
      <c r="R107">
        <v>3.4651330620566059</v>
      </c>
    </row>
    <row r="108" spans="1:18" x14ac:dyDescent="0.3">
      <c r="A108" t="s">
        <v>75</v>
      </c>
      <c r="B108">
        <v>5.4</v>
      </c>
      <c r="C108" t="s">
        <v>998</v>
      </c>
      <c r="D108">
        <v>1.2284088396595836</v>
      </c>
      <c r="E108">
        <v>1.2396058875465417</v>
      </c>
      <c r="F108">
        <v>1.220697630355285</v>
      </c>
      <c r="G108">
        <v>3.577497358439564</v>
      </c>
      <c r="H108">
        <v>0</v>
      </c>
      <c r="I108">
        <v>2.0990031815720807</v>
      </c>
      <c r="J108">
        <v>0</v>
      </c>
      <c r="K108">
        <v>0</v>
      </c>
      <c r="L108">
        <v>2.9238686959932418</v>
      </c>
      <c r="M108">
        <v>3.1845137292584109</v>
      </c>
      <c r="N108">
        <v>2.8863727635141601</v>
      </c>
      <c r="O108">
        <v>0</v>
      </c>
      <c r="P108">
        <v>2.6756153120517938</v>
      </c>
      <c r="Q108">
        <v>1.8630290486003898</v>
      </c>
      <c r="R108">
        <v>3.2927838320844387</v>
      </c>
    </row>
    <row r="109" spans="1:18" x14ac:dyDescent="0.3">
      <c r="A109" t="s">
        <v>75</v>
      </c>
      <c r="B109">
        <v>5.5</v>
      </c>
      <c r="C109" t="s">
        <v>999</v>
      </c>
      <c r="D109">
        <v>1.2027880704324381</v>
      </c>
      <c r="E109">
        <v>1.2238849758800341</v>
      </c>
      <c r="F109">
        <v>1.2008025881934314</v>
      </c>
      <c r="G109">
        <v>3.7219095548132244</v>
      </c>
      <c r="H109">
        <v>0</v>
      </c>
      <c r="I109">
        <v>1.8041049993967895</v>
      </c>
      <c r="J109">
        <v>0</v>
      </c>
      <c r="K109">
        <v>0</v>
      </c>
      <c r="L109">
        <v>2.830218331858009</v>
      </c>
      <c r="M109">
        <v>3.2665120242761434</v>
      </c>
      <c r="N109">
        <v>2.7843889633061032</v>
      </c>
      <c r="O109">
        <v>0</v>
      </c>
      <c r="P109">
        <v>2.2858946860599638</v>
      </c>
      <c r="Q109">
        <v>2.1950315427697067</v>
      </c>
      <c r="R109">
        <v>3.3923263500399252</v>
      </c>
    </row>
    <row r="110" spans="1:18" x14ac:dyDescent="0.3">
      <c r="A110" t="s">
        <v>75</v>
      </c>
      <c r="B110">
        <v>5.6000000000000005</v>
      </c>
      <c r="C110" t="s">
        <v>1000</v>
      </c>
      <c r="D110">
        <v>1.2024618997126411</v>
      </c>
      <c r="E110">
        <v>1.2086697704822662</v>
      </c>
      <c r="F110">
        <v>1.1810655441223634</v>
      </c>
      <c r="G110">
        <v>3.7891651286026193</v>
      </c>
      <c r="H110">
        <v>0</v>
      </c>
      <c r="I110">
        <v>1.8975217998404859</v>
      </c>
      <c r="J110">
        <v>0</v>
      </c>
      <c r="K110">
        <v>0</v>
      </c>
      <c r="L110">
        <v>2.8145372570493468</v>
      </c>
      <c r="M110">
        <v>3.384155155981599</v>
      </c>
      <c r="N110">
        <v>2.8970880015980272</v>
      </c>
      <c r="O110">
        <v>0</v>
      </c>
      <c r="P110">
        <v>2.4361007918156536</v>
      </c>
      <c r="Q110">
        <v>2.1428263979948694</v>
      </c>
      <c r="R110">
        <v>3.503486557683579</v>
      </c>
    </row>
    <row r="111" spans="1:18" x14ac:dyDescent="0.3">
      <c r="A111" t="s">
        <v>75</v>
      </c>
      <c r="B111">
        <v>5.7</v>
      </c>
      <c r="C111" t="s">
        <v>1001</v>
      </c>
      <c r="D111">
        <v>1.1811789183182302</v>
      </c>
      <c r="E111">
        <v>1.193131081068691</v>
      </c>
      <c r="F111">
        <v>1.161549088736118</v>
      </c>
      <c r="G111">
        <v>3.7312657306402945</v>
      </c>
      <c r="H111">
        <v>0</v>
      </c>
      <c r="I111">
        <v>1.8459213087768884</v>
      </c>
      <c r="J111">
        <v>0</v>
      </c>
      <c r="K111">
        <v>0</v>
      </c>
      <c r="L111">
        <v>2.8374956875658484</v>
      </c>
      <c r="M111">
        <v>3.3101533624705359</v>
      </c>
      <c r="N111">
        <v>2.854827120101179</v>
      </c>
      <c r="O111">
        <v>0</v>
      </c>
      <c r="P111">
        <v>2.3734308539840976</v>
      </c>
      <c r="Q111">
        <v>2.1324628114321564</v>
      </c>
      <c r="R111">
        <v>3.381196549689589</v>
      </c>
    </row>
    <row r="112" spans="1:18" x14ac:dyDescent="0.3">
      <c r="A112" t="s">
        <v>75</v>
      </c>
      <c r="B112">
        <v>5.8000000000000007</v>
      </c>
      <c r="C112" t="s">
        <v>1002</v>
      </c>
      <c r="D112">
        <v>1.153877025244725</v>
      </c>
      <c r="E112">
        <v>1.1781230608221391</v>
      </c>
      <c r="F112">
        <v>1.1423977233201279</v>
      </c>
      <c r="G112">
        <v>3.6455127646838368</v>
      </c>
      <c r="H112">
        <v>0</v>
      </c>
      <c r="I112">
        <v>1.7816479324464756</v>
      </c>
      <c r="J112">
        <v>0</v>
      </c>
      <c r="K112">
        <v>0</v>
      </c>
      <c r="L112">
        <v>2.8179671922400868</v>
      </c>
      <c r="M112">
        <v>3.1424482387108346</v>
      </c>
      <c r="N112">
        <v>2.8372450513348522</v>
      </c>
      <c r="O112">
        <v>0</v>
      </c>
      <c r="P112">
        <v>2.3165872063360657</v>
      </c>
      <c r="Q112">
        <v>2.1035449758572922</v>
      </c>
      <c r="R112">
        <v>3.2494661726056324</v>
      </c>
    </row>
    <row r="113" spans="1:18" x14ac:dyDescent="0.3">
      <c r="A113" t="s">
        <v>75</v>
      </c>
      <c r="B113">
        <v>5.9</v>
      </c>
      <c r="C113" t="s">
        <v>1003</v>
      </c>
      <c r="D113">
        <v>1.1358527678469743</v>
      </c>
      <c r="E113">
        <v>1.1627884440188019</v>
      </c>
      <c r="F113">
        <v>1.1238007296581707</v>
      </c>
      <c r="G113">
        <v>3.5578239141685191</v>
      </c>
      <c r="H113">
        <v>0</v>
      </c>
      <c r="I113">
        <v>1.7942832947829916</v>
      </c>
      <c r="J113">
        <v>0</v>
      </c>
      <c r="K113">
        <v>0</v>
      </c>
      <c r="L113">
        <v>2.6970675427818698</v>
      </c>
      <c r="M113">
        <v>3.1178132482300147</v>
      </c>
      <c r="N113">
        <v>2.7190795833255144</v>
      </c>
      <c r="O113">
        <v>0</v>
      </c>
      <c r="P113">
        <v>2.2701954186949949</v>
      </c>
      <c r="Q113">
        <v>2.0554289712235589</v>
      </c>
      <c r="R113">
        <v>3.2173406068795383</v>
      </c>
    </row>
    <row r="114" spans="1:18" x14ac:dyDescent="0.3">
      <c r="A114">
        <v>6</v>
      </c>
      <c r="B114">
        <v>6</v>
      </c>
      <c r="C114" t="s">
        <v>1004</v>
      </c>
      <c r="D114">
        <v>1.1057717262534246</v>
      </c>
      <c r="E114">
        <v>1.1479301254204002</v>
      </c>
      <c r="F114">
        <v>1.1057717262534246</v>
      </c>
      <c r="G114">
        <v>3.4594077903335561</v>
      </c>
      <c r="H114">
        <v>0</v>
      </c>
      <c r="I114">
        <v>2.104954518177323</v>
      </c>
      <c r="J114">
        <v>0</v>
      </c>
      <c r="K114">
        <v>0</v>
      </c>
      <c r="L114">
        <v>3.0289107764681353</v>
      </c>
      <c r="M114">
        <v>2.9354970261887048</v>
      </c>
      <c r="N114">
        <v>3.0211139393696582</v>
      </c>
      <c r="O114">
        <v>0</v>
      </c>
      <c r="P114">
        <v>2.3954969806094679</v>
      </c>
      <c r="Q114">
        <v>2.3462982419699152</v>
      </c>
      <c r="R114">
        <v>3.1792880343660608</v>
      </c>
    </row>
    <row r="115" spans="1:18" x14ac:dyDescent="0.3">
      <c r="A115" t="s">
        <v>75</v>
      </c>
      <c r="B115">
        <v>6.1000000000000005</v>
      </c>
      <c r="C115" t="s">
        <v>1005</v>
      </c>
      <c r="D115">
        <v>1.1043868231062104</v>
      </c>
      <c r="E115">
        <v>1.1331050587578753</v>
      </c>
      <c r="F115">
        <v>1.0873543109728325</v>
      </c>
      <c r="G115">
        <v>3.495976137275699</v>
      </c>
      <c r="H115">
        <v>0</v>
      </c>
      <c r="I115">
        <v>1.9310476626746673</v>
      </c>
      <c r="J115">
        <v>0</v>
      </c>
      <c r="K115">
        <v>0</v>
      </c>
      <c r="L115">
        <v>3.0518120929064798</v>
      </c>
      <c r="M115">
        <v>2.9422859515858781</v>
      </c>
      <c r="N115">
        <v>3.0009425331211901</v>
      </c>
      <c r="O115">
        <v>0</v>
      </c>
      <c r="P115">
        <v>2.2474439239272144</v>
      </c>
      <c r="Q115">
        <v>2.211575990486931</v>
      </c>
      <c r="R115">
        <v>3.0379285994393461</v>
      </c>
    </row>
    <row r="116" spans="1:18" x14ac:dyDescent="0.3">
      <c r="A116" t="s">
        <v>75</v>
      </c>
      <c r="B116">
        <v>6.2</v>
      </c>
      <c r="C116" t="s">
        <v>1006</v>
      </c>
      <c r="D116">
        <v>1.0887897860212892</v>
      </c>
      <c r="E116">
        <v>1.1187216557731392</v>
      </c>
      <c r="F116">
        <v>1.0692064294153638</v>
      </c>
      <c r="G116">
        <v>3.5057006889527247</v>
      </c>
      <c r="H116">
        <v>0</v>
      </c>
      <c r="I116">
        <v>1.9091600041662509</v>
      </c>
      <c r="J116">
        <v>0</v>
      </c>
      <c r="K116">
        <v>0</v>
      </c>
      <c r="L116">
        <v>2.8740497084904315</v>
      </c>
      <c r="M116">
        <v>2.8004266726822231</v>
      </c>
      <c r="N116">
        <v>2.8471923520559477</v>
      </c>
      <c r="O116">
        <v>0</v>
      </c>
      <c r="P116">
        <v>2.2056860028573695</v>
      </c>
      <c r="Q116">
        <v>2.1745317530781709</v>
      </c>
      <c r="R116">
        <v>3.0371806295529873</v>
      </c>
    </row>
    <row r="117" spans="1:18" x14ac:dyDescent="0.3">
      <c r="A117" t="s">
        <v>75</v>
      </c>
      <c r="B117">
        <v>6.3000000000000007</v>
      </c>
      <c r="C117" t="s">
        <v>1007</v>
      </c>
      <c r="D117">
        <v>1.0662621235361387</v>
      </c>
      <c r="E117">
        <v>1.103974604556063</v>
      </c>
      <c r="F117">
        <v>1.0513717403568694</v>
      </c>
      <c r="G117">
        <v>3.4550819564557589</v>
      </c>
      <c r="H117">
        <v>0</v>
      </c>
      <c r="I117">
        <v>1.8195646527397764</v>
      </c>
      <c r="J117">
        <v>0</v>
      </c>
      <c r="K117">
        <v>0</v>
      </c>
      <c r="L117">
        <v>2.821396454034474</v>
      </c>
      <c r="M117">
        <v>2.7069005013815879</v>
      </c>
      <c r="N117">
        <v>2.8351522304971115</v>
      </c>
      <c r="O117">
        <v>0</v>
      </c>
      <c r="P117">
        <v>2.1539090714416136</v>
      </c>
      <c r="Q117">
        <v>2.1800769021260766</v>
      </c>
      <c r="R117">
        <v>2.8745626330827725</v>
      </c>
    </row>
    <row r="118" spans="1:18" x14ac:dyDescent="0.3">
      <c r="A118" t="s">
        <v>75</v>
      </c>
      <c r="B118">
        <v>6.4</v>
      </c>
      <c r="C118" t="s">
        <v>1008</v>
      </c>
      <c r="D118">
        <v>1.0474745198822706</v>
      </c>
      <c r="E118">
        <v>1.0896555612654586</v>
      </c>
      <c r="F118">
        <v>1.0338981751086183</v>
      </c>
      <c r="G118">
        <v>3.3168034845229122</v>
      </c>
      <c r="H118">
        <v>0</v>
      </c>
      <c r="I118">
        <v>1.8775875793717949</v>
      </c>
      <c r="J118">
        <v>0</v>
      </c>
      <c r="K118">
        <v>0</v>
      </c>
      <c r="L118">
        <v>2.7921641861947752</v>
      </c>
      <c r="M118">
        <v>2.7136239169499858</v>
      </c>
      <c r="N118">
        <v>2.7977067837427674</v>
      </c>
      <c r="O118">
        <v>0</v>
      </c>
      <c r="P118">
        <v>2.1822735312455057</v>
      </c>
      <c r="Q118">
        <v>2.211725184327042</v>
      </c>
      <c r="R118">
        <v>2.8649346505342028</v>
      </c>
    </row>
    <row r="119" spans="1:18" x14ac:dyDescent="0.3">
      <c r="A119" t="s">
        <v>75</v>
      </c>
      <c r="B119">
        <v>6.5</v>
      </c>
      <c r="C119" t="s">
        <v>1009</v>
      </c>
      <c r="D119">
        <v>1.0328072568089626</v>
      </c>
      <c r="E119">
        <v>1.0749639265397304</v>
      </c>
      <c r="F119">
        <v>1.0168053086302931</v>
      </c>
      <c r="G119">
        <v>3.2492441264912468</v>
      </c>
      <c r="H119">
        <v>0</v>
      </c>
      <c r="I119">
        <v>1.9092128671879773</v>
      </c>
      <c r="J119">
        <v>0</v>
      </c>
      <c r="K119">
        <v>0</v>
      </c>
      <c r="L119">
        <v>2.6289739515137018</v>
      </c>
      <c r="M119">
        <v>2.2853484291688231</v>
      </c>
      <c r="N119">
        <v>2.9479504567584236</v>
      </c>
      <c r="O119">
        <v>0</v>
      </c>
      <c r="P119">
        <v>2.4971533349291311</v>
      </c>
      <c r="Q119">
        <v>2.1921726233594381</v>
      </c>
      <c r="R119">
        <v>2.6483808126991017</v>
      </c>
    </row>
    <row r="120" spans="1:18" x14ac:dyDescent="0.3">
      <c r="A120" t="s">
        <v>75</v>
      </c>
      <c r="B120">
        <v>6.6000000000000005</v>
      </c>
      <c r="C120" t="s">
        <v>1010</v>
      </c>
      <c r="D120">
        <v>1.0309075243082246</v>
      </c>
      <c r="E120">
        <v>1.0607032404456387</v>
      </c>
      <c r="F120">
        <v>1.0000618020383756</v>
      </c>
      <c r="G120">
        <v>3.1953547961706974</v>
      </c>
      <c r="H120">
        <v>0</v>
      </c>
      <c r="I120">
        <v>1.7883326757444236</v>
      </c>
      <c r="J120">
        <v>0</v>
      </c>
      <c r="K120">
        <v>0</v>
      </c>
      <c r="L120">
        <v>2.6232361839688019</v>
      </c>
      <c r="M120">
        <v>2.3460529673957318</v>
      </c>
      <c r="N120">
        <v>2.9753302242493249</v>
      </c>
      <c r="O120">
        <v>0</v>
      </c>
      <c r="P120">
        <v>2.387117620578175</v>
      </c>
      <c r="Q120">
        <v>2.1402710426474738</v>
      </c>
      <c r="R120">
        <v>2.62427592789789</v>
      </c>
    </row>
    <row r="121" spans="1:18" x14ac:dyDescent="0.3">
      <c r="A121" t="s">
        <v>75</v>
      </c>
      <c r="B121">
        <v>6.7</v>
      </c>
      <c r="C121" t="s">
        <v>1011</v>
      </c>
      <c r="D121">
        <v>1.0205846896511064</v>
      </c>
      <c r="E121">
        <v>1.0460573929970562</v>
      </c>
      <c r="F121">
        <v>0.98359758218500415</v>
      </c>
      <c r="G121">
        <v>3.1934982402519516</v>
      </c>
      <c r="H121">
        <v>0</v>
      </c>
      <c r="I121">
        <v>1.7706844731603681</v>
      </c>
      <c r="J121">
        <v>0</v>
      </c>
      <c r="K121">
        <v>0</v>
      </c>
      <c r="L121">
        <v>2.5092208042884505</v>
      </c>
      <c r="M121">
        <v>2.3166907871952045</v>
      </c>
      <c r="N121">
        <v>2.8673097296531269</v>
      </c>
      <c r="O121">
        <v>0</v>
      </c>
      <c r="P121">
        <v>2.3803593427046019</v>
      </c>
      <c r="Q121">
        <v>2.1450623908306472</v>
      </c>
      <c r="R121">
        <v>2.5861637857777042</v>
      </c>
    </row>
    <row r="122" spans="1:18" x14ac:dyDescent="0.3">
      <c r="A122" t="s">
        <v>75</v>
      </c>
      <c r="B122">
        <v>6.8000000000000007</v>
      </c>
      <c r="C122" t="s">
        <v>1012</v>
      </c>
      <c r="D122">
        <v>1.0069474417171405</v>
      </c>
      <c r="E122">
        <v>1.031806860321248</v>
      </c>
      <c r="F122">
        <v>0.96734123550630702</v>
      </c>
      <c r="G122">
        <v>3.2320991657472899</v>
      </c>
      <c r="H122">
        <v>0</v>
      </c>
      <c r="I122">
        <v>1.7244858455414149</v>
      </c>
      <c r="J122">
        <v>0</v>
      </c>
      <c r="K122">
        <v>0</v>
      </c>
      <c r="L122">
        <v>2.5872331624799236</v>
      </c>
      <c r="M122">
        <v>2.2607278057654501</v>
      </c>
      <c r="N122">
        <v>2.8684146194800757</v>
      </c>
      <c r="O122">
        <v>0</v>
      </c>
      <c r="P122">
        <v>2.2994398801850888</v>
      </c>
      <c r="Q122">
        <v>2.0795965354310399</v>
      </c>
      <c r="R122">
        <v>2.507227289626266</v>
      </c>
    </row>
    <row r="123" spans="1:18" x14ac:dyDescent="0.3">
      <c r="A123" t="s">
        <v>75</v>
      </c>
      <c r="B123">
        <v>6.9</v>
      </c>
      <c r="C123" t="s">
        <v>1013</v>
      </c>
      <c r="D123">
        <v>0.96859153299935263</v>
      </c>
      <c r="E123">
        <v>1.0171673485605435</v>
      </c>
      <c r="F123">
        <v>0.95124243507891959</v>
      </c>
      <c r="G123">
        <v>3.1047020459617323</v>
      </c>
      <c r="H123">
        <v>0</v>
      </c>
      <c r="I123">
        <v>1.6118340494426573</v>
      </c>
      <c r="J123">
        <v>0</v>
      </c>
      <c r="K123">
        <v>0</v>
      </c>
      <c r="L123">
        <v>2.4819054751686669</v>
      </c>
      <c r="M123">
        <v>2.1697974487824436</v>
      </c>
      <c r="N123">
        <v>2.712622719305259</v>
      </c>
      <c r="O123">
        <v>0</v>
      </c>
      <c r="P123">
        <v>2.1355820443172289</v>
      </c>
      <c r="Q123">
        <v>1.9730642336846735</v>
      </c>
      <c r="R123">
        <v>2.4480749101621075</v>
      </c>
    </row>
    <row r="124" spans="1:18" x14ac:dyDescent="0.3">
      <c r="A124" t="s">
        <v>75</v>
      </c>
      <c r="B124">
        <v>7</v>
      </c>
      <c r="C124" t="s">
        <v>1014</v>
      </c>
      <c r="D124">
        <v>0.93527299420329391</v>
      </c>
      <c r="E124">
        <v>1.0029394252720025</v>
      </c>
      <c r="F124">
        <v>0.93527299420329391</v>
      </c>
      <c r="G124">
        <v>3.2278132187113262</v>
      </c>
      <c r="H124">
        <v>0</v>
      </c>
      <c r="I124">
        <v>1.795095672638354</v>
      </c>
      <c r="J124">
        <v>0</v>
      </c>
      <c r="K124">
        <v>0</v>
      </c>
      <c r="L124">
        <v>3.0399253414095395</v>
      </c>
      <c r="M124">
        <v>1.7739862997151332</v>
      </c>
      <c r="N124">
        <v>2.8195353183085152</v>
      </c>
      <c r="O124">
        <v>0</v>
      </c>
      <c r="P124">
        <v>1.8901682864186973</v>
      </c>
      <c r="Q124">
        <v>1.7600770594377602</v>
      </c>
      <c r="R124">
        <v>2.1501334148885065</v>
      </c>
    </row>
    <row r="125" spans="1:18" x14ac:dyDescent="0.3">
      <c r="A125" t="s">
        <v>75</v>
      </c>
      <c r="B125">
        <v>7.1000000000000005</v>
      </c>
      <c r="C125" t="s">
        <v>1015</v>
      </c>
      <c r="D125">
        <v>0.91745616053258927</v>
      </c>
      <c r="E125">
        <v>0.98701832193695316</v>
      </c>
      <c r="F125">
        <v>0.91516683323460879</v>
      </c>
      <c r="G125">
        <v>3.4391690810526949</v>
      </c>
      <c r="H125">
        <v>0</v>
      </c>
      <c r="I125">
        <v>1.2986623365831682</v>
      </c>
      <c r="J125">
        <v>0</v>
      </c>
      <c r="K125">
        <v>0</v>
      </c>
      <c r="L125">
        <v>2.9131283782005939</v>
      </c>
      <c r="M125">
        <v>1.9093973334768206</v>
      </c>
      <c r="N125">
        <v>2.6495921201460653</v>
      </c>
      <c r="O125">
        <v>0</v>
      </c>
      <c r="P125">
        <v>1.6623073680442413</v>
      </c>
      <c r="Q125">
        <v>1.5583156753757159</v>
      </c>
      <c r="R125">
        <v>2.3425279594042876</v>
      </c>
    </row>
    <row r="126" spans="1:18" x14ac:dyDescent="0.3">
      <c r="A126" t="s">
        <v>75</v>
      </c>
      <c r="B126">
        <v>7.2</v>
      </c>
      <c r="C126" t="s">
        <v>1016</v>
      </c>
      <c r="D126">
        <v>0.90712353998583883</v>
      </c>
      <c r="E126">
        <v>0.97184851750684353</v>
      </c>
      <c r="F126">
        <v>0.89515438098771016</v>
      </c>
      <c r="G126">
        <v>3.4141707358951403</v>
      </c>
      <c r="H126">
        <v>0</v>
      </c>
      <c r="I126">
        <v>1.1596683911606744</v>
      </c>
      <c r="J126">
        <v>0</v>
      </c>
      <c r="K126">
        <v>0</v>
      </c>
      <c r="L126">
        <v>2.8262983564787643</v>
      </c>
      <c r="M126">
        <v>1.9864482683533644</v>
      </c>
      <c r="N126">
        <v>2.4778542807780219</v>
      </c>
      <c r="O126">
        <v>0</v>
      </c>
      <c r="P126">
        <v>1.5235138593802267</v>
      </c>
      <c r="Q126">
        <v>1.7644783487989346</v>
      </c>
      <c r="R126">
        <v>2.1887691998610732</v>
      </c>
    </row>
    <row r="127" spans="1:18" x14ac:dyDescent="0.3">
      <c r="A127" t="s">
        <v>75</v>
      </c>
      <c r="B127">
        <v>7.3000000000000007</v>
      </c>
      <c r="C127" t="s">
        <v>1017</v>
      </c>
      <c r="D127">
        <v>0.873830971540974</v>
      </c>
      <c r="E127">
        <v>0.95656608143097699</v>
      </c>
      <c r="F127">
        <v>0.87528405194772096</v>
      </c>
      <c r="G127">
        <v>3.33456723354448</v>
      </c>
      <c r="H127">
        <v>0</v>
      </c>
      <c r="I127">
        <v>1.0585576040339122</v>
      </c>
      <c r="J127">
        <v>0</v>
      </c>
      <c r="K127">
        <v>0</v>
      </c>
      <c r="L127">
        <v>2.7473718319543532</v>
      </c>
      <c r="M127">
        <v>1.8279495322900496</v>
      </c>
      <c r="N127">
        <v>2.5088221351134865</v>
      </c>
      <c r="O127">
        <v>0</v>
      </c>
      <c r="P127">
        <v>1.498384749449897</v>
      </c>
      <c r="Q127">
        <v>1.6668035400420966</v>
      </c>
      <c r="R127">
        <v>2.2263784045366704</v>
      </c>
    </row>
    <row r="128" spans="1:18" x14ac:dyDescent="0.3">
      <c r="A128" t="s">
        <v>75</v>
      </c>
      <c r="B128">
        <v>7.4</v>
      </c>
      <c r="C128" t="s">
        <v>1018</v>
      </c>
      <c r="D128">
        <v>0.85158934642029083</v>
      </c>
      <c r="E128">
        <v>0.94198170076925447</v>
      </c>
      <c r="F128">
        <v>0.8556537209552838</v>
      </c>
      <c r="G128">
        <v>3.1984159495596463</v>
      </c>
      <c r="H128">
        <v>0</v>
      </c>
      <c r="I128">
        <v>1.3212181474380036</v>
      </c>
      <c r="J128">
        <v>0</v>
      </c>
      <c r="K128">
        <v>0</v>
      </c>
      <c r="L128">
        <v>2.7509929885410425</v>
      </c>
      <c r="M128">
        <v>1.7192456231440492</v>
      </c>
      <c r="N128">
        <v>2.5031462574869301</v>
      </c>
      <c r="O128">
        <v>0</v>
      </c>
      <c r="P128">
        <v>1.5549407506484545</v>
      </c>
      <c r="Q128">
        <v>1.597802466801086</v>
      </c>
      <c r="R128">
        <v>2.022791132583492</v>
      </c>
    </row>
    <row r="129" spans="1:18" x14ac:dyDescent="0.3">
      <c r="A129" t="s">
        <v>75</v>
      </c>
      <c r="B129">
        <v>7.5</v>
      </c>
      <c r="C129" t="s">
        <v>1019</v>
      </c>
      <c r="D129">
        <v>0.84665670339799393</v>
      </c>
      <c r="E129">
        <v>0.92727479296601889</v>
      </c>
      <c r="F129">
        <v>0.83639400862033408</v>
      </c>
      <c r="G129">
        <v>2.8602186408172057</v>
      </c>
      <c r="H129">
        <v>0</v>
      </c>
      <c r="I129">
        <v>1.3152783304001765</v>
      </c>
      <c r="J129">
        <v>0</v>
      </c>
      <c r="K129">
        <v>0</v>
      </c>
      <c r="L129">
        <v>2.6348983725814046</v>
      </c>
      <c r="M129">
        <v>1.5381941624387008</v>
      </c>
      <c r="N129">
        <v>2.839435262361854</v>
      </c>
      <c r="O129">
        <v>0</v>
      </c>
      <c r="P129">
        <v>1.613850312372711</v>
      </c>
      <c r="Q129">
        <v>1.9659171005098199</v>
      </c>
      <c r="R129">
        <v>2.3054222678398397</v>
      </c>
    </row>
    <row r="130" spans="1:18" x14ac:dyDescent="0.3">
      <c r="A130" t="s">
        <v>75</v>
      </c>
      <c r="B130">
        <v>7.6000000000000005</v>
      </c>
      <c r="C130" t="s">
        <v>1020</v>
      </c>
      <c r="D130">
        <v>0.85221915939651838</v>
      </c>
      <c r="E130">
        <v>0.91261647853110117</v>
      </c>
      <c r="F130">
        <v>0.81754086081436073</v>
      </c>
      <c r="G130">
        <v>2.8562336187118667</v>
      </c>
      <c r="H130">
        <v>0</v>
      </c>
      <c r="I130">
        <v>1.2181683684287619</v>
      </c>
      <c r="J130">
        <v>0</v>
      </c>
      <c r="K130">
        <v>0</v>
      </c>
      <c r="L130">
        <v>2.6261302894049221</v>
      </c>
      <c r="M130">
        <v>1.6028934475159538</v>
      </c>
      <c r="N130">
        <v>2.7625674685898782</v>
      </c>
      <c r="O130">
        <v>0</v>
      </c>
      <c r="P130">
        <v>1.6173143420429363</v>
      </c>
      <c r="Q130">
        <v>1.9447988721812317</v>
      </c>
      <c r="R130">
        <v>2.1877091897207523</v>
      </c>
    </row>
    <row r="131" spans="1:18" x14ac:dyDescent="0.3">
      <c r="A131" t="s">
        <v>75</v>
      </c>
      <c r="B131">
        <v>7.7</v>
      </c>
      <c r="C131" t="s">
        <v>1021</v>
      </c>
      <c r="D131">
        <v>0.83019703408149059</v>
      </c>
      <c r="E131">
        <v>0.89816068286270456</v>
      </c>
      <c r="F131">
        <v>0.79905208271056571</v>
      </c>
      <c r="G131">
        <v>2.9026994871245444</v>
      </c>
      <c r="H131">
        <v>0</v>
      </c>
      <c r="I131">
        <v>1.1529448284120585</v>
      </c>
      <c r="J131">
        <v>0</v>
      </c>
      <c r="K131">
        <v>0</v>
      </c>
      <c r="L131">
        <v>2.5411876022726672</v>
      </c>
      <c r="M131">
        <v>1.6262811202322065</v>
      </c>
      <c r="N131">
        <v>2.7629666380275419</v>
      </c>
      <c r="O131">
        <v>0</v>
      </c>
      <c r="P131">
        <v>1.4917424148253029</v>
      </c>
      <c r="Q131">
        <v>1.7519946731868361</v>
      </c>
      <c r="R131">
        <v>2.1907009070273231</v>
      </c>
    </row>
    <row r="132" spans="1:18" x14ac:dyDescent="0.3">
      <c r="A132" t="s">
        <v>75</v>
      </c>
      <c r="B132">
        <v>7.8000000000000007</v>
      </c>
      <c r="C132" t="s">
        <v>1022</v>
      </c>
      <c r="D132">
        <v>0.80847241625514488</v>
      </c>
      <c r="E132">
        <v>0.88494140538944743</v>
      </c>
      <c r="F132">
        <v>0.78121779162353744</v>
      </c>
      <c r="G132">
        <v>2.8397846459693667</v>
      </c>
      <c r="H132">
        <v>0</v>
      </c>
      <c r="I132">
        <v>1.1307920448093853</v>
      </c>
      <c r="J132">
        <v>0</v>
      </c>
      <c r="K132">
        <v>0</v>
      </c>
      <c r="L132">
        <v>2.4609240502327929</v>
      </c>
      <c r="M132">
        <v>1.5710468295889555</v>
      </c>
      <c r="N132">
        <v>2.6624261866785539</v>
      </c>
      <c r="O132">
        <v>0</v>
      </c>
      <c r="P132">
        <v>1.4517361246656804</v>
      </c>
      <c r="Q132">
        <v>1.7245625300666607</v>
      </c>
      <c r="R132">
        <v>2.1443341687304684</v>
      </c>
    </row>
    <row r="133" spans="1:18" x14ac:dyDescent="0.3">
      <c r="A133" t="s">
        <v>75</v>
      </c>
      <c r="B133">
        <v>7.9</v>
      </c>
      <c r="C133" t="s">
        <v>1023</v>
      </c>
      <c r="D133">
        <v>0.77693891777586355</v>
      </c>
      <c r="E133">
        <v>0.87185334319579588</v>
      </c>
      <c r="F133">
        <v>0.76442199464618354</v>
      </c>
      <c r="G133">
        <v>2.7824797750781425</v>
      </c>
      <c r="H133">
        <v>0</v>
      </c>
      <c r="I133">
        <v>1.096837512806808</v>
      </c>
      <c r="J133">
        <v>0</v>
      </c>
      <c r="K133">
        <v>0</v>
      </c>
      <c r="L133">
        <v>2.4326819607592198</v>
      </c>
      <c r="M133">
        <v>1.4408093335544645</v>
      </c>
      <c r="N133">
        <v>2.699606383298025</v>
      </c>
      <c r="O133">
        <v>0</v>
      </c>
      <c r="P133">
        <v>1.4258365242058222</v>
      </c>
      <c r="Q133">
        <v>1.6937717879781791</v>
      </c>
      <c r="R133">
        <v>2.0930303052288495</v>
      </c>
    </row>
    <row r="134" spans="1:18" x14ac:dyDescent="0.3">
      <c r="A134">
        <v>8</v>
      </c>
      <c r="B134">
        <v>8</v>
      </c>
      <c r="C134" t="s">
        <v>1024</v>
      </c>
      <c r="D134">
        <v>0.74829350691192642</v>
      </c>
      <c r="E134">
        <v>0.61700477143957466</v>
      </c>
      <c r="F134">
        <v>0.74829350691192642</v>
      </c>
      <c r="G134">
        <v>3.0928247434961658</v>
      </c>
      <c r="H134">
        <v>0</v>
      </c>
      <c r="I134">
        <v>1.6035147562445742</v>
      </c>
      <c r="J134">
        <v>0</v>
      </c>
      <c r="K134">
        <v>0</v>
      </c>
      <c r="L134">
        <v>2.541895534394671</v>
      </c>
      <c r="M134">
        <v>2.0415845132059101</v>
      </c>
      <c r="N134">
        <v>2.8638822311265013</v>
      </c>
      <c r="O134">
        <v>0</v>
      </c>
      <c r="P134">
        <v>1.4787175611984722</v>
      </c>
      <c r="Q134">
        <v>2.0478009861155253</v>
      </c>
      <c r="R134">
        <v>2.5119537447258811</v>
      </c>
    </row>
    <row r="135" spans="1:18" x14ac:dyDescent="0.3">
      <c r="A135" t="s">
        <v>75</v>
      </c>
      <c r="B135">
        <v>8.1</v>
      </c>
      <c r="C135" t="s">
        <v>1025</v>
      </c>
      <c r="D135">
        <v>0.74512694886755804</v>
      </c>
      <c r="E135">
        <v>0.60952896681300706</v>
      </c>
      <c r="F135">
        <v>0.7382782815247777</v>
      </c>
      <c r="G135">
        <v>3.0599561470747005</v>
      </c>
      <c r="H135">
        <v>0</v>
      </c>
      <c r="I135">
        <v>1.5961845343375838</v>
      </c>
      <c r="J135">
        <v>0</v>
      </c>
      <c r="K135">
        <v>0</v>
      </c>
      <c r="L135">
        <v>2.5671988637065892</v>
      </c>
      <c r="M135">
        <v>2.1262362125312273</v>
      </c>
      <c r="N135">
        <v>2.8516054315168855</v>
      </c>
      <c r="O135">
        <v>0</v>
      </c>
      <c r="P135">
        <v>1.5410112421840603</v>
      </c>
      <c r="Q135">
        <v>2.1908225898975253</v>
      </c>
      <c r="R135">
        <v>2.6041009919186577</v>
      </c>
    </row>
    <row r="136" spans="1:18" x14ac:dyDescent="0.3">
      <c r="A136" t="s">
        <v>75</v>
      </c>
      <c r="B136">
        <v>8.2000000000000011</v>
      </c>
      <c r="C136" t="s">
        <v>1026</v>
      </c>
      <c r="D136">
        <v>0.73893406906952674</v>
      </c>
      <c r="E136">
        <v>0.6018533861611205</v>
      </c>
      <c r="F136">
        <v>0.728403310962213</v>
      </c>
      <c r="G136">
        <v>3.0011887451185939</v>
      </c>
      <c r="H136">
        <v>0</v>
      </c>
      <c r="I136">
        <v>1.5992749889525992</v>
      </c>
      <c r="J136">
        <v>0</v>
      </c>
      <c r="K136">
        <v>0</v>
      </c>
      <c r="L136">
        <v>2.5053335891580013</v>
      </c>
      <c r="M136">
        <v>2.0536260152949897</v>
      </c>
      <c r="N136">
        <v>2.8249869471971762</v>
      </c>
      <c r="O136">
        <v>0</v>
      </c>
      <c r="P136">
        <v>1.4766306054514673</v>
      </c>
      <c r="Q136">
        <v>2.0319552175634179</v>
      </c>
      <c r="R136">
        <v>2.470501459714324</v>
      </c>
    </row>
    <row r="137" spans="1:18" x14ac:dyDescent="0.3">
      <c r="A137" t="s">
        <v>75</v>
      </c>
      <c r="B137">
        <v>8.3000000000000007</v>
      </c>
      <c r="C137" t="s">
        <v>1027</v>
      </c>
      <c r="D137">
        <v>0.72294125688391231</v>
      </c>
      <c r="E137">
        <v>0.59418411671826854</v>
      </c>
      <c r="F137">
        <v>0.71865539334009454</v>
      </c>
      <c r="G137">
        <v>2.9259739697556082</v>
      </c>
      <c r="H137">
        <v>0</v>
      </c>
      <c r="I137">
        <v>1.5797774364708981</v>
      </c>
      <c r="J137">
        <v>0</v>
      </c>
      <c r="K137">
        <v>0</v>
      </c>
      <c r="L137">
        <v>2.4229158676763074</v>
      </c>
      <c r="M137">
        <v>1.9847194688641698</v>
      </c>
      <c r="N137">
        <v>2.7683807303749886</v>
      </c>
      <c r="O137">
        <v>0</v>
      </c>
      <c r="P137">
        <v>1.4131466114825786</v>
      </c>
      <c r="Q137">
        <v>1.989198127657702</v>
      </c>
      <c r="R137">
        <v>2.4238812347719052</v>
      </c>
    </row>
    <row r="138" spans="1:18" x14ac:dyDescent="0.3">
      <c r="A138" t="s">
        <v>75</v>
      </c>
      <c r="B138">
        <v>8.4</v>
      </c>
      <c r="C138" t="s">
        <v>1028</v>
      </c>
      <c r="D138">
        <v>0.71702569779826075</v>
      </c>
      <c r="E138">
        <v>0.58672667739254925</v>
      </c>
      <c r="F138">
        <v>0.70903934534454216</v>
      </c>
      <c r="G138">
        <v>2.8821154718464173</v>
      </c>
      <c r="H138">
        <v>0</v>
      </c>
      <c r="I138">
        <v>1.5782169673885909</v>
      </c>
      <c r="J138">
        <v>0</v>
      </c>
      <c r="K138">
        <v>0</v>
      </c>
      <c r="L138">
        <v>2.4168263064903268</v>
      </c>
      <c r="M138">
        <v>1.9750404735145222</v>
      </c>
      <c r="N138">
        <v>2.7524919602294466</v>
      </c>
      <c r="O138">
        <v>0</v>
      </c>
      <c r="P138">
        <v>1.4312527237372175</v>
      </c>
      <c r="Q138">
        <v>1.9879594178352002</v>
      </c>
      <c r="R138">
        <v>2.4078356462235009</v>
      </c>
    </row>
    <row r="139" spans="1:18" x14ac:dyDescent="0.3">
      <c r="A139" t="s">
        <v>75</v>
      </c>
      <c r="B139">
        <v>8.5</v>
      </c>
      <c r="C139" t="s">
        <v>1029</v>
      </c>
      <c r="D139">
        <v>0.69061550257696847</v>
      </c>
      <c r="E139">
        <v>0.57906533904901913</v>
      </c>
      <c r="F139">
        <v>0.69958963855023404</v>
      </c>
      <c r="G139">
        <v>2.7781525417264286</v>
      </c>
      <c r="H139">
        <v>0</v>
      </c>
      <c r="I139">
        <v>1.6075526748701092</v>
      </c>
      <c r="J139">
        <v>0</v>
      </c>
      <c r="K139">
        <v>0</v>
      </c>
      <c r="L139">
        <v>2.4604719566060891</v>
      </c>
      <c r="M139">
        <v>2.1904700764341754</v>
      </c>
      <c r="N139">
        <v>2.6411323234447326</v>
      </c>
      <c r="O139">
        <v>0</v>
      </c>
      <c r="P139">
        <v>1.6829650010992745</v>
      </c>
      <c r="Q139">
        <v>2.0012228359179467</v>
      </c>
      <c r="R139">
        <v>2.3643496004577433</v>
      </c>
    </row>
    <row r="140" spans="1:18" x14ac:dyDescent="0.3">
      <c r="A140" t="s">
        <v>75</v>
      </c>
      <c r="B140">
        <v>8.6</v>
      </c>
      <c r="C140" t="s">
        <v>1030</v>
      </c>
      <c r="D140">
        <v>0.67943651968040364</v>
      </c>
      <c r="E140">
        <v>0.57161297408694467</v>
      </c>
      <c r="F140">
        <v>0.69038277042260843</v>
      </c>
      <c r="G140">
        <v>2.8489093039300712</v>
      </c>
      <c r="H140">
        <v>0</v>
      </c>
      <c r="I140">
        <v>1.4578987292213301</v>
      </c>
      <c r="J140">
        <v>0</v>
      </c>
      <c r="K140">
        <v>0</v>
      </c>
      <c r="L140">
        <v>2.314356499845863</v>
      </c>
      <c r="M140">
        <v>2.0943328273219928</v>
      </c>
      <c r="N140">
        <v>2.6168725915754036</v>
      </c>
      <c r="O140">
        <v>0</v>
      </c>
      <c r="P140">
        <v>1.5097468530128353</v>
      </c>
      <c r="Q140">
        <v>1.8304525441464656</v>
      </c>
      <c r="R140">
        <v>2.2274904143591021</v>
      </c>
    </row>
    <row r="141" spans="1:18" x14ac:dyDescent="0.3">
      <c r="A141" t="s">
        <v>75</v>
      </c>
      <c r="B141">
        <v>8.7000000000000011</v>
      </c>
      <c r="C141" t="s">
        <v>1031</v>
      </c>
      <c r="D141">
        <v>0.68963104141092713</v>
      </c>
      <c r="E141">
        <v>0.56395439555251869</v>
      </c>
      <c r="F141">
        <v>0.68154509472518721</v>
      </c>
      <c r="G141">
        <v>2.8542659191433386</v>
      </c>
      <c r="H141">
        <v>0</v>
      </c>
      <c r="I141">
        <v>1.584903434865625</v>
      </c>
      <c r="J141">
        <v>0</v>
      </c>
      <c r="K141">
        <v>0</v>
      </c>
      <c r="L141">
        <v>2.3604628882126</v>
      </c>
      <c r="M141">
        <v>2.2425272775706633</v>
      </c>
      <c r="N141">
        <v>2.6137995939084231</v>
      </c>
      <c r="O141">
        <v>0</v>
      </c>
      <c r="P141">
        <v>1.7021262538927251</v>
      </c>
      <c r="Q141">
        <v>1.9297510464176582</v>
      </c>
      <c r="R141">
        <v>2.3314313137164389</v>
      </c>
    </row>
    <row r="142" spans="1:18" x14ac:dyDescent="0.3">
      <c r="A142" t="s">
        <v>75</v>
      </c>
      <c r="B142">
        <v>8.8000000000000007</v>
      </c>
      <c r="C142" t="s">
        <v>1032</v>
      </c>
      <c r="D142">
        <v>0.67682421912376212</v>
      </c>
      <c r="E142">
        <v>0.55650259295270343</v>
      </c>
      <c r="F142">
        <v>0.67323898343442257</v>
      </c>
      <c r="G142">
        <v>2.7739911910264161</v>
      </c>
      <c r="H142">
        <v>0</v>
      </c>
      <c r="I142">
        <v>1.3574883647038176</v>
      </c>
      <c r="J142">
        <v>0</v>
      </c>
      <c r="K142">
        <v>0</v>
      </c>
      <c r="L142">
        <v>2.3282794064247279</v>
      </c>
      <c r="M142">
        <v>2.1510775831234104</v>
      </c>
      <c r="N142">
        <v>2.5573275982463932</v>
      </c>
      <c r="O142">
        <v>0</v>
      </c>
      <c r="P142">
        <v>1.676470651190819</v>
      </c>
      <c r="Q142">
        <v>1.8555250094152407</v>
      </c>
      <c r="R142">
        <v>2.2409233659315508</v>
      </c>
    </row>
    <row r="143" spans="1:18" x14ac:dyDescent="0.3">
      <c r="A143" t="s">
        <v>75</v>
      </c>
      <c r="B143">
        <v>8.9</v>
      </c>
      <c r="C143" t="s">
        <v>1033</v>
      </c>
      <c r="D143">
        <v>0.6754512695583279</v>
      </c>
      <c r="E143">
        <v>0.54884270398716106</v>
      </c>
      <c r="F143">
        <v>0.66542404815287493</v>
      </c>
      <c r="G143">
        <v>2.7680599369890126</v>
      </c>
      <c r="H143">
        <v>0</v>
      </c>
      <c r="I143">
        <v>1.4505275532916035</v>
      </c>
      <c r="J143">
        <v>0</v>
      </c>
      <c r="K143">
        <v>0</v>
      </c>
      <c r="L143">
        <v>2.3482624458633867</v>
      </c>
      <c r="M143">
        <v>2.1383382211130959</v>
      </c>
      <c r="N143">
        <v>2.5736832290800273</v>
      </c>
      <c r="O143">
        <v>0</v>
      </c>
      <c r="P143">
        <v>1.6560074699967862</v>
      </c>
      <c r="Q143">
        <v>1.9006072899311763</v>
      </c>
      <c r="R143">
        <v>2.2505223741413127</v>
      </c>
    </row>
    <row r="144" spans="1:18" x14ac:dyDescent="0.3">
      <c r="A144" t="s">
        <v>75</v>
      </c>
      <c r="B144">
        <v>9</v>
      </c>
      <c r="C144" t="s">
        <v>1034</v>
      </c>
      <c r="D144">
        <v>0.65790846473307996</v>
      </c>
      <c r="E144">
        <v>0.54138808989038367</v>
      </c>
      <c r="F144">
        <v>0.65790846473307996</v>
      </c>
      <c r="G144">
        <v>2.6815778925593352</v>
      </c>
      <c r="H144">
        <v>0</v>
      </c>
      <c r="I144">
        <v>2.2911769678855132</v>
      </c>
      <c r="J144">
        <v>0</v>
      </c>
      <c r="K144">
        <v>0</v>
      </c>
      <c r="L144">
        <v>2.3080213301692187</v>
      </c>
      <c r="M144">
        <v>1.2873949802698808</v>
      </c>
      <c r="N144">
        <v>2.6369777095382894</v>
      </c>
      <c r="O144">
        <v>0</v>
      </c>
      <c r="P144">
        <v>1.1388326264718491</v>
      </c>
      <c r="Q144">
        <v>2.2372980385568502</v>
      </c>
      <c r="R144">
        <v>2.5794366838815601</v>
      </c>
    </row>
    <row r="145" spans="1:18" x14ac:dyDescent="0.3">
      <c r="A145" t="s">
        <v>75</v>
      </c>
      <c r="B145">
        <v>9.1</v>
      </c>
      <c r="C145" t="s">
        <v>1035</v>
      </c>
      <c r="D145">
        <v>0.63579290600876859</v>
      </c>
      <c r="E145">
        <v>0.53348052616709218</v>
      </c>
      <c r="F145">
        <v>0.64532976710562784</v>
      </c>
      <c r="G145">
        <v>2.7226247752406647</v>
      </c>
      <c r="H145">
        <v>0</v>
      </c>
      <c r="I145">
        <v>2.5752882406662985</v>
      </c>
      <c r="J145">
        <v>0</v>
      </c>
      <c r="K145">
        <v>0</v>
      </c>
      <c r="L145">
        <v>1.9560332181667863</v>
      </c>
      <c r="M145">
        <v>1.0938736955135935</v>
      </c>
      <c r="N145">
        <v>2.2760946913245257</v>
      </c>
      <c r="O145">
        <v>0</v>
      </c>
      <c r="P145">
        <v>1.2037235468889664</v>
      </c>
      <c r="Q145">
        <v>1.6923547925216029</v>
      </c>
      <c r="R145">
        <v>2.6279069420599415</v>
      </c>
    </row>
    <row r="146" spans="1:18" x14ac:dyDescent="0.3">
      <c r="A146" t="s">
        <v>75</v>
      </c>
      <c r="B146">
        <v>9.2000000000000011</v>
      </c>
      <c r="C146" t="s">
        <v>1036</v>
      </c>
      <c r="D146">
        <v>0.61027111184189586</v>
      </c>
      <c r="E146">
        <v>0.52546160612027393</v>
      </c>
      <c r="F146">
        <v>0.63279308704010817</v>
      </c>
      <c r="G146">
        <v>2.6900770949424135</v>
      </c>
      <c r="H146">
        <v>0</v>
      </c>
      <c r="I146">
        <v>2.2653471783574468</v>
      </c>
      <c r="J146">
        <v>0</v>
      </c>
      <c r="K146">
        <v>0</v>
      </c>
      <c r="L146">
        <v>1.8375484103127839</v>
      </c>
      <c r="M146">
        <v>1.2666697454917293</v>
      </c>
      <c r="N146">
        <v>2.2981722737066215</v>
      </c>
      <c r="O146">
        <v>0</v>
      </c>
      <c r="P146">
        <v>1.0198756996585978</v>
      </c>
      <c r="Q146">
        <v>1.7353675492011513</v>
      </c>
      <c r="R146">
        <v>2.3014741011817299</v>
      </c>
    </row>
    <row r="147" spans="1:18" x14ac:dyDescent="0.3">
      <c r="A147" t="s">
        <v>75</v>
      </c>
      <c r="B147">
        <v>9.3000000000000007</v>
      </c>
      <c r="C147" t="s">
        <v>1037</v>
      </c>
      <c r="D147">
        <v>0.62131064363260846</v>
      </c>
      <c r="E147">
        <v>0.51754721376696289</v>
      </c>
      <c r="F147">
        <v>0.6202966790230996</v>
      </c>
      <c r="G147">
        <v>2.6557171502360388</v>
      </c>
      <c r="H147">
        <v>0</v>
      </c>
      <c r="I147">
        <v>2.1126617203263063</v>
      </c>
      <c r="J147">
        <v>0</v>
      </c>
      <c r="K147">
        <v>0</v>
      </c>
      <c r="L147">
        <v>2.1327051577736804</v>
      </c>
      <c r="M147">
        <v>1.3089974727563296</v>
      </c>
      <c r="N147">
        <v>2.5280245349967991</v>
      </c>
      <c r="O147">
        <v>0</v>
      </c>
      <c r="P147">
        <v>1.1223128772745714</v>
      </c>
      <c r="Q147">
        <v>1.9587032039614964</v>
      </c>
      <c r="R147">
        <v>2.3322047302913984</v>
      </c>
    </row>
    <row r="148" spans="1:18" x14ac:dyDescent="0.3">
      <c r="A148" t="s">
        <v>75</v>
      </c>
      <c r="B148">
        <v>9.4</v>
      </c>
      <c r="C148" t="s">
        <v>1038</v>
      </c>
      <c r="D148">
        <v>0.60741580921323546</v>
      </c>
      <c r="E148">
        <v>0.50994319350544837</v>
      </c>
      <c r="F148">
        <v>0.60783981362596595</v>
      </c>
      <c r="G148">
        <v>2.5624825434583953</v>
      </c>
      <c r="H148">
        <v>0</v>
      </c>
      <c r="I148">
        <v>2.0454629772058341</v>
      </c>
      <c r="J148">
        <v>0</v>
      </c>
      <c r="K148">
        <v>0</v>
      </c>
      <c r="L148">
        <v>2.0550754175622576</v>
      </c>
      <c r="M148">
        <v>1.2440907926985443</v>
      </c>
      <c r="N148">
        <v>2.4602749008239848</v>
      </c>
      <c r="O148">
        <v>0</v>
      </c>
      <c r="P148">
        <v>1.0881456663711291</v>
      </c>
      <c r="Q148">
        <v>1.8944001102692634</v>
      </c>
      <c r="R148">
        <v>2.3743326101500308</v>
      </c>
    </row>
    <row r="149" spans="1:18" x14ac:dyDescent="0.3">
      <c r="A149" t="s">
        <v>75</v>
      </c>
      <c r="B149">
        <v>9.5</v>
      </c>
      <c r="C149" t="s">
        <v>1039</v>
      </c>
      <c r="D149">
        <v>0.59229495422906708</v>
      </c>
      <c r="E149">
        <v>0.50222445105457292</v>
      </c>
      <c r="F149">
        <v>0.59542283391405804</v>
      </c>
      <c r="G149">
        <v>2.4444173966308038</v>
      </c>
      <c r="H149">
        <v>0</v>
      </c>
      <c r="I149">
        <v>1.4723574021844199</v>
      </c>
      <c r="J149">
        <v>0</v>
      </c>
      <c r="K149">
        <v>0</v>
      </c>
      <c r="L149">
        <v>2.3136563079673103</v>
      </c>
      <c r="M149">
        <v>1.0848053437585596</v>
      </c>
      <c r="N149">
        <v>2.4444173966308038</v>
      </c>
      <c r="O149">
        <v>0</v>
      </c>
      <c r="P149">
        <v>1.0218933286185812</v>
      </c>
      <c r="Q149">
        <v>2.3162398830854309</v>
      </c>
      <c r="R149">
        <v>2.3814457473398432</v>
      </c>
    </row>
    <row r="150" spans="1:18" x14ac:dyDescent="0.3">
      <c r="A150" t="s">
        <v>75</v>
      </c>
      <c r="B150">
        <v>9.6000000000000014</v>
      </c>
      <c r="C150" t="s">
        <v>1040</v>
      </c>
      <c r="D150">
        <v>0.5718476852328811</v>
      </c>
      <c r="E150">
        <v>0.4945885615928578</v>
      </c>
      <c r="F150">
        <v>0.58304744859605862</v>
      </c>
      <c r="G150">
        <v>2.4347671168596725</v>
      </c>
      <c r="H150">
        <v>0</v>
      </c>
      <c r="I150">
        <v>1.3996654377956879</v>
      </c>
      <c r="J150">
        <v>0</v>
      </c>
      <c r="K150">
        <v>0</v>
      </c>
      <c r="L150">
        <v>2.0987741620496214</v>
      </c>
      <c r="M150">
        <v>1.0932226848371456</v>
      </c>
      <c r="N150">
        <v>2.4907859250269708</v>
      </c>
      <c r="O150">
        <v>0</v>
      </c>
      <c r="P150">
        <v>1.0002004755758047</v>
      </c>
      <c r="Q150">
        <v>2.3870360174206984</v>
      </c>
      <c r="R150">
        <v>2.4391011622141847</v>
      </c>
    </row>
    <row r="151" spans="1:18" x14ac:dyDescent="0.3">
      <c r="A151" t="s">
        <v>75</v>
      </c>
      <c r="B151">
        <v>9.7000000000000011</v>
      </c>
      <c r="C151" t="s">
        <v>1041</v>
      </c>
      <c r="D151">
        <v>0.5719084297999153</v>
      </c>
      <c r="E151">
        <v>0.48694827190713386</v>
      </c>
      <c r="F151">
        <v>0.57071755827814918</v>
      </c>
      <c r="G151">
        <v>2.4411715955771425</v>
      </c>
      <c r="H151">
        <v>0</v>
      </c>
      <c r="I151">
        <v>1.3057640883100907</v>
      </c>
      <c r="J151">
        <v>0</v>
      </c>
      <c r="K151">
        <v>0</v>
      </c>
      <c r="L151">
        <v>2.2205468028072914</v>
      </c>
      <c r="M151">
        <v>1.1764660750942171</v>
      </c>
      <c r="N151">
        <v>2.461997360564653</v>
      </c>
      <c r="O151">
        <v>0</v>
      </c>
      <c r="P151">
        <v>1.162223960932121</v>
      </c>
      <c r="Q151">
        <v>2.3022728787530218</v>
      </c>
      <c r="R151">
        <v>2.4334506272631171</v>
      </c>
    </row>
    <row r="152" spans="1:18" x14ac:dyDescent="0.3">
      <c r="A152" t="s">
        <v>75</v>
      </c>
      <c r="B152">
        <v>9.8000000000000007</v>
      </c>
      <c r="C152" t="s">
        <v>1042</v>
      </c>
      <c r="D152">
        <v>0.56674794154508867</v>
      </c>
      <c r="E152">
        <v>0.479815434676574</v>
      </c>
      <c r="F152">
        <v>0.55844153886984638</v>
      </c>
      <c r="G152">
        <v>2.4403734875894276</v>
      </c>
      <c r="H152">
        <v>0</v>
      </c>
      <c r="I152">
        <v>1.3130088668025726</v>
      </c>
      <c r="J152">
        <v>0</v>
      </c>
      <c r="K152">
        <v>0</v>
      </c>
      <c r="L152">
        <v>2.1488080081243481</v>
      </c>
      <c r="M152">
        <v>1.1488100925847666</v>
      </c>
      <c r="N152">
        <v>2.4565765128612003</v>
      </c>
      <c r="O152">
        <v>0</v>
      </c>
      <c r="P152">
        <v>1.0781934044232551</v>
      </c>
      <c r="Q152">
        <v>2.3022504545180795</v>
      </c>
      <c r="R152">
        <v>2.4526919502527114</v>
      </c>
    </row>
    <row r="153" spans="1:18" x14ac:dyDescent="0.3">
      <c r="A153" t="s">
        <v>75</v>
      </c>
      <c r="B153">
        <v>9.9</v>
      </c>
      <c r="C153" t="s">
        <v>1043</v>
      </c>
      <c r="D153">
        <v>0.55540645693352841</v>
      </c>
      <c r="E153">
        <v>0.47265342543210154</v>
      </c>
      <c r="F153">
        <v>0.5462393050047587</v>
      </c>
      <c r="G153">
        <v>2.3300842348594464</v>
      </c>
      <c r="H153">
        <v>0</v>
      </c>
      <c r="I153">
        <v>1.3041221727787202</v>
      </c>
      <c r="J153">
        <v>0</v>
      </c>
      <c r="K153">
        <v>0</v>
      </c>
      <c r="L153">
        <v>2.1247604431432676</v>
      </c>
      <c r="M153">
        <v>1.0720877088921965</v>
      </c>
      <c r="N153">
        <v>2.3141194727747503</v>
      </c>
      <c r="O153">
        <v>0</v>
      </c>
      <c r="P153">
        <v>0.9846107359800419</v>
      </c>
      <c r="Q153">
        <v>2.1687752215448164</v>
      </c>
      <c r="R153">
        <v>2.3173876271877427</v>
      </c>
    </row>
    <row r="154" spans="1:18" x14ac:dyDescent="0.3">
      <c r="A154">
        <v>10</v>
      </c>
      <c r="B154">
        <v>10</v>
      </c>
      <c r="C154" t="s">
        <v>1044</v>
      </c>
      <c r="D154">
        <v>0.5341665940766136</v>
      </c>
      <c r="E154">
        <v>0.46569209758883712</v>
      </c>
      <c r="F154">
        <v>0.5341665940766136</v>
      </c>
      <c r="G154">
        <v>2.399250300131337</v>
      </c>
      <c r="H154">
        <v>0</v>
      </c>
      <c r="I154">
        <v>1.3125166423372177</v>
      </c>
      <c r="J154">
        <v>0</v>
      </c>
      <c r="K154">
        <v>0</v>
      </c>
      <c r="L154">
        <v>2.0288763327531951</v>
      </c>
      <c r="M154">
        <v>0.74643189011300659</v>
      </c>
      <c r="N154">
        <v>2.355644607821211</v>
      </c>
      <c r="O154">
        <v>0</v>
      </c>
      <c r="P154">
        <v>0.5842367882823748</v>
      </c>
      <c r="Q154">
        <v>1.9646353212474936</v>
      </c>
      <c r="R154">
        <v>2.3180284491731693</v>
      </c>
    </row>
    <row r="155" spans="1:18" x14ac:dyDescent="0.3">
      <c r="A155" t="s">
        <v>75</v>
      </c>
      <c r="B155">
        <v>10.100000000000001</v>
      </c>
      <c r="C155" t="s">
        <v>1045</v>
      </c>
      <c r="D155">
        <v>0.53271576343984717</v>
      </c>
      <c r="E155">
        <v>0.45855380878884933</v>
      </c>
      <c r="F155">
        <v>0.52261173051640031</v>
      </c>
      <c r="G155">
        <v>2.3537942352160681</v>
      </c>
      <c r="H155">
        <v>0</v>
      </c>
      <c r="I155">
        <v>1.348448405521576</v>
      </c>
      <c r="J155">
        <v>0</v>
      </c>
      <c r="K155">
        <v>0</v>
      </c>
      <c r="L155">
        <v>2.0801130586793528</v>
      </c>
      <c r="M155">
        <v>0.86738598573363512</v>
      </c>
      <c r="N155">
        <v>2.3237780938830204</v>
      </c>
      <c r="O155">
        <v>0</v>
      </c>
      <c r="P155">
        <v>0.67243282028309148</v>
      </c>
      <c r="Q155">
        <v>1.8803644707298801</v>
      </c>
      <c r="R155">
        <v>2.2294928312858469</v>
      </c>
    </row>
    <row r="156" spans="1:18" x14ac:dyDescent="0.3">
      <c r="A156" t="s">
        <v>75</v>
      </c>
      <c r="B156">
        <v>10.200000000000001</v>
      </c>
      <c r="C156" t="s">
        <v>1046</v>
      </c>
      <c r="D156">
        <v>0.53018525577470843</v>
      </c>
      <c r="E156">
        <v>0.45166330712638236</v>
      </c>
      <c r="F156">
        <v>0.51111271612949305</v>
      </c>
      <c r="G156">
        <v>2.3470607124604719</v>
      </c>
      <c r="H156">
        <v>0</v>
      </c>
      <c r="I156">
        <v>1.299166078361768</v>
      </c>
      <c r="J156">
        <v>0</v>
      </c>
      <c r="K156">
        <v>0</v>
      </c>
      <c r="L156">
        <v>2.0542421564632956</v>
      </c>
      <c r="M156">
        <v>0.94096317849620337</v>
      </c>
      <c r="N156">
        <v>2.2203160315084807</v>
      </c>
      <c r="O156">
        <v>0</v>
      </c>
      <c r="P156">
        <v>0.71883594095229486</v>
      </c>
      <c r="Q156">
        <v>1.8683155054436138</v>
      </c>
      <c r="R156">
        <v>2.2416665694672098</v>
      </c>
    </row>
    <row r="157" spans="1:18" x14ac:dyDescent="0.3">
      <c r="A157" t="s">
        <v>75</v>
      </c>
      <c r="B157">
        <v>10.3</v>
      </c>
      <c r="C157" t="s">
        <v>1047</v>
      </c>
      <c r="D157">
        <v>0.52132225136206378</v>
      </c>
      <c r="E157">
        <v>0.4446358719016435</v>
      </c>
      <c r="F157">
        <v>0.49968542297594559</v>
      </c>
      <c r="G157">
        <v>2.3309048025049401</v>
      </c>
      <c r="H157">
        <v>0</v>
      </c>
      <c r="I157">
        <v>1.2711126632505194</v>
      </c>
      <c r="J157">
        <v>0</v>
      </c>
      <c r="K157">
        <v>0</v>
      </c>
      <c r="L157">
        <v>1.9527302438480572</v>
      </c>
      <c r="M157">
        <v>0.86207515559632952</v>
      </c>
      <c r="N157">
        <v>2.2509823413589136</v>
      </c>
      <c r="O157">
        <v>0</v>
      </c>
      <c r="P157">
        <v>0.70694037755945716</v>
      </c>
      <c r="Q157">
        <v>1.8383175394465958</v>
      </c>
      <c r="R157">
        <v>2.1984806540845043</v>
      </c>
    </row>
    <row r="158" spans="1:18" x14ac:dyDescent="0.3">
      <c r="A158" t="s">
        <v>75</v>
      </c>
      <c r="B158">
        <v>10.4</v>
      </c>
      <c r="C158" t="s">
        <v>1048</v>
      </c>
      <c r="D158">
        <v>0.50913246115642485</v>
      </c>
      <c r="E158">
        <v>0.43784950713727855</v>
      </c>
      <c r="F158">
        <v>0.48837686436471983</v>
      </c>
      <c r="G158">
        <v>2.2658757854095199</v>
      </c>
      <c r="H158">
        <v>0</v>
      </c>
      <c r="I158">
        <v>1.2816336252285188</v>
      </c>
      <c r="J158">
        <v>0</v>
      </c>
      <c r="K158">
        <v>0</v>
      </c>
      <c r="L158">
        <v>1.9193024953413782</v>
      </c>
      <c r="M158">
        <v>0.78792347538119434</v>
      </c>
      <c r="N158">
        <v>2.200794457326575</v>
      </c>
      <c r="O158">
        <v>0</v>
      </c>
      <c r="P158">
        <v>0.63102387329975518</v>
      </c>
      <c r="Q158">
        <v>1.8621761814201152</v>
      </c>
      <c r="R158">
        <v>2.1694551983993327</v>
      </c>
    </row>
    <row r="159" spans="1:18" x14ac:dyDescent="0.3">
      <c r="A159" t="s">
        <v>75</v>
      </c>
      <c r="B159">
        <v>10.5</v>
      </c>
      <c r="C159" t="s">
        <v>1049</v>
      </c>
      <c r="D159">
        <v>0.49134640686873249</v>
      </c>
      <c r="E159">
        <v>0.43092525617670419</v>
      </c>
      <c r="F159">
        <v>0.47726005830860052</v>
      </c>
      <c r="G159">
        <v>2.14911530052676</v>
      </c>
      <c r="H159">
        <v>0</v>
      </c>
      <c r="I159">
        <v>1.1760391565828983</v>
      </c>
      <c r="J159">
        <v>0</v>
      </c>
      <c r="K159">
        <v>0</v>
      </c>
      <c r="L159">
        <v>2.0099524978591385</v>
      </c>
      <c r="M159">
        <v>0.90739696288066396</v>
      </c>
      <c r="N159">
        <v>1.9572350040702979</v>
      </c>
      <c r="O159">
        <v>0</v>
      </c>
      <c r="P159">
        <v>0.50975858604562285</v>
      </c>
      <c r="Q159">
        <v>1.6743458246477327</v>
      </c>
      <c r="R159">
        <v>1.9764260829180822</v>
      </c>
    </row>
    <row r="160" spans="1:18" x14ac:dyDescent="0.3">
      <c r="A160" t="s">
        <v>75</v>
      </c>
      <c r="B160">
        <v>10.600000000000001</v>
      </c>
      <c r="C160" t="s">
        <v>1050</v>
      </c>
      <c r="D160">
        <v>0.4881559103530404</v>
      </c>
      <c r="E160">
        <v>0.42423552779864709</v>
      </c>
      <c r="F160">
        <v>0.46634178691804062</v>
      </c>
      <c r="G160">
        <v>2.1678820690778249</v>
      </c>
      <c r="H160">
        <v>0</v>
      </c>
      <c r="I160">
        <v>1.1240175547271924</v>
      </c>
      <c r="J160">
        <v>0</v>
      </c>
      <c r="K160">
        <v>0</v>
      </c>
      <c r="L160">
        <v>1.9155920155880812</v>
      </c>
      <c r="M160">
        <v>0.91367173028054527</v>
      </c>
      <c r="N160">
        <v>2.0304135923704965</v>
      </c>
      <c r="O160">
        <v>0</v>
      </c>
      <c r="P160">
        <v>0.62826125909669372</v>
      </c>
      <c r="Q160">
        <v>1.5118221269851073</v>
      </c>
      <c r="R160">
        <v>2.316608607269226</v>
      </c>
    </row>
    <row r="161" spans="1:18" x14ac:dyDescent="0.3">
      <c r="A161" t="s">
        <v>75</v>
      </c>
      <c r="B161">
        <v>10.700000000000001</v>
      </c>
      <c r="C161" t="s">
        <v>1051</v>
      </c>
      <c r="D161">
        <v>0.48712431689519686</v>
      </c>
      <c r="E161">
        <v>0.41740671877393348</v>
      </c>
      <c r="F161">
        <v>0.45556253252703099</v>
      </c>
      <c r="G161">
        <v>2.1694877510945925</v>
      </c>
      <c r="H161">
        <v>0</v>
      </c>
      <c r="I161">
        <v>1.106746899731551</v>
      </c>
      <c r="J161">
        <v>0</v>
      </c>
      <c r="K161">
        <v>0</v>
      </c>
      <c r="L161">
        <v>1.8768418614968063</v>
      </c>
      <c r="M161">
        <v>0.94543214571971201</v>
      </c>
      <c r="N161">
        <v>2.1370748051453399</v>
      </c>
      <c r="O161">
        <v>0</v>
      </c>
      <c r="P161">
        <v>0.6512407510254602</v>
      </c>
      <c r="Q161">
        <v>1.5088327221973798</v>
      </c>
      <c r="R161">
        <v>2.2274135469394407</v>
      </c>
    </row>
    <row r="162" spans="1:18" x14ac:dyDescent="0.3">
      <c r="A162" t="s">
        <v>75</v>
      </c>
      <c r="B162">
        <v>10.8</v>
      </c>
      <c r="C162" t="s">
        <v>1052</v>
      </c>
      <c r="D162">
        <v>0.47642370132460238</v>
      </c>
      <c r="E162">
        <v>0.41080606729744312</v>
      </c>
      <c r="F162">
        <v>0.44490195965308721</v>
      </c>
      <c r="G162">
        <v>2.0798098048418381</v>
      </c>
      <c r="H162">
        <v>0</v>
      </c>
      <c r="I162">
        <v>1.1368579163936909</v>
      </c>
      <c r="J162">
        <v>0</v>
      </c>
      <c r="K162">
        <v>0</v>
      </c>
      <c r="L162">
        <v>1.8557214478898041</v>
      </c>
      <c r="M162">
        <v>0.90834412198385917</v>
      </c>
      <c r="N162">
        <v>2.0217078268345756</v>
      </c>
      <c r="O162">
        <v>0</v>
      </c>
      <c r="P162">
        <v>0.60449519867823887</v>
      </c>
      <c r="Q162">
        <v>1.5081883148645809</v>
      </c>
      <c r="R162">
        <v>2.0239796818682283</v>
      </c>
    </row>
    <row r="163" spans="1:18" x14ac:dyDescent="0.3">
      <c r="A163" t="s">
        <v>75</v>
      </c>
      <c r="B163">
        <v>10.9</v>
      </c>
      <c r="C163" t="s">
        <v>1053</v>
      </c>
      <c r="D163">
        <v>0.46253535121301254</v>
      </c>
      <c r="E163">
        <v>0.40406491030121733</v>
      </c>
      <c r="F163">
        <v>0.43440392851248893</v>
      </c>
      <c r="G163">
        <v>2.0274187218804074</v>
      </c>
      <c r="H163">
        <v>0</v>
      </c>
      <c r="I163">
        <v>1.1218024164920137</v>
      </c>
      <c r="J163">
        <v>0</v>
      </c>
      <c r="K163">
        <v>0</v>
      </c>
      <c r="L163">
        <v>1.8431520769326926</v>
      </c>
      <c r="M163">
        <v>0.84670465709463105</v>
      </c>
      <c r="N163">
        <v>1.8804959872213096</v>
      </c>
      <c r="O163">
        <v>0</v>
      </c>
      <c r="P163">
        <v>0.55155658027400645</v>
      </c>
      <c r="Q163">
        <v>1.5221184533262468</v>
      </c>
      <c r="R163">
        <v>1.9713355610808749</v>
      </c>
    </row>
    <row r="164" spans="1:18" x14ac:dyDescent="0.3">
      <c r="A164" t="s">
        <v>75</v>
      </c>
      <c r="B164">
        <v>11</v>
      </c>
      <c r="C164" t="s">
        <v>1054</v>
      </c>
      <c r="D164">
        <v>0.42412144362140425</v>
      </c>
      <c r="E164">
        <v>0.32328546493272325</v>
      </c>
      <c r="F164">
        <v>0.42412144362140425</v>
      </c>
      <c r="G164">
        <v>2.1662181240582408</v>
      </c>
      <c r="H164">
        <v>0</v>
      </c>
      <c r="I164">
        <v>0</v>
      </c>
      <c r="J164">
        <v>0</v>
      </c>
      <c r="K164">
        <v>0</v>
      </c>
      <c r="L164">
        <v>1.950295213059569</v>
      </c>
      <c r="M164">
        <v>1.268535844554483</v>
      </c>
      <c r="N164">
        <v>2.002183684647898</v>
      </c>
      <c r="O164">
        <v>0</v>
      </c>
      <c r="P164">
        <v>0</v>
      </c>
      <c r="Q164">
        <v>1.7811218036755063</v>
      </c>
      <c r="R164">
        <v>1.7570314295134315</v>
      </c>
    </row>
    <row r="165" spans="1:18" x14ac:dyDescent="0.3">
      <c r="A165" t="s">
        <v>75</v>
      </c>
      <c r="B165">
        <v>11.100000000000001</v>
      </c>
      <c r="C165" t="s">
        <v>1055</v>
      </c>
      <c r="D165">
        <v>0.41137632510798272</v>
      </c>
      <c r="E165">
        <v>0.31787546969964842</v>
      </c>
      <c r="F165">
        <v>0.41530206376583734</v>
      </c>
      <c r="G165">
        <v>2.1008331863866738</v>
      </c>
      <c r="H165">
        <v>0</v>
      </c>
      <c r="I165">
        <v>0</v>
      </c>
      <c r="J165">
        <v>0</v>
      </c>
      <c r="K165">
        <v>0</v>
      </c>
      <c r="L165">
        <v>1.6845233511164945</v>
      </c>
      <c r="M165">
        <v>1.2914152523720404</v>
      </c>
      <c r="N165">
        <v>1.9426618850457846</v>
      </c>
      <c r="O165">
        <v>0</v>
      </c>
      <c r="P165">
        <v>0</v>
      </c>
      <c r="Q165">
        <v>1.6973635316765425</v>
      </c>
      <c r="R165">
        <v>1.6807003543428569</v>
      </c>
    </row>
    <row r="166" spans="1:18" x14ac:dyDescent="0.3">
      <c r="A166" t="s">
        <v>75</v>
      </c>
      <c r="B166">
        <v>11.200000000000001</v>
      </c>
      <c r="C166" t="s">
        <v>1056</v>
      </c>
      <c r="D166">
        <v>0.41537307640884746</v>
      </c>
      <c r="E166">
        <v>0.31264091411740097</v>
      </c>
      <c r="F166">
        <v>0.40661774965653052</v>
      </c>
      <c r="G166">
        <v>2.1034979048897053</v>
      </c>
      <c r="H166">
        <v>0</v>
      </c>
      <c r="I166">
        <v>0</v>
      </c>
      <c r="J166">
        <v>0</v>
      </c>
      <c r="K166">
        <v>0</v>
      </c>
      <c r="L166">
        <v>1.5352705584692705</v>
      </c>
      <c r="M166">
        <v>1.4491691440202994</v>
      </c>
      <c r="N166">
        <v>2.084140311207336</v>
      </c>
      <c r="O166">
        <v>0</v>
      </c>
      <c r="P166">
        <v>0</v>
      </c>
      <c r="Q166">
        <v>1.8002797323310857</v>
      </c>
      <c r="R166">
        <v>1.981253072969259</v>
      </c>
    </row>
    <row r="167" spans="1:18" x14ac:dyDescent="0.3">
      <c r="A167" t="s">
        <v>75</v>
      </c>
      <c r="B167">
        <v>11.3</v>
      </c>
      <c r="C167" t="s">
        <v>1057</v>
      </c>
      <c r="D167">
        <v>0.41348598267225362</v>
      </c>
      <c r="E167">
        <v>0.30728940671252936</v>
      </c>
      <c r="F167">
        <v>0.39800128220238223</v>
      </c>
      <c r="G167">
        <v>2.046939580005843</v>
      </c>
      <c r="H167">
        <v>0</v>
      </c>
      <c r="I167">
        <v>0</v>
      </c>
      <c r="J167">
        <v>0</v>
      </c>
      <c r="K167">
        <v>0</v>
      </c>
      <c r="L167">
        <v>1.6675669036270027</v>
      </c>
      <c r="M167">
        <v>1.4403273043644544</v>
      </c>
      <c r="N167">
        <v>1.8864249358722069</v>
      </c>
      <c r="O167">
        <v>0</v>
      </c>
      <c r="P167">
        <v>0</v>
      </c>
      <c r="Q167">
        <v>1.7284865823337738</v>
      </c>
      <c r="R167">
        <v>1.8309822442276982</v>
      </c>
    </row>
    <row r="168" spans="1:18" x14ac:dyDescent="0.3">
      <c r="A168" t="s">
        <v>75</v>
      </c>
      <c r="B168">
        <v>11.4</v>
      </c>
      <c r="C168" t="s">
        <v>1058</v>
      </c>
      <c r="D168">
        <v>0.41090355549990304</v>
      </c>
      <c r="E168">
        <v>0.30210869747300478</v>
      </c>
      <c r="F168">
        <v>0.38943445991331299</v>
      </c>
      <c r="G168">
        <v>2.0176850367822907</v>
      </c>
      <c r="H168">
        <v>0</v>
      </c>
      <c r="I168">
        <v>0</v>
      </c>
      <c r="J168">
        <v>0</v>
      </c>
      <c r="K168">
        <v>0</v>
      </c>
      <c r="L168">
        <v>1.8576446433338805</v>
      </c>
      <c r="M168">
        <v>1.3130057697595872</v>
      </c>
      <c r="N168">
        <v>1.7931869697501894</v>
      </c>
      <c r="O168">
        <v>0</v>
      </c>
      <c r="P168">
        <v>0</v>
      </c>
      <c r="Q168">
        <v>1.7293413113499994</v>
      </c>
      <c r="R168">
        <v>1.6470733899611496</v>
      </c>
    </row>
    <row r="169" spans="1:18" x14ac:dyDescent="0.3">
      <c r="A169" t="s">
        <v>75</v>
      </c>
      <c r="B169">
        <v>11.5</v>
      </c>
      <c r="C169" t="s">
        <v>1059</v>
      </c>
      <c r="D169">
        <v>0.38547281500867103</v>
      </c>
      <c r="E169">
        <v>0.29680939947736579</v>
      </c>
      <c r="F169">
        <v>0.38091570335499647</v>
      </c>
      <c r="G169">
        <v>1.9968368754488919</v>
      </c>
      <c r="H169">
        <v>0</v>
      </c>
      <c r="I169">
        <v>0</v>
      </c>
      <c r="J169">
        <v>0</v>
      </c>
      <c r="K169">
        <v>0</v>
      </c>
      <c r="L169">
        <v>1.6559992190880521</v>
      </c>
      <c r="M169">
        <v>1.1172688269757773</v>
      </c>
      <c r="N169">
        <v>1.973942945495099</v>
      </c>
      <c r="O169">
        <v>0</v>
      </c>
      <c r="P169">
        <v>0</v>
      </c>
      <c r="Q169">
        <v>1.5753545993724267</v>
      </c>
      <c r="R169">
        <v>1.9188858881591693</v>
      </c>
    </row>
    <row r="170" spans="1:18" x14ac:dyDescent="0.3">
      <c r="A170" t="s">
        <v>75</v>
      </c>
      <c r="B170">
        <v>11.600000000000001</v>
      </c>
      <c r="C170" t="s">
        <v>1060</v>
      </c>
      <c r="D170">
        <v>0.39198625140254589</v>
      </c>
      <c r="E170">
        <v>0.29167645707195666</v>
      </c>
      <c r="F170">
        <v>0.37245145286045123</v>
      </c>
      <c r="G170">
        <v>2.0100383815850278</v>
      </c>
      <c r="H170">
        <v>0</v>
      </c>
      <c r="I170">
        <v>0</v>
      </c>
      <c r="J170">
        <v>0</v>
      </c>
      <c r="K170">
        <v>0</v>
      </c>
      <c r="L170">
        <v>1.8562390979285921</v>
      </c>
      <c r="M170">
        <v>1.1999888652400914</v>
      </c>
      <c r="N170">
        <v>2.0891079872558067</v>
      </c>
      <c r="O170">
        <v>0</v>
      </c>
      <c r="P170">
        <v>0</v>
      </c>
      <c r="Q170">
        <v>1.5467558791509817</v>
      </c>
      <c r="R170">
        <v>1.9689368944186778</v>
      </c>
    </row>
    <row r="171" spans="1:18" x14ac:dyDescent="0.3">
      <c r="A171" t="s">
        <v>75</v>
      </c>
      <c r="B171">
        <v>11.700000000000001</v>
      </c>
      <c r="C171" t="s">
        <v>1061</v>
      </c>
      <c r="D171">
        <v>0.39502382387114499</v>
      </c>
      <c r="E171">
        <v>0.28642315841268029</v>
      </c>
      <c r="F171">
        <v>0.36405394107632921</v>
      </c>
      <c r="G171">
        <v>1.9742763711399982</v>
      </c>
      <c r="H171">
        <v>0</v>
      </c>
      <c r="I171">
        <v>0</v>
      </c>
      <c r="J171">
        <v>0</v>
      </c>
      <c r="K171">
        <v>0</v>
      </c>
      <c r="L171">
        <v>1.6368235856696187</v>
      </c>
      <c r="M171">
        <v>1.243552642261462</v>
      </c>
      <c r="N171">
        <v>1.9742763711399982</v>
      </c>
      <c r="O171">
        <v>0</v>
      </c>
      <c r="P171">
        <v>0</v>
      </c>
      <c r="Q171">
        <v>1.6272773724390084</v>
      </c>
      <c r="R171">
        <v>1.9656441556033732</v>
      </c>
    </row>
    <row r="172" spans="1:18" x14ac:dyDescent="0.3">
      <c r="A172" t="s">
        <v>75</v>
      </c>
      <c r="B172">
        <v>11.8</v>
      </c>
      <c r="C172" t="s">
        <v>1062</v>
      </c>
      <c r="D172">
        <v>0.38932590186070226</v>
      </c>
      <c r="E172">
        <v>0.28133198636788481</v>
      </c>
      <c r="F172">
        <v>0.35574313988285378</v>
      </c>
      <c r="G172">
        <v>1.9295604831057078</v>
      </c>
      <c r="H172">
        <v>0</v>
      </c>
      <c r="I172">
        <v>0</v>
      </c>
      <c r="J172">
        <v>0</v>
      </c>
      <c r="K172">
        <v>0</v>
      </c>
      <c r="L172">
        <v>1.7832477195937957</v>
      </c>
      <c r="M172">
        <v>1.2544269276900566</v>
      </c>
      <c r="N172">
        <v>1.9295604831057078</v>
      </c>
      <c r="O172">
        <v>0</v>
      </c>
      <c r="P172">
        <v>0</v>
      </c>
      <c r="Q172">
        <v>1.620182034098482</v>
      </c>
      <c r="R172">
        <v>1.8454932485000102</v>
      </c>
    </row>
    <row r="173" spans="1:18" x14ac:dyDescent="0.3">
      <c r="A173" t="s">
        <v>75</v>
      </c>
      <c r="B173">
        <v>11.9</v>
      </c>
      <c r="C173" t="s">
        <v>1063</v>
      </c>
      <c r="D173">
        <v>0.37089788239143973</v>
      </c>
      <c r="E173">
        <v>0.27611858041777626</v>
      </c>
      <c r="F173">
        <v>0.3475708721608084</v>
      </c>
      <c r="G173">
        <v>1.8240037567894976</v>
      </c>
      <c r="H173">
        <v>0</v>
      </c>
      <c r="I173">
        <v>0</v>
      </c>
      <c r="J173">
        <v>0</v>
      </c>
      <c r="K173">
        <v>0</v>
      </c>
      <c r="L173">
        <v>1.6803149797265307</v>
      </c>
      <c r="M173">
        <v>1.1816324059523189</v>
      </c>
      <c r="N173">
        <v>1.8504969383848704</v>
      </c>
      <c r="O173">
        <v>0</v>
      </c>
      <c r="P173">
        <v>0</v>
      </c>
      <c r="Q173">
        <v>1.5600376535158225</v>
      </c>
      <c r="R173">
        <v>1.7006905186082486</v>
      </c>
    </row>
    <row r="174" spans="1:18" x14ac:dyDescent="0.3">
      <c r="A174">
        <v>12</v>
      </c>
      <c r="B174">
        <v>12</v>
      </c>
      <c r="C174" t="s">
        <v>1064</v>
      </c>
      <c r="D174">
        <v>0.33964851790325379</v>
      </c>
      <c r="E174">
        <v>0.2710633017205889</v>
      </c>
      <c r="F174">
        <v>0.33964851790325379</v>
      </c>
      <c r="G174">
        <v>2.0171305998330538</v>
      </c>
      <c r="H174">
        <v>0</v>
      </c>
      <c r="I174">
        <v>0</v>
      </c>
      <c r="J174">
        <v>0</v>
      </c>
      <c r="K174">
        <v>0</v>
      </c>
      <c r="L174">
        <v>1.9571135286119716</v>
      </c>
      <c r="M174">
        <v>0.69568122809280131</v>
      </c>
      <c r="N174">
        <v>1.8590604096354451</v>
      </c>
      <c r="O174">
        <v>0</v>
      </c>
      <c r="P174">
        <v>0</v>
      </c>
      <c r="Q174">
        <v>1.2719012862241135</v>
      </c>
      <c r="R174">
        <v>1.9931606319110389</v>
      </c>
    </row>
    <row r="175" spans="1:18" x14ac:dyDescent="0.3">
      <c r="A175" t="s">
        <v>75</v>
      </c>
      <c r="B175">
        <v>12.100000000000001</v>
      </c>
      <c r="C175" t="s">
        <v>1065</v>
      </c>
      <c r="D175">
        <v>0.34358897983754422</v>
      </c>
      <c r="E175">
        <v>0.26585592793160268</v>
      </c>
      <c r="F175">
        <v>0.33306726829671979</v>
      </c>
      <c r="G175">
        <v>2.0551439947344798</v>
      </c>
      <c r="H175">
        <v>0</v>
      </c>
      <c r="I175">
        <v>0</v>
      </c>
      <c r="J175">
        <v>0</v>
      </c>
      <c r="K175">
        <v>0</v>
      </c>
      <c r="L175">
        <v>2.0551439947344798</v>
      </c>
      <c r="M175">
        <v>0.79404205895392821</v>
      </c>
      <c r="N175">
        <v>1.9019198714338195</v>
      </c>
      <c r="O175">
        <v>0</v>
      </c>
      <c r="P175">
        <v>0</v>
      </c>
      <c r="Q175">
        <v>1.3046826773746893</v>
      </c>
      <c r="R175">
        <v>2.0960244989021746</v>
      </c>
    </row>
    <row r="176" spans="1:18" x14ac:dyDescent="0.3">
      <c r="A176" t="s">
        <v>75</v>
      </c>
      <c r="B176">
        <v>12.200000000000001</v>
      </c>
      <c r="C176" t="s">
        <v>1066</v>
      </c>
      <c r="D176">
        <v>0.33564211169986019</v>
      </c>
      <c r="E176">
        <v>0.26081405619041792</v>
      </c>
      <c r="F176">
        <v>0.32715352138979487</v>
      </c>
      <c r="G176">
        <v>2.0095942726201317</v>
      </c>
      <c r="H176">
        <v>0</v>
      </c>
      <c r="I176">
        <v>0</v>
      </c>
      <c r="J176">
        <v>0</v>
      </c>
      <c r="K176">
        <v>0</v>
      </c>
      <c r="L176">
        <v>2.0167861639260116</v>
      </c>
      <c r="M176">
        <v>0.79339608566121222</v>
      </c>
      <c r="N176">
        <v>1.8385197643839748</v>
      </c>
      <c r="O176">
        <v>0</v>
      </c>
      <c r="P176">
        <v>0</v>
      </c>
      <c r="Q176">
        <v>1.2730760228742404</v>
      </c>
      <c r="R176">
        <v>2.0097045466232153</v>
      </c>
    </row>
    <row r="177" spans="1:18" x14ac:dyDescent="0.3">
      <c r="A177" t="s">
        <v>75</v>
      </c>
      <c r="B177">
        <v>12.3</v>
      </c>
      <c r="C177" t="s">
        <v>1067</v>
      </c>
      <c r="D177">
        <v>0.32966993927738325</v>
      </c>
      <c r="E177">
        <v>0.25565477997549474</v>
      </c>
      <c r="F177">
        <v>0.32165635765835948</v>
      </c>
      <c r="G177">
        <v>1.9870390597498813</v>
      </c>
      <c r="H177">
        <v>0</v>
      </c>
      <c r="I177">
        <v>0</v>
      </c>
      <c r="J177">
        <v>0</v>
      </c>
      <c r="K177">
        <v>0</v>
      </c>
      <c r="L177">
        <v>2.017282900195843</v>
      </c>
      <c r="M177">
        <v>0.7383029289616474</v>
      </c>
      <c r="N177">
        <v>1.8008442412953243</v>
      </c>
      <c r="O177">
        <v>0</v>
      </c>
      <c r="P177">
        <v>0</v>
      </c>
      <c r="Q177">
        <v>1.2406571533585036</v>
      </c>
      <c r="R177">
        <v>1.9870390597498813</v>
      </c>
    </row>
    <row r="178" spans="1:18" x14ac:dyDescent="0.3">
      <c r="A178" t="s">
        <v>75</v>
      </c>
      <c r="B178">
        <v>12.4</v>
      </c>
      <c r="C178" t="s">
        <v>1068</v>
      </c>
      <c r="D178">
        <v>0.31957554133004845</v>
      </c>
      <c r="E178">
        <v>0.25065433439137225</v>
      </c>
      <c r="F178">
        <v>0.31632756065403234</v>
      </c>
      <c r="G178">
        <v>1.964192531937806</v>
      </c>
      <c r="H178">
        <v>0</v>
      </c>
      <c r="I178">
        <v>0</v>
      </c>
      <c r="J178">
        <v>0</v>
      </c>
      <c r="K178">
        <v>0</v>
      </c>
      <c r="L178">
        <v>1.9432947727230057</v>
      </c>
      <c r="M178">
        <v>0.66735718627125962</v>
      </c>
      <c r="N178">
        <v>1.7541067145859093</v>
      </c>
      <c r="O178">
        <v>0</v>
      </c>
      <c r="P178">
        <v>0</v>
      </c>
      <c r="Q178">
        <v>1.2176926272699597</v>
      </c>
      <c r="R178">
        <v>1.9331203458830002</v>
      </c>
    </row>
    <row r="179" spans="1:18" x14ac:dyDescent="0.3">
      <c r="A179" t="s">
        <v>75</v>
      </c>
      <c r="B179">
        <v>12.5</v>
      </c>
      <c r="C179" t="s">
        <v>1069</v>
      </c>
      <c r="D179">
        <v>0.32001111885257516</v>
      </c>
      <c r="E179">
        <v>0.24553224180868249</v>
      </c>
      <c r="F179">
        <v>0.31108614857234135</v>
      </c>
      <c r="G179">
        <v>1.8237421752084337</v>
      </c>
      <c r="H179">
        <v>0</v>
      </c>
      <c r="I179">
        <v>0</v>
      </c>
      <c r="J179">
        <v>0</v>
      </c>
      <c r="K179">
        <v>0</v>
      </c>
      <c r="L179">
        <v>1.6889733959104138</v>
      </c>
      <c r="M179">
        <v>0.73570684389520236</v>
      </c>
      <c r="N179">
        <v>1.7856758496723208</v>
      </c>
      <c r="O179">
        <v>0</v>
      </c>
      <c r="P179">
        <v>0</v>
      </c>
      <c r="Q179">
        <v>1.2236029023044144</v>
      </c>
      <c r="R179">
        <v>1.8074313857696742</v>
      </c>
    </row>
    <row r="180" spans="1:18" x14ac:dyDescent="0.3">
      <c r="A180" t="s">
        <v>75</v>
      </c>
      <c r="B180">
        <v>12.600000000000001</v>
      </c>
      <c r="C180" t="s">
        <v>1070</v>
      </c>
      <c r="D180">
        <v>0.31711755542011771</v>
      </c>
      <c r="E180">
        <v>0.2405628673875298</v>
      </c>
      <c r="F180">
        <v>0.30591860900338164</v>
      </c>
      <c r="G180">
        <v>1.790694890254747</v>
      </c>
      <c r="H180">
        <v>0</v>
      </c>
      <c r="I180">
        <v>0</v>
      </c>
      <c r="J180">
        <v>0</v>
      </c>
      <c r="K180">
        <v>0</v>
      </c>
      <c r="L180">
        <v>1.6401114038670512</v>
      </c>
      <c r="M180">
        <v>0.79522606139084773</v>
      </c>
      <c r="N180">
        <v>1.8857009153955226</v>
      </c>
      <c r="O180">
        <v>0</v>
      </c>
      <c r="P180">
        <v>0</v>
      </c>
      <c r="Q180">
        <v>1.6860005565356742</v>
      </c>
      <c r="R180">
        <v>1.9477631181804473</v>
      </c>
    </row>
    <row r="181" spans="1:18" x14ac:dyDescent="0.3">
      <c r="A181" t="s">
        <v>75</v>
      </c>
      <c r="B181">
        <v>12.700000000000001</v>
      </c>
      <c r="C181" t="s">
        <v>1071</v>
      </c>
      <c r="D181">
        <v>0.31504261472712625</v>
      </c>
      <c r="E181">
        <v>0.23546762413533981</v>
      </c>
      <c r="F181">
        <v>0.30089352525659024</v>
      </c>
      <c r="G181">
        <v>1.7593193725117617</v>
      </c>
      <c r="H181">
        <v>0</v>
      </c>
      <c r="I181">
        <v>0</v>
      </c>
      <c r="J181">
        <v>0</v>
      </c>
      <c r="K181">
        <v>0</v>
      </c>
      <c r="L181">
        <v>1.6335699610792427</v>
      </c>
      <c r="M181">
        <v>0.81270770951659865</v>
      </c>
      <c r="N181">
        <v>1.8489427269430054</v>
      </c>
      <c r="O181">
        <v>0</v>
      </c>
      <c r="P181">
        <v>0</v>
      </c>
      <c r="Q181">
        <v>1.6961475114999025</v>
      </c>
      <c r="R181">
        <v>1.8650358336833492</v>
      </c>
    </row>
    <row r="182" spans="1:18" x14ac:dyDescent="0.3">
      <c r="A182" t="s">
        <v>75</v>
      </c>
      <c r="B182">
        <v>12.8</v>
      </c>
      <c r="C182" t="s">
        <v>1072</v>
      </c>
      <c r="D182">
        <v>0.31410343484894471</v>
      </c>
      <c r="E182">
        <v>0.23051960474833016</v>
      </c>
      <c r="F182">
        <v>0.29642219477976989</v>
      </c>
      <c r="G182">
        <v>1.7449894965060719</v>
      </c>
      <c r="H182">
        <v>0</v>
      </c>
      <c r="I182">
        <v>0</v>
      </c>
      <c r="J182">
        <v>0</v>
      </c>
      <c r="K182">
        <v>0</v>
      </c>
      <c r="L182">
        <v>1.6556703917746298</v>
      </c>
      <c r="M182">
        <v>0.78586191012186057</v>
      </c>
      <c r="N182">
        <v>1.8464637141996385</v>
      </c>
      <c r="O182">
        <v>0</v>
      </c>
      <c r="P182">
        <v>0</v>
      </c>
      <c r="Q182">
        <v>1.6088337172485114</v>
      </c>
      <c r="R182">
        <v>1.8484569547216103</v>
      </c>
    </row>
    <row r="183" spans="1:18" x14ac:dyDescent="0.3">
      <c r="A183" t="s">
        <v>75</v>
      </c>
      <c r="B183">
        <v>12.9</v>
      </c>
      <c r="C183" t="s">
        <v>1073</v>
      </c>
      <c r="D183">
        <v>0.30287556429430901</v>
      </c>
      <c r="E183">
        <v>0.22544161727578438</v>
      </c>
      <c r="F183">
        <v>0.29287362459749927</v>
      </c>
      <c r="G183">
        <v>1.6997662818101131</v>
      </c>
      <c r="H183">
        <v>0</v>
      </c>
      <c r="I183">
        <v>0</v>
      </c>
      <c r="J183">
        <v>0</v>
      </c>
      <c r="K183">
        <v>0</v>
      </c>
      <c r="L183">
        <v>1.5792011944388091</v>
      </c>
      <c r="M183">
        <v>0.72702592339884198</v>
      </c>
      <c r="N183">
        <v>1.7615276121329755</v>
      </c>
      <c r="O183">
        <v>0</v>
      </c>
      <c r="P183">
        <v>0</v>
      </c>
      <c r="Q183">
        <v>1.4672749187855554</v>
      </c>
      <c r="R183">
        <v>1.6941295203322411</v>
      </c>
    </row>
    <row r="184" spans="1:18" x14ac:dyDescent="0.3">
      <c r="A184" t="s">
        <v>75</v>
      </c>
      <c r="B184">
        <v>13</v>
      </c>
      <c r="C184" t="s">
        <v>1074</v>
      </c>
      <c r="D184">
        <v>0.28978712062357748</v>
      </c>
      <c r="E184">
        <v>0.22050604753121791</v>
      </c>
      <c r="F184">
        <v>0.28978712062357748</v>
      </c>
      <c r="G184">
        <v>1.6470499585921186</v>
      </c>
      <c r="H184">
        <v>0</v>
      </c>
      <c r="I184">
        <v>0</v>
      </c>
      <c r="J184">
        <v>0</v>
      </c>
      <c r="K184">
        <v>0</v>
      </c>
      <c r="L184">
        <v>1.5172144369916736</v>
      </c>
      <c r="M184">
        <v>0.76697865339396509</v>
      </c>
      <c r="N184">
        <v>1.4789188272917846</v>
      </c>
      <c r="O184">
        <v>0</v>
      </c>
      <c r="P184">
        <v>0</v>
      </c>
      <c r="Q184">
        <v>1.0550659701516147</v>
      </c>
      <c r="R184">
        <v>1.6755581602367617</v>
      </c>
    </row>
    <row r="185" spans="1:18" x14ac:dyDescent="0.3">
      <c r="A185" t="s">
        <v>75</v>
      </c>
      <c r="B185">
        <v>13.100000000000001</v>
      </c>
      <c r="C185" t="s">
        <v>1075</v>
      </c>
      <c r="D185">
        <v>0.30146218026864435</v>
      </c>
      <c r="E185">
        <v>0.21563540111115106</v>
      </c>
      <c r="F185">
        <v>0.28131818003997366</v>
      </c>
      <c r="G185">
        <v>1.692729309608997</v>
      </c>
      <c r="H185">
        <v>0</v>
      </c>
      <c r="I185">
        <v>0</v>
      </c>
      <c r="J185">
        <v>0</v>
      </c>
      <c r="K185">
        <v>0</v>
      </c>
      <c r="L185">
        <v>1.5382742418471766</v>
      </c>
      <c r="M185">
        <v>0.85327644214493981</v>
      </c>
      <c r="N185">
        <v>1.5515497287708995</v>
      </c>
      <c r="O185">
        <v>0</v>
      </c>
      <c r="P185">
        <v>0</v>
      </c>
      <c r="Q185">
        <v>1.0761085105819663</v>
      </c>
      <c r="R185">
        <v>1.573802469941352</v>
      </c>
    </row>
    <row r="186" spans="1:18" x14ac:dyDescent="0.3">
      <c r="A186" t="s">
        <v>75</v>
      </c>
      <c r="B186">
        <v>13.200000000000001</v>
      </c>
      <c r="C186" t="s">
        <v>1076</v>
      </c>
      <c r="D186">
        <v>0.30481337290974109</v>
      </c>
      <c r="E186">
        <v>0.21090321954882349</v>
      </c>
      <c r="F186">
        <v>0.27288766061191161</v>
      </c>
      <c r="G186">
        <v>1.6583467730559958</v>
      </c>
      <c r="H186">
        <v>0</v>
      </c>
      <c r="I186">
        <v>0</v>
      </c>
      <c r="J186">
        <v>0</v>
      </c>
      <c r="K186">
        <v>0</v>
      </c>
      <c r="L186">
        <v>1.5481304612582494</v>
      </c>
      <c r="M186">
        <v>0.9149282690635443</v>
      </c>
      <c r="N186">
        <v>1.2582586747365045</v>
      </c>
      <c r="O186">
        <v>0</v>
      </c>
      <c r="P186">
        <v>0</v>
      </c>
      <c r="Q186">
        <v>1.0365271179938862</v>
      </c>
      <c r="R186">
        <v>1.5801416373178767</v>
      </c>
    </row>
    <row r="187" spans="1:18" x14ac:dyDescent="0.3">
      <c r="A187" t="s">
        <v>75</v>
      </c>
      <c r="B187">
        <v>13.3</v>
      </c>
      <c r="C187" t="s">
        <v>1077</v>
      </c>
      <c r="D187">
        <v>0.30160296108076456</v>
      </c>
      <c r="E187">
        <v>0.20603753060144442</v>
      </c>
      <c r="F187">
        <v>0.26449460004928521</v>
      </c>
      <c r="G187">
        <v>1.5858425475348799</v>
      </c>
      <c r="H187">
        <v>0</v>
      </c>
      <c r="I187">
        <v>0</v>
      </c>
      <c r="J187">
        <v>0</v>
      </c>
      <c r="K187">
        <v>0</v>
      </c>
      <c r="L187">
        <v>1.5684377539815189</v>
      </c>
      <c r="M187">
        <v>0.94930579239161483</v>
      </c>
      <c r="N187">
        <v>1.2562619621989621</v>
      </c>
      <c r="O187">
        <v>0</v>
      </c>
      <c r="P187">
        <v>0</v>
      </c>
      <c r="Q187">
        <v>0.90166357604655911</v>
      </c>
      <c r="R187">
        <v>1.5354555979112252</v>
      </c>
    </row>
    <row r="188" spans="1:18" x14ac:dyDescent="0.3">
      <c r="A188" t="s">
        <v>75</v>
      </c>
      <c r="B188">
        <v>13.4</v>
      </c>
      <c r="C188" t="s">
        <v>1078</v>
      </c>
      <c r="D188">
        <v>0.28486900614276078</v>
      </c>
      <c r="E188">
        <v>0.20129321023487601</v>
      </c>
      <c r="F188">
        <v>0.25613905382547358</v>
      </c>
      <c r="G188">
        <v>1.522861567148555</v>
      </c>
      <c r="H188">
        <v>0</v>
      </c>
      <c r="I188">
        <v>0</v>
      </c>
      <c r="J188">
        <v>0</v>
      </c>
      <c r="K188">
        <v>0</v>
      </c>
      <c r="L188">
        <v>1.4882642642884161</v>
      </c>
      <c r="M188">
        <v>0.86053780788871059</v>
      </c>
      <c r="N188">
        <v>1.2582031095847366</v>
      </c>
      <c r="O188">
        <v>0</v>
      </c>
      <c r="P188">
        <v>0</v>
      </c>
      <c r="Q188">
        <v>0.94576747579864473</v>
      </c>
      <c r="R188">
        <v>1.5191194985852319</v>
      </c>
    </row>
    <row r="189" spans="1:18" x14ac:dyDescent="0.3">
      <c r="A189" t="s">
        <v>75</v>
      </c>
      <c r="B189">
        <v>13.5</v>
      </c>
      <c r="C189" t="s">
        <v>1079</v>
      </c>
      <c r="D189">
        <v>0.24740181209548875</v>
      </c>
      <c r="E189">
        <v>0.19639896022047076</v>
      </c>
      <c r="F189">
        <v>0.2478220323959141</v>
      </c>
      <c r="G189">
        <v>1.5448689316314292</v>
      </c>
      <c r="H189">
        <v>0</v>
      </c>
      <c r="I189">
        <v>0</v>
      </c>
      <c r="J189">
        <v>0</v>
      </c>
      <c r="K189">
        <v>0</v>
      </c>
      <c r="L189">
        <v>1.0602207854686245</v>
      </c>
      <c r="M189">
        <v>0.45742225223161825</v>
      </c>
      <c r="N189">
        <v>1.5094208620283602</v>
      </c>
      <c r="O189">
        <v>0</v>
      </c>
      <c r="P189">
        <v>0</v>
      </c>
      <c r="Q189">
        <v>1.5354758442209546</v>
      </c>
      <c r="R189">
        <v>1.4896067626562057</v>
      </c>
    </row>
    <row r="190" spans="1:18" x14ac:dyDescent="0.3">
      <c r="A190" t="s">
        <v>75</v>
      </c>
      <c r="B190">
        <v>13.600000000000001</v>
      </c>
      <c r="C190" t="s">
        <v>1080</v>
      </c>
      <c r="D190">
        <v>0.25433765495658028</v>
      </c>
      <c r="E190">
        <v>0.19161265412034223</v>
      </c>
      <c r="F190">
        <v>0.2395460888782795</v>
      </c>
      <c r="G190">
        <v>1.5461988900409989</v>
      </c>
      <c r="H190">
        <v>0</v>
      </c>
      <c r="I190">
        <v>0</v>
      </c>
      <c r="J190">
        <v>0</v>
      </c>
      <c r="K190">
        <v>0</v>
      </c>
      <c r="L190">
        <v>1.0852205154177752</v>
      </c>
      <c r="M190">
        <v>0.58791250201325251</v>
      </c>
      <c r="N190">
        <v>1.5631401181604951</v>
      </c>
      <c r="O190">
        <v>0</v>
      </c>
      <c r="P190">
        <v>0</v>
      </c>
      <c r="Q190">
        <v>1.6095226244688607</v>
      </c>
      <c r="R190">
        <v>1.5040986809254577</v>
      </c>
    </row>
    <row r="191" spans="1:18" x14ac:dyDescent="0.3">
      <c r="A191" t="s">
        <v>75</v>
      </c>
      <c r="B191">
        <v>13.700000000000001</v>
      </c>
      <c r="C191" t="s">
        <v>1081</v>
      </c>
      <c r="D191">
        <v>0.25665936121517974</v>
      </c>
      <c r="E191">
        <v>0.1866623484536962</v>
      </c>
      <c r="F191">
        <v>0.23131819762143779</v>
      </c>
      <c r="G191">
        <v>1.5207763996004444</v>
      </c>
      <c r="H191">
        <v>0</v>
      </c>
      <c r="I191">
        <v>0</v>
      </c>
      <c r="J191">
        <v>0</v>
      </c>
      <c r="K191">
        <v>0</v>
      </c>
      <c r="L191">
        <v>1.0764728874385412</v>
      </c>
      <c r="M191">
        <v>0.62730837822661667</v>
      </c>
      <c r="N191">
        <v>1.5226144436984015</v>
      </c>
      <c r="O191">
        <v>0</v>
      </c>
      <c r="P191">
        <v>0</v>
      </c>
      <c r="Q191">
        <v>1.5157406022569064</v>
      </c>
      <c r="R191">
        <v>1.4912215022933448</v>
      </c>
    </row>
    <row r="192" spans="1:18" x14ac:dyDescent="0.3">
      <c r="A192" t="s">
        <v>75</v>
      </c>
      <c r="B192">
        <v>13.8</v>
      </c>
      <c r="C192" t="s">
        <v>1082</v>
      </c>
      <c r="D192">
        <v>0.25054895754634438</v>
      </c>
      <c r="E192">
        <v>0.18181077175075569</v>
      </c>
      <c r="F192">
        <v>0.22317735987153212</v>
      </c>
      <c r="G192">
        <v>1.4860061506614404</v>
      </c>
      <c r="H192">
        <v>0</v>
      </c>
      <c r="I192">
        <v>0</v>
      </c>
      <c r="J192">
        <v>0</v>
      </c>
      <c r="K192">
        <v>0</v>
      </c>
      <c r="L192">
        <v>1.0473713696156091</v>
      </c>
      <c r="M192">
        <v>0.55434426125285452</v>
      </c>
      <c r="N192">
        <v>1.4860061506614404</v>
      </c>
      <c r="O192">
        <v>0</v>
      </c>
      <c r="P192">
        <v>0</v>
      </c>
      <c r="Q192">
        <v>1.4540727952528014</v>
      </c>
      <c r="R192">
        <v>1.4803503220730037</v>
      </c>
    </row>
    <row r="193" spans="1:18" x14ac:dyDescent="0.3">
      <c r="A193" t="s">
        <v>75</v>
      </c>
      <c r="B193">
        <v>13.9</v>
      </c>
      <c r="C193" t="s">
        <v>1083</v>
      </c>
      <c r="D193">
        <v>0.23949534548973855</v>
      </c>
      <c r="E193">
        <v>0.17678448684061016</v>
      </c>
      <c r="F193">
        <v>0.21554879835648816</v>
      </c>
      <c r="G193">
        <v>1.4110353178948316</v>
      </c>
      <c r="H193">
        <v>0</v>
      </c>
      <c r="I193">
        <v>0</v>
      </c>
      <c r="J193">
        <v>0</v>
      </c>
      <c r="K193">
        <v>0</v>
      </c>
      <c r="L193">
        <v>1.0051391123718068</v>
      </c>
      <c r="M193">
        <v>0.49158116311617778</v>
      </c>
      <c r="N193">
        <v>1.4292526680896291</v>
      </c>
      <c r="O193">
        <v>0</v>
      </c>
      <c r="P193">
        <v>0</v>
      </c>
      <c r="Q193">
        <v>1.4036131899459428</v>
      </c>
      <c r="R193">
        <v>1.4076210759009997</v>
      </c>
    </row>
    <row r="194" spans="1:18" x14ac:dyDescent="0.3">
      <c r="A194">
        <v>14</v>
      </c>
      <c r="B194">
        <v>14</v>
      </c>
      <c r="C194" t="s">
        <v>1084</v>
      </c>
      <c r="D194">
        <v>0.20832364869776568</v>
      </c>
      <c r="E194">
        <v>0.12164929593609551</v>
      </c>
      <c r="F194">
        <v>0.20832364869776568</v>
      </c>
      <c r="G194">
        <v>1.5217750277149105</v>
      </c>
      <c r="H194">
        <v>0</v>
      </c>
      <c r="I194">
        <v>0</v>
      </c>
      <c r="J194">
        <v>0</v>
      </c>
      <c r="K194">
        <v>0</v>
      </c>
      <c r="L194">
        <v>1.3411380261222479</v>
      </c>
      <c r="M194">
        <v>0</v>
      </c>
      <c r="N194">
        <v>1.4523848342020609</v>
      </c>
      <c r="O194">
        <v>0</v>
      </c>
      <c r="P194">
        <v>0</v>
      </c>
      <c r="Q194">
        <v>1.4620483717485515</v>
      </c>
      <c r="R194">
        <v>1.5327290597525003</v>
      </c>
    </row>
    <row r="195" spans="1:18" x14ac:dyDescent="0.3">
      <c r="A195" t="s">
        <v>75</v>
      </c>
      <c r="B195">
        <v>14.100000000000001</v>
      </c>
      <c r="C195" t="s">
        <v>1085</v>
      </c>
      <c r="D195">
        <v>0.20830109909832828</v>
      </c>
      <c r="E195">
        <v>0.11734828511107893</v>
      </c>
      <c r="F195">
        <v>0.2026417399489609</v>
      </c>
      <c r="G195">
        <v>1.48412928382003</v>
      </c>
      <c r="H195">
        <v>0</v>
      </c>
      <c r="I195">
        <v>0</v>
      </c>
      <c r="J195">
        <v>0</v>
      </c>
      <c r="K195">
        <v>0</v>
      </c>
      <c r="L195">
        <v>1.3174347574353937</v>
      </c>
      <c r="M195">
        <v>0</v>
      </c>
      <c r="N195">
        <v>1.4672799995535453</v>
      </c>
      <c r="O195">
        <v>0</v>
      </c>
      <c r="P195">
        <v>0</v>
      </c>
      <c r="Q195">
        <v>1.48412928382003</v>
      </c>
      <c r="R195">
        <v>1.5355532678836759</v>
      </c>
    </row>
    <row r="196" spans="1:18" x14ac:dyDescent="0.3">
      <c r="A196" t="s">
        <v>75</v>
      </c>
      <c r="B196">
        <v>14.200000000000001</v>
      </c>
      <c r="C196" t="s">
        <v>1086</v>
      </c>
      <c r="D196">
        <v>0.20378092059964445</v>
      </c>
      <c r="E196">
        <v>0.11334082057448408</v>
      </c>
      <c r="F196">
        <v>0.19708176839882705</v>
      </c>
      <c r="G196">
        <v>1.4783500171605715</v>
      </c>
      <c r="H196">
        <v>0</v>
      </c>
      <c r="I196">
        <v>0</v>
      </c>
      <c r="J196">
        <v>0</v>
      </c>
      <c r="K196">
        <v>0</v>
      </c>
      <c r="L196">
        <v>1.2706116156385165</v>
      </c>
      <c r="M196">
        <v>0</v>
      </c>
      <c r="N196">
        <v>1.4529258376333847</v>
      </c>
      <c r="O196">
        <v>0</v>
      </c>
      <c r="P196">
        <v>0</v>
      </c>
      <c r="Q196">
        <v>1.5191022530481619</v>
      </c>
      <c r="R196">
        <v>1.5315972616299549</v>
      </c>
    </row>
    <row r="197" spans="1:18" x14ac:dyDescent="0.3">
      <c r="A197" t="s">
        <v>75</v>
      </c>
      <c r="B197">
        <v>14.3</v>
      </c>
      <c r="C197" t="s">
        <v>1087</v>
      </c>
      <c r="D197">
        <v>0.19978887181135693</v>
      </c>
      <c r="E197">
        <v>0.10937232557716904</v>
      </c>
      <c r="F197">
        <v>0.19227952672538995</v>
      </c>
      <c r="G197">
        <v>1.4510540642104786</v>
      </c>
      <c r="H197">
        <v>0</v>
      </c>
      <c r="I197">
        <v>0</v>
      </c>
      <c r="J197">
        <v>0</v>
      </c>
      <c r="K197">
        <v>0</v>
      </c>
      <c r="L197">
        <v>1.2473757946278228</v>
      </c>
      <c r="M197">
        <v>0</v>
      </c>
      <c r="N197">
        <v>1.4510540642104786</v>
      </c>
      <c r="O197">
        <v>0</v>
      </c>
      <c r="P197">
        <v>0</v>
      </c>
      <c r="Q197">
        <v>1.5087274329837836</v>
      </c>
      <c r="R197">
        <v>1.5075896624299481</v>
      </c>
    </row>
    <row r="198" spans="1:18" x14ac:dyDescent="0.3">
      <c r="A198" t="s">
        <v>75</v>
      </c>
      <c r="B198">
        <v>14.4</v>
      </c>
      <c r="C198" t="s">
        <v>1088</v>
      </c>
      <c r="D198">
        <v>0.19122343854613977</v>
      </c>
      <c r="E198">
        <v>0.10563279769775026</v>
      </c>
      <c r="F198">
        <v>0.18801246128541371</v>
      </c>
      <c r="G198">
        <v>1.3995725692241188</v>
      </c>
      <c r="H198">
        <v>0</v>
      </c>
      <c r="I198">
        <v>0</v>
      </c>
      <c r="J198">
        <v>0</v>
      </c>
      <c r="K198">
        <v>0</v>
      </c>
      <c r="L198">
        <v>1.2157882568605483</v>
      </c>
      <c r="M198">
        <v>0</v>
      </c>
      <c r="N198">
        <v>1.3515341087851884</v>
      </c>
      <c r="O198">
        <v>0</v>
      </c>
      <c r="P198">
        <v>0</v>
      </c>
      <c r="Q198">
        <v>1.4350443282025376</v>
      </c>
      <c r="R198">
        <v>1.4232763778071402</v>
      </c>
    </row>
    <row r="199" spans="1:18" x14ac:dyDescent="0.3">
      <c r="A199" t="s">
        <v>75</v>
      </c>
      <c r="B199">
        <v>14.5</v>
      </c>
      <c r="C199" t="s">
        <v>1089</v>
      </c>
      <c r="D199">
        <v>0.18514633575069728</v>
      </c>
      <c r="E199">
        <v>0.10189718299807872</v>
      </c>
      <c r="F199">
        <v>0.18389967525889767</v>
      </c>
      <c r="G199">
        <v>1.3143486024143374</v>
      </c>
      <c r="H199">
        <v>0</v>
      </c>
      <c r="I199">
        <v>0</v>
      </c>
      <c r="J199">
        <v>0</v>
      </c>
      <c r="K199">
        <v>0</v>
      </c>
      <c r="L199">
        <v>1.2068977711837359</v>
      </c>
      <c r="M199">
        <v>0</v>
      </c>
      <c r="N199">
        <v>0.91277009648227514</v>
      </c>
      <c r="O199">
        <v>0</v>
      </c>
      <c r="P199">
        <v>0</v>
      </c>
      <c r="Q199">
        <v>1.0942742275659987</v>
      </c>
      <c r="R199">
        <v>1.3143486024143374</v>
      </c>
    </row>
    <row r="200" spans="1:18" x14ac:dyDescent="0.3">
      <c r="A200" t="s">
        <v>75</v>
      </c>
      <c r="B200">
        <v>14.600000000000001</v>
      </c>
      <c r="C200" t="s">
        <v>1090</v>
      </c>
      <c r="D200">
        <v>0.19266337839788455</v>
      </c>
      <c r="E200">
        <v>9.7994591480539489E-2</v>
      </c>
      <c r="F200">
        <v>0.1800698507529826</v>
      </c>
      <c r="G200">
        <v>1.3059592731363041</v>
      </c>
      <c r="H200">
        <v>0</v>
      </c>
      <c r="I200">
        <v>0</v>
      </c>
      <c r="J200">
        <v>0</v>
      </c>
      <c r="K200">
        <v>0</v>
      </c>
      <c r="L200">
        <v>1.2671695116506139</v>
      </c>
      <c r="M200">
        <v>0</v>
      </c>
      <c r="N200">
        <v>1.1570299876488725</v>
      </c>
      <c r="O200">
        <v>0</v>
      </c>
      <c r="P200">
        <v>0</v>
      </c>
      <c r="Q200">
        <v>1.3811295033465161</v>
      </c>
      <c r="R200">
        <v>1.3374787308213789</v>
      </c>
    </row>
    <row r="201" spans="1:18" x14ac:dyDescent="0.3">
      <c r="A201" t="s">
        <v>75</v>
      </c>
      <c r="B201">
        <v>14.700000000000001</v>
      </c>
      <c r="C201" t="s">
        <v>1091</v>
      </c>
      <c r="D201">
        <v>0.19507639875883123</v>
      </c>
      <c r="E201">
        <v>9.4331075855224475E-2</v>
      </c>
      <c r="F201">
        <v>0.17637427289764049</v>
      </c>
      <c r="G201">
        <v>1.3002675992792951</v>
      </c>
      <c r="H201">
        <v>0</v>
      </c>
      <c r="I201">
        <v>0</v>
      </c>
      <c r="J201">
        <v>0</v>
      </c>
      <c r="K201">
        <v>0</v>
      </c>
      <c r="L201">
        <v>1.276917601223204</v>
      </c>
      <c r="M201">
        <v>0</v>
      </c>
      <c r="N201">
        <v>1.1883876223486376</v>
      </c>
      <c r="O201">
        <v>0</v>
      </c>
      <c r="P201">
        <v>0</v>
      </c>
      <c r="Q201">
        <v>1.3350499238251345</v>
      </c>
      <c r="R201">
        <v>1.2877879133489676</v>
      </c>
    </row>
    <row r="202" spans="1:18" x14ac:dyDescent="0.3">
      <c r="A202" t="s">
        <v>75</v>
      </c>
      <c r="B202">
        <v>14.8</v>
      </c>
      <c r="C202" t="s">
        <v>1092</v>
      </c>
      <c r="D202">
        <v>0.19157331614276576</v>
      </c>
      <c r="E202">
        <v>9.1147308152868756E-2</v>
      </c>
      <c r="F202">
        <v>0.17274071252890458</v>
      </c>
      <c r="G202">
        <v>1.2939680714384478</v>
      </c>
      <c r="H202">
        <v>0</v>
      </c>
      <c r="I202">
        <v>0</v>
      </c>
      <c r="J202">
        <v>0</v>
      </c>
      <c r="K202">
        <v>0</v>
      </c>
      <c r="L202">
        <v>1.2529203868822183</v>
      </c>
      <c r="M202">
        <v>0</v>
      </c>
      <c r="N202">
        <v>1.1146950590484501</v>
      </c>
      <c r="O202">
        <v>0</v>
      </c>
      <c r="P202">
        <v>0</v>
      </c>
      <c r="Q202">
        <v>1.2611425937394181</v>
      </c>
      <c r="R202">
        <v>1.2806311848997676</v>
      </c>
    </row>
    <row r="203" spans="1:18" x14ac:dyDescent="0.3">
      <c r="A203" t="s">
        <v>75</v>
      </c>
      <c r="B203">
        <v>14.9</v>
      </c>
      <c r="C203" t="s">
        <v>1093</v>
      </c>
      <c r="D203">
        <v>0.18012014314433641</v>
      </c>
      <c r="E203">
        <v>8.8138215300283096E-2</v>
      </c>
      <c r="F203">
        <v>0.16916332160218045</v>
      </c>
      <c r="G203">
        <v>1.2174890192393386</v>
      </c>
      <c r="H203">
        <v>0</v>
      </c>
      <c r="I203">
        <v>0</v>
      </c>
      <c r="J203">
        <v>0</v>
      </c>
      <c r="K203">
        <v>0</v>
      </c>
      <c r="L203">
        <v>1.2111498247227033</v>
      </c>
      <c r="M203">
        <v>0</v>
      </c>
      <c r="N203">
        <v>1.0218574657594102</v>
      </c>
      <c r="O203">
        <v>0</v>
      </c>
      <c r="P203">
        <v>0</v>
      </c>
      <c r="Q203">
        <v>1.0018655043653173</v>
      </c>
      <c r="R203">
        <v>1.2174890192393386</v>
      </c>
    </row>
    <row r="204" spans="1:18" x14ac:dyDescent="0.3">
      <c r="A204" t="s">
        <v>75</v>
      </c>
      <c r="B204">
        <v>15</v>
      </c>
      <c r="C204" t="s">
        <v>1094</v>
      </c>
      <c r="D204">
        <v>0.16564509760725102</v>
      </c>
      <c r="E204">
        <v>8.5316751386699433E-2</v>
      </c>
      <c r="F204">
        <v>0.16564509760725102</v>
      </c>
      <c r="G204">
        <v>1.2149999334651205</v>
      </c>
      <c r="H204">
        <v>0</v>
      </c>
      <c r="I204">
        <v>0</v>
      </c>
      <c r="J204">
        <v>0</v>
      </c>
      <c r="K204">
        <v>0</v>
      </c>
      <c r="L204">
        <v>0.99426605217539776</v>
      </c>
      <c r="M204">
        <v>0</v>
      </c>
      <c r="N204">
        <v>0.56740633795561024</v>
      </c>
      <c r="O204">
        <v>0</v>
      </c>
      <c r="P204">
        <v>0</v>
      </c>
      <c r="Q204">
        <v>1.1793143094309466</v>
      </c>
      <c r="R204">
        <v>1.0377593484894991</v>
      </c>
    </row>
    <row r="205" spans="1:18" x14ac:dyDescent="0.3">
      <c r="A205" t="s">
        <v>75</v>
      </c>
      <c r="B205">
        <v>15.100000000000001</v>
      </c>
      <c r="C205" t="s">
        <v>1095</v>
      </c>
      <c r="D205">
        <v>0.16612850713816024</v>
      </c>
      <c r="E205">
        <v>8.341795227489085E-2</v>
      </c>
      <c r="F205">
        <v>0.16037404095975741</v>
      </c>
      <c r="G205">
        <v>1.1662481327815439</v>
      </c>
      <c r="H205">
        <v>0</v>
      </c>
      <c r="I205">
        <v>0</v>
      </c>
      <c r="J205">
        <v>0</v>
      </c>
      <c r="K205">
        <v>0</v>
      </c>
      <c r="L205">
        <v>1.0224706101967722</v>
      </c>
      <c r="M205">
        <v>0</v>
      </c>
      <c r="N205">
        <v>0.78951602309133717</v>
      </c>
      <c r="O205">
        <v>0</v>
      </c>
      <c r="P205">
        <v>0</v>
      </c>
      <c r="Q205">
        <v>1.1316873081022356</v>
      </c>
      <c r="R205">
        <v>1.1015551046597076</v>
      </c>
    </row>
    <row r="206" spans="1:18" x14ac:dyDescent="0.3">
      <c r="A206" t="s">
        <v>75</v>
      </c>
      <c r="B206">
        <v>15.200000000000001</v>
      </c>
      <c r="C206" t="s">
        <v>1096</v>
      </c>
      <c r="D206">
        <v>0.16610907988062362</v>
      </c>
      <c r="E206">
        <v>8.1593896542329097E-2</v>
      </c>
      <c r="F206">
        <v>0.15516121130450813</v>
      </c>
      <c r="G206">
        <v>1.1671703646028959</v>
      </c>
      <c r="H206">
        <v>0</v>
      </c>
      <c r="I206">
        <v>0</v>
      </c>
      <c r="J206">
        <v>0</v>
      </c>
      <c r="K206">
        <v>0</v>
      </c>
      <c r="L206">
        <v>0.95360872438077671</v>
      </c>
      <c r="M206">
        <v>0</v>
      </c>
      <c r="N206">
        <v>0.79724634805618411</v>
      </c>
      <c r="O206">
        <v>0</v>
      </c>
      <c r="P206">
        <v>0</v>
      </c>
      <c r="Q206">
        <v>1.1761815814240455</v>
      </c>
      <c r="R206">
        <v>1.0401483121781021</v>
      </c>
    </row>
    <row r="207" spans="1:18" x14ac:dyDescent="0.3">
      <c r="A207" t="s">
        <v>75</v>
      </c>
      <c r="B207">
        <v>15.3</v>
      </c>
      <c r="C207" t="s">
        <v>1097</v>
      </c>
      <c r="D207">
        <v>0.16482331920691026</v>
      </c>
      <c r="E207">
        <v>7.9742260737315052E-2</v>
      </c>
      <c r="F207">
        <v>0.1500305645419828</v>
      </c>
      <c r="G207">
        <v>1.1741827101338176</v>
      </c>
      <c r="H207">
        <v>0</v>
      </c>
      <c r="I207">
        <v>0</v>
      </c>
      <c r="J207">
        <v>0</v>
      </c>
      <c r="K207">
        <v>0</v>
      </c>
      <c r="L207">
        <v>1.0041781783449557</v>
      </c>
      <c r="M207">
        <v>0</v>
      </c>
      <c r="N207">
        <v>0.68883812669412725</v>
      </c>
      <c r="O207">
        <v>0</v>
      </c>
      <c r="P207">
        <v>0</v>
      </c>
      <c r="Q207">
        <v>1.1936721754018724</v>
      </c>
      <c r="R207">
        <v>1.0774070813889318</v>
      </c>
    </row>
    <row r="208" spans="1:18" x14ac:dyDescent="0.3">
      <c r="A208" t="s">
        <v>75</v>
      </c>
      <c r="B208">
        <v>15.4</v>
      </c>
      <c r="C208" t="s">
        <v>1098</v>
      </c>
      <c r="D208">
        <v>0.1533088603822641</v>
      </c>
      <c r="E208">
        <v>7.7962164708048412E-2</v>
      </c>
      <c r="F208">
        <v>0.14524425505391445</v>
      </c>
      <c r="G208">
        <v>1.1060089227250347</v>
      </c>
      <c r="H208">
        <v>0</v>
      </c>
      <c r="I208">
        <v>0</v>
      </c>
      <c r="J208">
        <v>0</v>
      </c>
      <c r="K208">
        <v>0</v>
      </c>
      <c r="L208">
        <v>0.97928660185309002</v>
      </c>
      <c r="M208">
        <v>0</v>
      </c>
      <c r="N208">
        <v>0.54801149289159901</v>
      </c>
      <c r="O208">
        <v>0</v>
      </c>
      <c r="P208">
        <v>0</v>
      </c>
      <c r="Q208">
        <v>1.1012714418844853</v>
      </c>
      <c r="R208">
        <v>0.93307206062719406</v>
      </c>
    </row>
    <row r="209" spans="1:18" x14ac:dyDescent="0.3">
      <c r="A209" t="s">
        <v>75</v>
      </c>
      <c r="B209">
        <v>15.5</v>
      </c>
      <c r="C209" t="s">
        <v>1099</v>
      </c>
      <c r="D209">
        <v>0.14067059533938511</v>
      </c>
      <c r="E209">
        <v>7.6153692861587491E-2</v>
      </c>
      <c r="F209">
        <v>0.14080035835018334</v>
      </c>
      <c r="G209">
        <v>1.0517928740484526</v>
      </c>
      <c r="H209">
        <v>0</v>
      </c>
      <c r="I209">
        <v>0</v>
      </c>
      <c r="J209">
        <v>0</v>
      </c>
      <c r="K209">
        <v>0</v>
      </c>
      <c r="L209">
        <v>0.71496881558685721</v>
      </c>
      <c r="M209">
        <v>0</v>
      </c>
      <c r="N209">
        <v>0.66618212679085864</v>
      </c>
      <c r="O209">
        <v>0</v>
      </c>
      <c r="P209">
        <v>0</v>
      </c>
      <c r="Q209">
        <v>1.0124931101492993</v>
      </c>
      <c r="R209">
        <v>0.98921189246832542</v>
      </c>
    </row>
    <row r="210" spans="1:18" x14ac:dyDescent="0.3">
      <c r="A210" t="s">
        <v>75</v>
      </c>
      <c r="B210">
        <v>15.600000000000001</v>
      </c>
      <c r="C210" t="s">
        <v>1100</v>
      </c>
      <c r="D210">
        <v>0.14489967007720969</v>
      </c>
      <c r="E210">
        <v>7.4413600400625848E-2</v>
      </c>
      <c r="F210">
        <v>0.13645960936351617</v>
      </c>
      <c r="G210">
        <v>1.0263702383796738</v>
      </c>
      <c r="H210">
        <v>0</v>
      </c>
      <c r="I210">
        <v>0</v>
      </c>
      <c r="J210">
        <v>0</v>
      </c>
      <c r="K210">
        <v>0</v>
      </c>
      <c r="L210">
        <v>0.87684819159797278</v>
      </c>
      <c r="M210">
        <v>0</v>
      </c>
      <c r="N210">
        <v>0.93962945130202591</v>
      </c>
      <c r="O210">
        <v>0</v>
      </c>
      <c r="P210">
        <v>0</v>
      </c>
      <c r="Q210">
        <v>0.93219413833648168</v>
      </c>
      <c r="R210">
        <v>1.057198962696704</v>
      </c>
    </row>
    <row r="211" spans="1:18" x14ac:dyDescent="0.3">
      <c r="A211" t="s">
        <v>75</v>
      </c>
      <c r="B211">
        <v>15.700000000000001</v>
      </c>
      <c r="C211" t="s">
        <v>1101</v>
      </c>
      <c r="D211">
        <v>0.14924069805286155</v>
      </c>
      <c r="E211">
        <v>7.2644163358297473E-2</v>
      </c>
      <c r="F211">
        <v>0.13221556404933654</v>
      </c>
      <c r="G211">
        <v>1.0069739102339943</v>
      </c>
      <c r="H211">
        <v>0</v>
      </c>
      <c r="I211">
        <v>0</v>
      </c>
      <c r="J211">
        <v>0</v>
      </c>
      <c r="K211">
        <v>0</v>
      </c>
      <c r="L211">
        <v>0.84704136631931215</v>
      </c>
      <c r="M211">
        <v>0</v>
      </c>
      <c r="N211">
        <v>0.85150555155678065</v>
      </c>
      <c r="O211">
        <v>0</v>
      </c>
      <c r="P211">
        <v>0</v>
      </c>
      <c r="Q211">
        <v>1.0069739102339943</v>
      </c>
      <c r="R211">
        <v>1.0499188279241005</v>
      </c>
    </row>
    <row r="212" spans="1:18" x14ac:dyDescent="0.3">
      <c r="A212" t="s">
        <v>75</v>
      </c>
      <c r="B212">
        <v>15.8</v>
      </c>
      <c r="C212" t="s">
        <v>1102</v>
      </c>
      <c r="D212">
        <v>0.13995290115314113</v>
      </c>
      <c r="E212">
        <v>7.0939999132767745E-2</v>
      </c>
      <c r="F212">
        <v>0.12809306474572554</v>
      </c>
      <c r="G212">
        <v>1.0090282199844052</v>
      </c>
      <c r="H212">
        <v>0</v>
      </c>
      <c r="I212">
        <v>0</v>
      </c>
      <c r="J212">
        <v>0</v>
      </c>
      <c r="K212">
        <v>0</v>
      </c>
      <c r="L212">
        <v>0.77224138634014428</v>
      </c>
      <c r="M212">
        <v>0</v>
      </c>
      <c r="N212">
        <v>0.75901155168007872</v>
      </c>
      <c r="O212">
        <v>0</v>
      </c>
      <c r="P212">
        <v>0</v>
      </c>
      <c r="Q212">
        <v>1.0261324748669487</v>
      </c>
      <c r="R212">
        <v>1.015865564721314</v>
      </c>
    </row>
    <row r="213" spans="1:18" x14ac:dyDescent="0.3">
      <c r="A213" t="s">
        <v>75</v>
      </c>
      <c r="B213">
        <v>15.9</v>
      </c>
      <c r="C213" t="s">
        <v>1103</v>
      </c>
      <c r="D213">
        <v>0.12898462603458302</v>
      </c>
      <c r="E213">
        <v>6.920535296760405E-2</v>
      </c>
      <c r="F213">
        <v>0.12424980093441824</v>
      </c>
      <c r="G213">
        <v>0.98103673935567925</v>
      </c>
      <c r="H213">
        <v>0</v>
      </c>
      <c r="I213">
        <v>0</v>
      </c>
      <c r="J213">
        <v>0</v>
      </c>
      <c r="K213">
        <v>0</v>
      </c>
      <c r="L213">
        <v>0.66511540940851677</v>
      </c>
      <c r="M213">
        <v>0</v>
      </c>
      <c r="N213">
        <v>0.6504294454654731</v>
      </c>
      <c r="O213">
        <v>0</v>
      </c>
      <c r="P213">
        <v>0</v>
      </c>
      <c r="Q213">
        <v>0.94019390701545369</v>
      </c>
      <c r="R213">
        <v>0.9015500606352862</v>
      </c>
    </row>
    <row r="214" spans="1:18" x14ac:dyDescent="0.3">
      <c r="A214">
        <v>16</v>
      </c>
      <c r="B214">
        <v>16</v>
      </c>
      <c r="C214" t="s">
        <v>1104</v>
      </c>
      <c r="D214">
        <v>0.12082458293306726</v>
      </c>
      <c r="E214">
        <v>6.7532937896793946E-2</v>
      </c>
      <c r="F214">
        <v>0.12082458293306726</v>
      </c>
      <c r="G214">
        <v>0.91098136260024454</v>
      </c>
      <c r="H214">
        <v>0</v>
      </c>
      <c r="I214">
        <v>0</v>
      </c>
      <c r="J214">
        <v>0</v>
      </c>
      <c r="K214">
        <v>0</v>
      </c>
      <c r="L214">
        <v>0.70539507054001072</v>
      </c>
      <c r="M214">
        <v>0</v>
      </c>
      <c r="N214">
        <v>0.57320681693929154</v>
      </c>
      <c r="O214">
        <v>0</v>
      </c>
      <c r="P214">
        <v>0</v>
      </c>
      <c r="Q214">
        <v>0.88830867349726439</v>
      </c>
      <c r="R214">
        <v>0.92982226248190603</v>
      </c>
    </row>
    <row r="215" spans="1:18" x14ac:dyDescent="0.3">
      <c r="A215" t="s">
        <v>75</v>
      </c>
      <c r="B215">
        <v>16.100000000000001</v>
      </c>
      <c r="C215" t="s">
        <v>1105</v>
      </c>
      <c r="D215">
        <v>0.12052552691011519</v>
      </c>
      <c r="E215">
        <v>6.5828740572788758E-2</v>
      </c>
      <c r="F215">
        <v>0.11505606805342725</v>
      </c>
      <c r="G215">
        <v>0.87223844828015351</v>
      </c>
      <c r="H215">
        <v>0</v>
      </c>
      <c r="I215">
        <v>0</v>
      </c>
      <c r="J215">
        <v>0</v>
      </c>
      <c r="K215">
        <v>0</v>
      </c>
      <c r="L215">
        <v>0.67022378515146586</v>
      </c>
      <c r="M215">
        <v>0</v>
      </c>
      <c r="N215">
        <v>0.68155508487731353</v>
      </c>
      <c r="O215">
        <v>0</v>
      </c>
      <c r="P215">
        <v>0</v>
      </c>
      <c r="Q215">
        <v>0.78081289330679071</v>
      </c>
      <c r="R215">
        <v>0.8693232306919354</v>
      </c>
    </row>
    <row r="216" spans="1:18" x14ac:dyDescent="0.3">
      <c r="A216" t="s">
        <v>75</v>
      </c>
      <c r="B216">
        <v>16.2</v>
      </c>
      <c r="C216" t="s">
        <v>1106</v>
      </c>
      <c r="D216">
        <v>0.12137976160161926</v>
      </c>
      <c r="E216">
        <v>6.4183808739170803E-2</v>
      </c>
      <c r="F216">
        <v>0.10938338144697843</v>
      </c>
      <c r="G216">
        <v>0.87478556050901435</v>
      </c>
      <c r="H216">
        <v>0</v>
      </c>
      <c r="I216">
        <v>0</v>
      </c>
      <c r="J216">
        <v>0</v>
      </c>
      <c r="K216">
        <v>0</v>
      </c>
      <c r="L216">
        <v>0.68425298981446558</v>
      </c>
      <c r="M216">
        <v>0</v>
      </c>
      <c r="N216">
        <v>0.71164556514488897</v>
      </c>
      <c r="O216">
        <v>0</v>
      </c>
      <c r="P216">
        <v>0</v>
      </c>
      <c r="Q216">
        <v>0.7409616085591475</v>
      </c>
      <c r="R216">
        <v>0.91833346620196121</v>
      </c>
    </row>
    <row r="217" spans="1:18" x14ac:dyDescent="0.3">
      <c r="A217" t="s">
        <v>75</v>
      </c>
      <c r="B217">
        <v>16.3</v>
      </c>
      <c r="C217" t="s">
        <v>1107</v>
      </c>
      <c r="D217">
        <v>0.11908882020449536</v>
      </c>
      <c r="E217">
        <v>6.2505638135883487E-2</v>
      </c>
      <c r="F217">
        <v>0.10383606342408787</v>
      </c>
      <c r="G217">
        <v>0.88118177204015091</v>
      </c>
      <c r="H217">
        <v>0</v>
      </c>
      <c r="I217">
        <v>0</v>
      </c>
      <c r="J217">
        <v>0</v>
      </c>
      <c r="K217">
        <v>0</v>
      </c>
      <c r="L217">
        <v>0.67106305271075717</v>
      </c>
      <c r="M217">
        <v>0</v>
      </c>
      <c r="N217">
        <v>0.66029313657190258</v>
      </c>
      <c r="O217">
        <v>0</v>
      </c>
      <c r="P217">
        <v>0</v>
      </c>
      <c r="Q217">
        <v>0.76208411088312733</v>
      </c>
      <c r="R217">
        <v>0.90265007621658322</v>
      </c>
    </row>
    <row r="218" spans="1:18" x14ac:dyDescent="0.3">
      <c r="A218" t="s">
        <v>75</v>
      </c>
      <c r="B218">
        <v>16.400000000000002</v>
      </c>
      <c r="C218" t="s">
        <v>1108</v>
      </c>
      <c r="D218">
        <v>0.10268887663979913</v>
      </c>
      <c r="E218">
        <v>6.0883854873239336E-2</v>
      </c>
      <c r="F218">
        <v>9.855374316727572E-2</v>
      </c>
      <c r="G218">
        <v>0.7993662734515935</v>
      </c>
      <c r="H218">
        <v>0</v>
      </c>
      <c r="I218">
        <v>0</v>
      </c>
      <c r="J218">
        <v>0</v>
      </c>
      <c r="K218">
        <v>0</v>
      </c>
      <c r="L218">
        <v>0.58020432218427209</v>
      </c>
      <c r="M218">
        <v>0</v>
      </c>
      <c r="N218">
        <v>0.50534417458057379</v>
      </c>
      <c r="O218">
        <v>0</v>
      </c>
      <c r="P218">
        <v>0</v>
      </c>
      <c r="Q218">
        <v>0.70396573090164738</v>
      </c>
      <c r="R218">
        <v>0.79869807722722008</v>
      </c>
    </row>
    <row r="219" spans="1:18" x14ac:dyDescent="0.3">
      <c r="A219" t="s">
        <v>75</v>
      </c>
      <c r="B219">
        <v>16.5</v>
      </c>
      <c r="C219" t="s">
        <v>1109</v>
      </c>
      <c r="D219">
        <v>9.424151708182342E-2</v>
      </c>
      <c r="E219">
        <v>5.9227227859350258E-2</v>
      </c>
      <c r="F219">
        <v>9.3452881964723414E-2</v>
      </c>
      <c r="G219">
        <v>0.72242441063132823</v>
      </c>
      <c r="H219">
        <v>0</v>
      </c>
      <c r="I219">
        <v>0</v>
      </c>
      <c r="J219">
        <v>0</v>
      </c>
      <c r="K219">
        <v>0</v>
      </c>
      <c r="L219">
        <v>0.57385786502932312</v>
      </c>
      <c r="M219">
        <v>0</v>
      </c>
      <c r="N219">
        <v>0.46683396939792793</v>
      </c>
      <c r="O219">
        <v>0</v>
      </c>
      <c r="P219">
        <v>0</v>
      </c>
      <c r="Q219">
        <v>0.72242441063132823</v>
      </c>
      <c r="R219">
        <v>0.55702869575482827</v>
      </c>
    </row>
    <row r="220" spans="1:18" x14ac:dyDescent="0.3">
      <c r="A220" t="s">
        <v>75</v>
      </c>
      <c r="B220">
        <v>16.600000000000001</v>
      </c>
      <c r="C220" t="s">
        <v>1110</v>
      </c>
      <c r="D220">
        <v>0.10062662487267231</v>
      </c>
      <c r="E220">
        <v>5.7624208697253175E-2</v>
      </c>
      <c r="F220">
        <v>8.8499894351954989E-2</v>
      </c>
      <c r="G220">
        <v>0.70935687268723768</v>
      </c>
      <c r="H220">
        <v>0</v>
      </c>
      <c r="I220">
        <v>0</v>
      </c>
      <c r="J220">
        <v>0</v>
      </c>
      <c r="K220">
        <v>0</v>
      </c>
      <c r="L220">
        <v>0.52583219107732426</v>
      </c>
      <c r="M220">
        <v>0</v>
      </c>
      <c r="N220">
        <v>0.68067947595103062</v>
      </c>
      <c r="O220">
        <v>0</v>
      </c>
      <c r="P220">
        <v>0</v>
      </c>
      <c r="Q220">
        <v>0.69370473440229563</v>
      </c>
      <c r="R220">
        <v>0.56735176442646507</v>
      </c>
    </row>
    <row r="221" spans="1:18" x14ac:dyDescent="0.3">
      <c r="A221" t="s">
        <v>75</v>
      </c>
      <c r="B221">
        <v>16.7</v>
      </c>
      <c r="C221" t="s">
        <v>1111</v>
      </c>
      <c r="D221">
        <v>0.10905956536393875</v>
      </c>
      <c r="E221">
        <v>5.5984600909051725E-2</v>
      </c>
      <c r="F221">
        <v>8.3727813652358374E-2</v>
      </c>
      <c r="G221">
        <v>0.73880274914490929</v>
      </c>
      <c r="H221">
        <v>0</v>
      </c>
      <c r="I221">
        <v>0</v>
      </c>
      <c r="J221">
        <v>0</v>
      </c>
      <c r="K221">
        <v>0</v>
      </c>
      <c r="L221">
        <v>0.54758726075016073</v>
      </c>
      <c r="M221">
        <v>0</v>
      </c>
      <c r="N221">
        <v>0.70979566732309285</v>
      </c>
      <c r="O221">
        <v>0</v>
      </c>
      <c r="P221">
        <v>0</v>
      </c>
      <c r="Q221">
        <v>0.6981365589134384</v>
      </c>
      <c r="R221">
        <v>0.6768926727875012</v>
      </c>
    </row>
    <row r="222" spans="1:18" x14ac:dyDescent="0.3">
      <c r="A222" t="s">
        <v>75</v>
      </c>
      <c r="B222">
        <v>16.8</v>
      </c>
      <c r="C222" t="s">
        <v>1112</v>
      </c>
      <c r="D222">
        <v>9.9605083489232901E-2</v>
      </c>
      <c r="E222">
        <v>5.4395931028219414E-2</v>
      </c>
      <c r="F222">
        <v>7.9254101900894769E-2</v>
      </c>
      <c r="G222">
        <v>0.69341714779538077</v>
      </c>
      <c r="H222">
        <v>0</v>
      </c>
      <c r="I222">
        <v>0</v>
      </c>
      <c r="J222">
        <v>0</v>
      </c>
      <c r="K222">
        <v>0</v>
      </c>
      <c r="L222">
        <v>0.51861452555100807</v>
      </c>
      <c r="M222">
        <v>0</v>
      </c>
      <c r="N222">
        <v>0.59740799916099241</v>
      </c>
      <c r="O222">
        <v>0</v>
      </c>
      <c r="P222">
        <v>0</v>
      </c>
      <c r="Q222">
        <v>0.68805959632045921</v>
      </c>
      <c r="R222">
        <v>0.56956377932214686</v>
      </c>
    </row>
    <row r="223" spans="1:18" x14ac:dyDescent="0.3">
      <c r="A223" t="s">
        <v>75</v>
      </c>
      <c r="B223">
        <v>16.900000000000002</v>
      </c>
      <c r="C223" t="s">
        <v>1113</v>
      </c>
      <c r="D223">
        <v>8.7403856131840416E-2</v>
      </c>
      <c r="E223">
        <v>5.2768796990344521E-2</v>
      </c>
      <c r="F223">
        <v>7.5198428152960073E-2</v>
      </c>
      <c r="G223">
        <v>0.65061778093360079</v>
      </c>
      <c r="H223">
        <v>0</v>
      </c>
      <c r="I223">
        <v>0</v>
      </c>
      <c r="J223">
        <v>0</v>
      </c>
      <c r="K223">
        <v>0</v>
      </c>
      <c r="L223">
        <v>0.51687196521916678</v>
      </c>
      <c r="M223">
        <v>0</v>
      </c>
      <c r="N223">
        <v>0.46242923264345737</v>
      </c>
      <c r="O223">
        <v>0</v>
      </c>
      <c r="P223">
        <v>0</v>
      </c>
      <c r="Q223">
        <v>0.62693461696540775</v>
      </c>
      <c r="R223">
        <v>0.50795657290769802</v>
      </c>
    </row>
    <row r="224" spans="1:18" x14ac:dyDescent="0.3">
      <c r="A224" t="s">
        <v>75</v>
      </c>
      <c r="B224">
        <v>17</v>
      </c>
      <c r="C224" t="s">
        <v>1114</v>
      </c>
      <c r="D224">
        <v>7.1473024808890812E-2</v>
      </c>
      <c r="E224">
        <v>5.1190050832019642E-2</v>
      </c>
      <c r="F224">
        <v>7.1473024808890812E-2</v>
      </c>
      <c r="G224">
        <v>0.54764529522784589</v>
      </c>
      <c r="H224">
        <v>0</v>
      </c>
      <c r="I224">
        <v>0</v>
      </c>
      <c r="J224">
        <v>0</v>
      </c>
      <c r="K224">
        <v>0</v>
      </c>
      <c r="L224">
        <v>0.41109538902887427</v>
      </c>
      <c r="M224">
        <v>0</v>
      </c>
      <c r="N224">
        <v>0.27893201930367695</v>
      </c>
      <c r="O224">
        <v>0</v>
      </c>
      <c r="P224">
        <v>0</v>
      </c>
      <c r="Q224">
        <v>0.50157144715122104</v>
      </c>
      <c r="R224">
        <v>0.46242100215735893</v>
      </c>
    </row>
    <row r="225" spans="1:18" x14ac:dyDescent="0.3">
      <c r="A225" t="s">
        <v>75</v>
      </c>
      <c r="B225">
        <v>17.100000000000001</v>
      </c>
      <c r="C225" t="s">
        <v>1115</v>
      </c>
      <c r="D225">
        <v>7.7473754821489424E-2</v>
      </c>
      <c r="E225">
        <v>4.9561316733246839E-2</v>
      </c>
      <c r="F225">
        <v>6.4325722328001628E-2</v>
      </c>
      <c r="G225">
        <v>0.53096789810353329</v>
      </c>
      <c r="H225">
        <v>0</v>
      </c>
      <c r="I225">
        <v>0</v>
      </c>
      <c r="J225">
        <v>0</v>
      </c>
      <c r="K225">
        <v>0</v>
      </c>
      <c r="L225">
        <v>0.44571863939582856</v>
      </c>
      <c r="M225">
        <v>0</v>
      </c>
      <c r="N225">
        <v>0.45637024363400763</v>
      </c>
      <c r="O225">
        <v>0</v>
      </c>
      <c r="P225">
        <v>0</v>
      </c>
      <c r="Q225">
        <v>0.35642889010042922</v>
      </c>
      <c r="R225">
        <v>0.55220474777845274</v>
      </c>
    </row>
    <row r="226" spans="1:18" x14ac:dyDescent="0.3">
      <c r="A226" t="s">
        <v>75</v>
      </c>
      <c r="B226">
        <v>17.2</v>
      </c>
      <c r="C226" t="s">
        <v>1116</v>
      </c>
      <c r="D226">
        <v>8.3182551782301384E-2</v>
      </c>
      <c r="E226">
        <v>4.7993963989760947E-2</v>
      </c>
      <c r="F226">
        <v>5.7178419847112701E-2</v>
      </c>
      <c r="G226">
        <v>0.55484161643179641</v>
      </c>
      <c r="H226">
        <v>0</v>
      </c>
      <c r="I226">
        <v>0</v>
      </c>
      <c r="J226">
        <v>0</v>
      </c>
      <c r="K226">
        <v>0</v>
      </c>
      <c r="L226">
        <v>0.45736663552366291</v>
      </c>
      <c r="M226">
        <v>0</v>
      </c>
      <c r="N226">
        <v>0.5540172408021603</v>
      </c>
      <c r="O226">
        <v>0</v>
      </c>
      <c r="P226">
        <v>0</v>
      </c>
      <c r="Q226">
        <v>0.35369406774028295</v>
      </c>
      <c r="R226">
        <v>0.58731573490150091</v>
      </c>
    </row>
    <row r="227" spans="1:18" x14ac:dyDescent="0.3">
      <c r="A227" t="s">
        <v>75</v>
      </c>
      <c r="B227">
        <v>17.3</v>
      </c>
      <c r="C227" t="s">
        <v>1117</v>
      </c>
      <c r="D227">
        <v>8.3292376372164176E-2</v>
      </c>
      <c r="E227">
        <v>4.6398066321705796E-2</v>
      </c>
      <c r="F227">
        <v>5.0031117366223517E-2</v>
      </c>
      <c r="G227">
        <v>0.57184695967559174</v>
      </c>
      <c r="H227">
        <v>0</v>
      </c>
      <c r="I227">
        <v>0</v>
      </c>
      <c r="J227">
        <v>0</v>
      </c>
      <c r="K227">
        <v>0</v>
      </c>
      <c r="L227">
        <v>0.53086057714776957</v>
      </c>
      <c r="M227">
        <v>0</v>
      </c>
      <c r="N227">
        <v>0.48575860375088153</v>
      </c>
      <c r="O227">
        <v>0</v>
      </c>
      <c r="P227">
        <v>0</v>
      </c>
      <c r="Q227">
        <v>0.34364470697044719</v>
      </c>
      <c r="R227">
        <v>0.59555682888441408</v>
      </c>
    </row>
    <row r="228" spans="1:18" x14ac:dyDescent="0.3">
      <c r="A228" t="s">
        <v>75</v>
      </c>
      <c r="B228">
        <v>17.400000000000002</v>
      </c>
      <c r="C228" t="s">
        <v>1118</v>
      </c>
      <c r="D228">
        <v>5.8886489516892689E-2</v>
      </c>
      <c r="E228">
        <v>4.4857133874373879E-2</v>
      </c>
      <c r="F228">
        <v>4.288381488533434E-2</v>
      </c>
      <c r="G228">
        <v>0.44307899313170257</v>
      </c>
      <c r="H228">
        <v>0</v>
      </c>
      <c r="I228">
        <v>0</v>
      </c>
      <c r="J228">
        <v>0</v>
      </c>
      <c r="K228">
        <v>0</v>
      </c>
      <c r="L228">
        <v>0.35279214479700799</v>
      </c>
      <c r="M228">
        <v>0</v>
      </c>
      <c r="N228">
        <v>0.25333487083374856</v>
      </c>
      <c r="O228">
        <v>0</v>
      </c>
      <c r="P228">
        <v>0</v>
      </c>
      <c r="Q228">
        <v>0.31337866169277728</v>
      </c>
      <c r="R228">
        <v>0.37041520416537016</v>
      </c>
    </row>
    <row r="229" spans="1:18" x14ac:dyDescent="0.3">
      <c r="A229" t="s">
        <v>75</v>
      </c>
      <c r="B229">
        <v>17.5</v>
      </c>
      <c r="C229" t="s">
        <v>1119</v>
      </c>
      <c r="D229">
        <v>3.9794483496190268E-2</v>
      </c>
      <c r="E229">
        <v>4.3282704027243969E-2</v>
      </c>
      <c r="F229">
        <v>3.5736512404445406E-2</v>
      </c>
      <c r="G229">
        <v>0.32424304223613565</v>
      </c>
      <c r="H229">
        <v>0</v>
      </c>
      <c r="I229">
        <v>0</v>
      </c>
      <c r="J229">
        <v>0</v>
      </c>
      <c r="K229">
        <v>0</v>
      </c>
      <c r="L229">
        <v>0.1916075634682794</v>
      </c>
      <c r="M229">
        <v>0</v>
      </c>
      <c r="N229">
        <v>0.15641645829181269</v>
      </c>
      <c r="O229">
        <v>0</v>
      </c>
      <c r="P229">
        <v>0</v>
      </c>
      <c r="Q229">
        <v>0.32658717363915107</v>
      </c>
      <c r="R229">
        <v>0.25868346961919803</v>
      </c>
    </row>
    <row r="230" spans="1:18" x14ac:dyDescent="0.3">
      <c r="A230" t="s">
        <v>75</v>
      </c>
      <c r="B230">
        <v>17.600000000000001</v>
      </c>
      <c r="C230" t="s">
        <v>1120</v>
      </c>
      <c r="D230">
        <v>5.4083445952528654E-2</v>
      </c>
      <c r="E230">
        <v>4.1757137304245073E-2</v>
      </c>
      <c r="F230">
        <v>2.8589209923556225E-2</v>
      </c>
      <c r="G230">
        <v>0.39066871859158842</v>
      </c>
      <c r="H230">
        <v>0</v>
      </c>
      <c r="I230">
        <v>0</v>
      </c>
      <c r="J230">
        <v>0</v>
      </c>
      <c r="K230">
        <v>0</v>
      </c>
      <c r="L230">
        <v>0.30508204363031971</v>
      </c>
      <c r="M230">
        <v>0</v>
      </c>
      <c r="N230">
        <v>0.40682065496194009</v>
      </c>
      <c r="O230">
        <v>0</v>
      </c>
      <c r="P230">
        <v>0</v>
      </c>
      <c r="Q230">
        <v>0.23881672159876785</v>
      </c>
      <c r="R230">
        <v>0.40483282518907043</v>
      </c>
    </row>
    <row r="231" spans="1:18" x14ac:dyDescent="0.3">
      <c r="A231" t="s">
        <v>75</v>
      </c>
      <c r="B231">
        <v>17.7</v>
      </c>
      <c r="C231" t="s">
        <v>1121</v>
      </c>
      <c r="D231">
        <v>7.3872373433203548E-2</v>
      </c>
      <c r="E231">
        <v>4.0192850852004094E-2</v>
      </c>
      <c r="F231">
        <v>2.1441907442667298E-2</v>
      </c>
      <c r="G231">
        <v>0.52747702549253128</v>
      </c>
      <c r="H231">
        <v>0</v>
      </c>
      <c r="I231">
        <v>0</v>
      </c>
      <c r="J231">
        <v>0</v>
      </c>
      <c r="K231">
        <v>0</v>
      </c>
      <c r="L231">
        <v>0.41342053677104784</v>
      </c>
      <c r="M231">
        <v>0</v>
      </c>
      <c r="N231">
        <v>0.54973758664753225</v>
      </c>
      <c r="O231">
        <v>0</v>
      </c>
      <c r="P231">
        <v>0</v>
      </c>
      <c r="Q231">
        <v>0.32810538228143943</v>
      </c>
      <c r="R231">
        <v>0.54997914074816445</v>
      </c>
    </row>
    <row r="232" spans="1:18" x14ac:dyDescent="0.3">
      <c r="A232" t="s">
        <v>75</v>
      </c>
      <c r="B232">
        <v>17.8</v>
      </c>
      <c r="C232" t="s">
        <v>1122</v>
      </c>
      <c r="D232">
        <v>4.9267461040334151E-2</v>
      </c>
      <c r="E232">
        <v>3.8671695912250066E-2</v>
      </c>
      <c r="F232">
        <v>1.4294604961778113E-2</v>
      </c>
      <c r="G232">
        <v>0.35248016307925406</v>
      </c>
      <c r="H232">
        <v>0</v>
      </c>
      <c r="I232">
        <v>0</v>
      </c>
      <c r="J232">
        <v>0</v>
      </c>
      <c r="K232">
        <v>0</v>
      </c>
      <c r="L232">
        <v>0.2758307595445576</v>
      </c>
      <c r="M232">
        <v>0</v>
      </c>
      <c r="N232">
        <v>0.36685876385283545</v>
      </c>
      <c r="O232">
        <v>0</v>
      </c>
      <c r="P232">
        <v>0</v>
      </c>
      <c r="Q232">
        <v>0.21864105535797329</v>
      </c>
      <c r="R232">
        <v>0.3674757475588839</v>
      </c>
    </row>
    <row r="233" spans="1:18" x14ac:dyDescent="0.3">
      <c r="A233" t="s">
        <v>75</v>
      </c>
      <c r="B233">
        <v>17.900000000000002</v>
      </c>
      <c r="C233" t="s">
        <v>1123</v>
      </c>
      <c r="D233">
        <v>1.3085469604107967E-2</v>
      </c>
      <c r="E233">
        <v>3.7106388836658864E-2</v>
      </c>
      <c r="F233">
        <v>7.1473024808889288E-3</v>
      </c>
      <c r="G233">
        <v>9.7001283149320397E-2</v>
      </c>
      <c r="H233">
        <v>0</v>
      </c>
      <c r="I233">
        <v>0</v>
      </c>
      <c r="J233">
        <v>0</v>
      </c>
      <c r="K233">
        <v>0</v>
      </c>
      <c r="L233">
        <v>7.541657918825953E-2</v>
      </c>
      <c r="M233">
        <v>0</v>
      </c>
      <c r="N233">
        <v>0.10103536553353665</v>
      </c>
      <c r="O233">
        <v>0</v>
      </c>
      <c r="P233">
        <v>0</v>
      </c>
      <c r="Q233">
        <v>5.5809843939189169E-2</v>
      </c>
      <c r="R233">
        <v>0.1003406129218218</v>
      </c>
    </row>
    <row r="234" spans="1:18" x14ac:dyDescent="0.3">
      <c r="A234">
        <v>18</v>
      </c>
      <c r="B234">
        <v>18</v>
      </c>
      <c r="C234" t="s">
        <v>1124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 t="s">
        <v>75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>
        <v>20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>
        <v>22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 t="s">
        <v>75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>
        <v>24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B301" t="s">
        <v>75</v>
      </c>
      <c r="C301" t="e">
        <v>#VALUE!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B302" t="s">
        <v>75</v>
      </c>
      <c r="C302" t="e">
        <v>#VALUE!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B303" t="s">
        <v>75</v>
      </c>
      <c r="C303" t="e">
        <v>#VALUE!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B304" t="s">
        <v>75</v>
      </c>
      <c r="C304" t="e">
        <v>#VALUE!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B305" t="s">
        <v>75</v>
      </c>
      <c r="C305" t="e">
        <v>#VALUE!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B306" t="s">
        <v>75</v>
      </c>
      <c r="C306" t="e">
        <v>#VALUE!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1125</v>
      </c>
      <c r="D307" t="s">
        <v>75</v>
      </c>
      <c r="E307">
        <v>1.9384527105641636</v>
      </c>
      <c r="F307">
        <v>1.9384527105641636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 t="s">
        <v>75</v>
      </c>
      <c r="C308" t="s">
        <v>1126</v>
      </c>
      <c r="D308" t="s">
        <v>75</v>
      </c>
      <c r="E308">
        <v>1.9384527105641636</v>
      </c>
      <c r="F308">
        <v>1.9384527105641636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1127</v>
      </c>
      <c r="D309" t="s">
        <v>75</v>
      </c>
      <c r="E309">
        <v>1.9384527105641636</v>
      </c>
      <c r="F309">
        <v>1.9384527105641636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1128</v>
      </c>
      <c r="D310" t="s">
        <v>75</v>
      </c>
      <c r="E310">
        <v>1.9384527105641636</v>
      </c>
      <c r="F310">
        <v>1.9384527105641636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1129</v>
      </c>
      <c r="D311" t="s">
        <v>75</v>
      </c>
      <c r="E311">
        <v>1.9384527105641636</v>
      </c>
      <c r="F311">
        <v>1.9384527105641636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1130</v>
      </c>
      <c r="D312" t="s">
        <v>75</v>
      </c>
      <c r="E312">
        <v>1.9384527105641636</v>
      </c>
      <c r="F312">
        <v>1.9384527105641636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1131</v>
      </c>
      <c r="D313" t="s">
        <v>75</v>
      </c>
      <c r="E313">
        <v>1.9384527105641636</v>
      </c>
      <c r="F313">
        <v>1.9384527105641636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>
        <v>26</v>
      </c>
      <c r="C314" t="s">
        <v>1132</v>
      </c>
      <c r="D314" t="s">
        <v>75</v>
      </c>
      <c r="E314">
        <v>1.9384527105641636</v>
      </c>
      <c r="F314">
        <v>1.9384527105641636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1133</v>
      </c>
      <c r="D315" t="s">
        <v>75</v>
      </c>
      <c r="E315">
        <v>1.9384527105641636</v>
      </c>
      <c r="F315">
        <v>1.9384527105641636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1134</v>
      </c>
      <c r="D316" t="s">
        <v>75</v>
      </c>
      <c r="E316">
        <v>1.9384527105641636</v>
      </c>
      <c r="F316">
        <v>1.9384527105641636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1135</v>
      </c>
      <c r="D317" t="s">
        <v>75</v>
      </c>
      <c r="E317">
        <v>1.9384527105641636</v>
      </c>
      <c r="F317">
        <v>1.9384527105641636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1136</v>
      </c>
      <c r="D318" t="s">
        <v>75</v>
      </c>
      <c r="E318">
        <v>1.9384527105641636</v>
      </c>
      <c r="F318">
        <v>1.9384527105641636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1137</v>
      </c>
      <c r="D319" t="s">
        <v>75</v>
      </c>
      <c r="E319">
        <v>1.9384527105641636</v>
      </c>
      <c r="F319">
        <v>1.9384527105641636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1138</v>
      </c>
      <c r="D320" t="s">
        <v>75</v>
      </c>
      <c r="E320">
        <v>1.9384527105641636</v>
      </c>
      <c r="F320">
        <v>1.9384527105641636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1139</v>
      </c>
      <c r="D321" t="s">
        <v>75</v>
      </c>
      <c r="E321">
        <v>1.9384527105641636</v>
      </c>
      <c r="F321">
        <v>1.9384527105641636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1140</v>
      </c>
      <c r="D322" t="s">
        <v>75</v>
      </c>
      <c r="E322">
        <v>1.9384527105641636</v>
      </c>
      <c r="F322">
        <v>1.9384527105641636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1141</v>
      </c>
      <c r="D323" t="s">
        <v>75</v>
      </c>
      <c r="E323">
        <v>1.9384527105641636</v>
      </c>
      <c r="F323">
        <v>1.9384527105641636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1142</v>
      </c>
      <c r="D324" t="s">
        <v>75</v>
      </c>
      <c r="E324">
        <v>1.9384527105641636</v>
      </c>
      <c r="F324">
        <v>1.9384527105641636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1143</v>
      </c>
      <c r="D325" t="s">
        <v>75</v>
      </c>
      <c r="E325">
        <v>1.9384527105641636</v>
      </c>
      <c r="F325">
        <v>1.9384527105641636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1144</v>
      </c>
      <c r="D326" t="s">
        <v>75</v>
      </c>
      <c r="E326">
        <v>1.9384527105641636</v>
      </c>
      <c r="F326">
        <v>1.9384527105641636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1145</v>
      </c>
      <c r="D327" t="s">
        <v>75</v>
      </c>
      <c r="E327">
        <v>1.9384527105641636</v>
      </c>
      <c r="F327">
        <v>1.9384527105641636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1146</v>
      </c>
      <c r="D328" t="s">
        <v>75</v>
      </c>
      <c r="E328">
        <v>1.9384527105641636</v>
      </c>
      <c r="F328">
        <v>1.9384527105641636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1147</v>
      </c>
      <c r="D329" t="s">
        <v>75</v>
      </c>
      <c r="E329">
        <v>1.9384527105641636</v>
      </c>
      <c r="F329">
        <v>1.9384527105641636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1148</v>
      </c>
      <c r="D330" t="s">
        <v>75</v>
      </c>
      <c r="E330">
        <v>1.9384527105641636</v>
      </c>
      <c r="F330">
        <v>1.9384527105641636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1149</v>
      </c>
      <c r="D331" t="s">
        <v>75</v>
      </c>
      <c r="E331">
        <v>1.9384527105641636</v>
      </c>
      <c r="F331">
        <v>1.9384527105641636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1150</v>
      </c>
      <c r="D332" t="s">
        <v>75</v>
      </c>
      <c r="E332">
        <v>1.9384527105641636</v>
      </c>
      <c r="F332">
        <v>1.9384527105641636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1151</v>
      </c>
      <c r="D333" t="s">
        <v>75</v>
      </c>
      <c r="E333">
        <v>1.9384527105641636</v>
      </c>
      <c r="F333">
        <v>1.9384527105641636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>
        <v>28</v>
      </c>
      <c r="C334" t="s">
        <v>1152</v>
      </c>
      <c r="D334" t="s">
        <v>75</v>
      </c>
      <c r="E334">
        <v>1.9384527105641636</v>
      </c>
      <c r="F334">
        <v>1.9384527105641636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1153</v>
      </c>
      <c r="D335" t="s">
        <v>75</v>
      </c>
      <c r="E335">
        <v>1.9384527105641636</v>
      </c>
      <c r="F335">
        <v>1.9384527105641636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1154</v>
      </c>
      <c r="D336" t="s">
        <v>75</v>
      </c>
      <c r="E336">
        <v>1.9384527105641636</v>
      </c>
      <c r="F336">
        <v>1.9384527105641636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1155</v>
      </c>
      <c r="D337" t="s">
        <v>75</v>
      </c>
      <c r="E337">
        <v>1.9384527105641636</v>
      </c>
      <c r="F337">
        <v>1.9384527105641636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 t="s">
        <v>75</v>
      </c>
      <c r="C338" t="s">
        <v>1156</v>
      </c>
      <c r="D338" t="s">
        <v>75</v>
      </c>
      <c r="E338">
        <v>1.9384527105641636</v>
      </c>
      <c r="F338">
        <v>1.9384527105641636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1157</v>
      </c>
      <c r="D339" t="s">
        <v>75</v>
      </c>
      <c r="E339">
        <v>1.9384527105641636</v>
      </c>
      <c r="F339">
        <v>1.9384527105641636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1158</v>
      </c>
      <c r="D340" t="s">
        <v>75</v>
      </c>
      <c r="E340">
        <v>1.9384527105641636</v>
      </c>
      <c r="F340">
        <v>1.9384527105641636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1159</v>
      </c>
      <c r="D341" t="s">
        <v>75</v>
      </c>
      <c r="E341">
        <v>1.9384527105641636</v>
      </c>
      <c r="F341">
        <v>1.9384527105641636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1160</v>
      </c>
      <c r="D342" t="s">
        <v>75</v>
      </c>
      <c r="E342">
        <v>1.9384527105641636</v>
      </c>
      <c r="F342">
        <v>1.9384527105641636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1161</v>
      </c>
      <c r="D343" t="s">
        <v>75</v>
      </c>
      <c r="E343">
        <v>1.9384527105641636</v>
      </c>
      <c r="F343">
        <v>1.9384527105641636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1162</v>
      </c>
      <c r="D344" t="s">
        <v>75</v>
      </c>
      <c r="E344">
        <v>1.9384527105641636</v>
      </c>
      <c r="F344">
        <v>1.9384527105641636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1163</v>
      </c>
      <c r="D345" t="s">
        <v>75</v>
      </c>
      <c r="E345">
        <v>1.9384527105641636</v>
      </c>
      <c r="F345">
        <v>1.9384527105641636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1164</v>
      </c>
      <c r="D346" t="s">
        <v>75</v>
      </c>
      <c r="E346">
        <v>1.9384527105641636</v>
      </c>
      <c r="F346">
        <v>1.9384527105641636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1165</v>
      </c>
      <c r="D347" t="s">
        <v>75</v>
      </c>
      <c r="E347">
        <v>1.9384527105641636</v>
      </c>
      <c r="F347">
        <v>1.9384527105641636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1166</v>
      </c>
      <c r="D348" t="s">
        <v>75</v>
      </c>
      <c r="E348">
        <v>1.9384527105641636</v>
      </c>
      <c r="F348">
        <v>1.9384527105641636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1167</v>
      </c>
      <c r="D349" t="s">
        <v>75</v>
      </c>
      <c r="E349">
        <v>1.9384527105641636</v>
      </c>
      <c r="F349">
        <v>1.9384527105641636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1168</v>
      </c>
      <c r="D350" t="s">
        <v>75</v>
      </c>
      <c r="E350">
        <v>1.9384527105641636</v>
      </c>
      <c r="F350">
        <v>1.9384527105641636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1169</v>
      </c>
      <c r="D351" t="s">
        <v>75</v>
      </c>
      <c r="E351">
        <v>1.9384527105641636</v>
      </c>
      <c r="F351">
        <v>1.9384527105641636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1170</v>
      </c>
      <c r="D352" t="s">
        <v>75</v>
      </c>
      <c r="E352">
        <v>1.9384527105641636</v>
      </c>
      <c r="F352">
        <v>1.9384527105641636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1171</v>
      </c>
      <c r="D353" t="s">
        <v>75</v>
      </c>
      <c r="E353">
        <v>1.9384527105641636</v>
      </c>
      <c r="F353">
        <v>1.9384527105641636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>
        <v>30</v>
      </c>
      <c r="C354" t="s">
        <v>1172</v>
      </c>
      <c r="D354" t="s">
        <v>75</v>
      </c>
      <c r="E354">
        <v>1.9384527105641636</v>
      </c>
      <c r="F354">
        <v>1.9384527105641636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1173</v>
      </c>
      <c r="D355" t="s">
        <v>75</v>
      </c>
      <c r="E355">
        <v>1.9384527105641636</v>
      </c>
      <c r="F355">
        <v>1.9384527105641636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1174</v>
      </c>
      <c r="D356" t="s">
        <v>75</v>
      </c>
      <c r="E356">
        <v>1.9384527105641636</v>
      </c>
      <c r="F356">
        <v>1.9384527105641636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1175</v>
      </c>
      <c r="D357" t="s">
        <v>75</v>
      </c>
      <c r="E357">
        <v>1.9384527105641636</v>
      </c>
      <c r="F357">
        <v>1.9384527105641636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1176</v>
      </c>
      <c r="D358" t="s">
        <v>75</v>
      </c>
      <c r="E358">
        <v>1.9384527105641636</v>
      </c>
      <c r="F358">
        <v>1.9384527105641636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1177</v>
      </c>
      <c r="D359" t="s">
        <v>75</v>
      </c>
      <c r="E359">
        <v>1.9384527105641636</v>
      </c>
      <c r="F359">
        <v>1.9384527105641636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1178</v>
      </c>
      <c r="D360" t="s">
        <v>75</v>
      </c>
      <c r="E360">
        <v>1.9384527105641636</v>
      </c>
      <c r="F360">
        <v>1.9384527105641636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1179</v>
      </c>
      <c r="D361" t="s">
        <v>75</v>
      </c>
      <c r="E361">
        <v>1.9384527105641636</v>
      </c>
      <c r="F361">
        <v>1.9384527105641636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1180</v>
      </c>
      <c r="D362" t="s">
        <v>75</v>
      </c>
      <c r="E362">
        <v>1.9384527105641636</v>
      </c>
      <c r="F362">
        <v>1.9384527105641636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1181</v>
      </c>
      <c r="D363" t="s">
        <v>75</v>
      </c>
      <c r="E363">
        <v>1.9384527105641636</v>
      </c>
      <c r="F363">
        <v>1.9384527105641636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1182</v>
      </c>
      <c r="D364" t="s">
        <v>75</v>
      </c>
      <c r="E364">
        <v>1.9384527105641636</v>
      </c>
      <c r="F364">
        <v>1.9384527105641636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1183</v>
      </c>
      <c r="D365" t="s">
        <v>75</v>
      </c>
      <c r="E365">
        <v>1.9384527105641636</v>
      </c>
      <c r="F365">
        <v>1.9384527105641636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1184</v>
      </c>
      <c r="D366" t="s">
        <v>75</v>
      </c>
      <c r="E366">
        <v>1.9384527105641636</v>
      </c>
      <c r="F366">
        <v>1.9384527105641636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1185</v>
      </c>
      <c r="D367" t="s">
        <v>75</v>
      </c>
      <c r="E367">
        <v>1.9384527105641636</v>
      </c>
      <c r="F367">
        <v>1.9384527105641636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 t="s">
        <v>75</v>
      </c>
      <c r="C368" t="s">
        <v>1186</v>
      </c>
      <c r="D368" t="s">
        <v>75</v>
      </c>
      <c r="E368">
        <v>1.9384527105641636</v>
      </c>
      <c r="F368">
        <v>1.9384527105641636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1187</v>
      </c>
      <c r="D369" t="s">
        <v>75</v>
      </c>
      <c r="E369">
        <v>1.9384527105641636</v>
      </c>
      <c r="F369">
        <v>1.9384527105641636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1188</v>
      </c>
      <c r="D370" t="s">
        <v>75</v>
      </c>
      <c r="E370">
        <v>1.9384527105641636</v>
      </c>
      <c r="F370">
        <v>1.9384527105641636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1189</v>
      </c>
      <c r="D371" t="s">
        <v>75</v>
      </c>
      <c r="E371">
        <v>1.9384527105641636</v>
      </c>
      <c r="F371">
        <v>1.9384527105641636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1190</v>
      </c>
      <c r="D372" t="s">
        <v>75</v>
      </c>
      <c r="E372">
        <v>1.9384527105641636</v>
      </c>
      <c r="F372">
        <v>1.9384527105641636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1191</v>
      </c>
      <c r="D373" t="s">
        <v>75</v>
      </c>
      <c r="E373">
        <v>1.9384527105641636</v>
      </c>
      <c r="F373">
        <v>1.9384527105641636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>
        <v>32</v>
      </c>
      <c r="C374" t="s">
        <v>1192</v>
      </c>
      <c r="D374" t="s">
        <v>75</v>
      </c>
      <c r="E374">
        <v>1.9384527105641636</v>
      </c>
      <c r="F374">
        <v>1.9384527105641636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1193</v>
      </c>
      <c r="D375" t="s">
        <v>75</v>
      </c>
      <c r="E375">
        <v>1.9384527105641636</v>
      </c>
      <c r="F375">
        <v>1.9384527105641636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1194</v>
      </c>
      <c r="D376" t="s">
        <v>75</v>
      </c>
      <c r="E376">
        <v>1.9384527105641636</v>
      </c>
      <c r="F376">
        <v>1.9384527105641636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1195</v>
      </c>
      <c r="D377" t="s">
        <v>75</v>
      </c>
      <c r="E377">
        <v>1.9384527105641636</v>
      </c>
      <c r="F377">
        <v>1.9384527105641636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1196</v>
      </c>
      <c r="D378" t="s">
        <v>75</v>
      </c>
      <c r="E378">
        <v>1.9384527105641636</v>
      </c>
      <c r="F378">
        <v>1.9384527105641636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1197</v>
      </c>
      <c r="D379" t="s">
        <v>75</v>
      </c>
      <c r="E379">
        <v>1.9384527105641636</v>
      </c>
      <c r="F379">
        <v>1.9384527105641636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1198</v>
      </c>
      <c r="D380" t="s">
        <v>75</v>
      </c>
      <c r="E380">
        <v>1.9384527105641636</v>
      </c>
      <c r="F380">
        <v>1.9384527105641636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1199</v>
      </c>
      <c r="D381" t="s">
        <v>75</v>
      </c>
      <c r="E381">
        <v>1.9384527105641636</v>
      </c>
      <c r="F381">
        <v>1.9384527105641636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1200</v>
      </c>
      <c r="D382" t="s">
        <v>75</v>
      </c>
      <c r="E382">
        <v>1.9384527105641636</v>
      </c>
      <c r="F382">
        <v>1.9384527105641636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1201</v>
      </c>
      <c r="D383" t="s">
        <v>75</v>
      </c>
      <c r="E383">
        <v>1.9384527105641636</v>
      </c>
      <c r="F383">
        <v>1.9384527105641636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1202</v>
      </c>
      <c r="D384" t="s">
        <v>75</v>
      </c>
      <c r="E384">
        <v>1.9384527105641636</v>
      </c>
      <c r="F384">
        <v>1.9384527105641636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1203</v>
      </c>
      <c r="D385" t="s">
        <v>75</v>
      </c>
      <c r="E385">
        <v>1.9384527105641636</v>
      </c>
      <c r="F385">
        <v>1.9384527105641636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1204</v>
      </c>
      <c r="D386" t="s">
        <v>75</v>
      </c>
      <c r="E386">
        <v>1.9384527105641636</v>
      </c>
      <c r="F386">
        <v>1.9384527105641636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1205</v>
      </c>
      <c r="D387" t="s">
        <v>75</v>
      </c>
      <c r="E387">
        <v>1.9384527105641636</v>
      </c>
      <c r="F387">
        <v>1.9384527105641636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1206</v>
      </c>
      <c r="D388" t="s">
        <v>75</v>
      </c>
      <c r="E388">
        <v>1.9384527105641636</v>
      </c>
      <c r="F388">
        <v>1.9384527105641636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1207</v>
      </c>
      <c r="D389" t="s">
        <v>75</v>
      </c>
      <c r="E389">
        <v>1.9384527105641636</v>
      </c>
      <c r="F389">
        <v>1.9384527105641636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1208</v>
      </c>
      <c r="D390" t="s">
        <v>75</v>
      </c>
      <c r="E390">
        <v>1.9384527105641636</v>
      </c>
      <c r="F390">
        <v>1.9384527105641636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1209</v>
      </c>
      <c r="D391" t="s">
        <v>75</v>
      </c>
      <c r="E391">
        <v>1.9384527105641636</v>
      </c>
      <c r="F391">
        <v>1.9384527105641636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1210</v>
      </c>
      <c r="D392" t="s">
        <v>75</v>
      </c>
      <c r="E392">
        <v>1.9384527105641636</v>
      </c>
      <c r="F392">
        <v>1.9384527105641636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1211</v>
      </c>
      <c r="D393" t="s">
        <v>75</v>
      </c>
      <c r="E393">
        <v>1.9384527105641636</v>
      </c>
      <c r="F393">
        <v>1.9384527105641636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>
        <v>34</v>
      </c>
      <c r="C394" t="s">
        <v>1212</v>
      </c>
      <c r="D394" t="s">
        <v>75</v>
      </c>
      <c r="E394">
        <v>1.9384527105641636</v>
      </c>
      <c r="F394">
        <v>1.9384527105641636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1213</v>
      </c>
      <c r="D395" t="s">
        <v>75</v>
      </c>
      <c r="E395">
        <v>1.9384527105641636</v>
      </c>
      <c r="F395">
        <v>1.9384527105641636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1214</v>
      </c>
      <c r="D396" t="s">
        <v>75</v>
      </c>
      <c r="E396">
        <v>1.9384527105641636</v>
      </c>
      <c r="F396">
        <v>1.9384527105641636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1215</v>
      </c>
      <c r="D397" t="s">
        <v>75</v>
      </c>
      <c r="E397">
        <v>1.9384527105641636</v>
      </c>
      <c r="F397">
        <v>1.9384527105641636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 t="s">
        <v>75</v>
      </c>
      <c r="C398" t="s">
        <v>1216</v>
      </c>
      <c r="D398" t="s">
        <v>75</v>
      </c>
      <c r="E398">
        <v>1.9384527105641636</v>
      </c>
      <c r="F398">
        <v>1.9384527105641636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1217</v>
      </c>
      <c r="D399" t="s">
        <v>75</v>
      </c>
      <c r="E399">
        <v>1.9384527105641636</v>
      </c>
      <c r="F399">
        <v>1.9384527105641636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1218</v>
      </c>
      <c r="D400" t="s">
        <v>75</v>
      </c>
      <c r="E400">
        <v>1.9384527105641636</v>
      </c>
      <c r="F400">
        <v>1.9384527105641636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1219</v>
      </c>
      <c r="D401" t="s">
        <v>75</v>
      </c>
      <c r="E401">
        <v>1.9384527105641636</v>
      </c>
      <c r="F401">
        <v>1.9384527105641636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1220</v>
      </c>
      <c r="D402" t="s">
        <v>75</v>
      </c>
      <c r="E402">
        <v>1.9384527105641636</v>
      </c>
      <c r="F402">
        <v>1.9384527105641636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1221</v>
      </c>
      <c r="D403" t="s">
        <v>75</v>
      </c>
      <c r="E403">
        <v>1.9384527105641636</v>
      </c>
      <c r="F403">
        <v>1.9384527105641636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1222</v>
      </c>
      <c r="D404" t="s">
        <v>75</v>
      </c>
      <c r="E404">
        <v>1.9384527105641636</v>
      </c>
      <c r="F404">
        <v>1.9384527105641636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1223</v>
      </c>
      <c r="D405" t="s">
        <v>75</v>
      </c>
      <c r="E405">
        <v>1.9384527105641636</v>
      </c>
      <c r="F405">
        <v>1.9384527105641636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1224</v>
      </c>
      <c r="D406" t="s">
        <v>75</v>
      </c>
      <c r="E406">
        <v>1.9384527105641636</v>
      </c>
      <c r="F406">
        <v>1.9384527105641636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1225</v>
      </c>
      <c r="D407" t="s">
        <v>75</v>
      </c>
      <c r="E407">
        <v>1.9384527105641636</v>
      </c>
      <c r="F407">
        <v>1.9384527105641636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1226</v>
      </c>
      <c r="D408" t="s">
        <v>75</v>
      </c>
      <c r="E408">
        <v>1.9384527105641636</v>
      </c>
      <c r="F408">
        <v>1.9384527105641636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1227</v>
      </c>
      <c r="D409" t="s">
        <v>75</v>
      </c>
      <c r="E409">
        <v>1.9384527105641636</v>
      </c>
      <c r="F409">
        <v>1.9384527105641636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1228</v>
      </c>
      <c r="D410" t="s">
        <v>75</v>
      </c>
      <c r="E410">
        <v>1.9384527105641636</v>
      </c>
      <c r="F410">
        <v>1.9384527105641636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1229</v>
      </c>
      <c r="D411" t="s">
        <v>75</v>
      </c>
      <c r="E411">
        <v>1.9384527105641636</v>
      </c>
      <c r="F411">
        <v>1.9384527105641636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1230</v>
      </c>
      <c r="D412" t="s">
        <v>75</v>
      </c>
      <c r="E412">
        <v>1.9384527105641636</v>
      </c>
      <c r="F412">
        <v>1.9384527105641636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1231</v>
      </c>
      <c r="D413" t="s">
        <v>75</v>
      </c>
      <c r="E413">
        <v>1.9384527105641636</v>
      </c>
      <c r="F413">
        <v>1.9384527105641636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>
        <v>36</v>
      </c>
      <c r="C414" t="s">
        <v>1232</v>
      </c>
      <c r="D414" t="s">
        <v>75</v>
      </c>
      <c r="E414">
        <v>1.9384527105641636</v>
      </c>
      <c r="F414">
        <v>1.9384527105641636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1233</v>
      </c>
      <c r="D415" t="s">
        <v>75</v>
      </c>
      <c r="E415">
        <v>1.9384527105641636</v>
      </c>
      <c r="F415">
        <v>1.9384527105641636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1234</v>
      </c>
      <c r="D416" t="s">
        <v>75</v>
      </c>
      <c r="E416">
        <v>1.9384527105641636</v>
      </c>
      <c r="F416">
        <v>1.9384527105641636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1235</v>
      </c>
      <c r="D417" t="s">
        <v>75</v>
      </c>
      <c r="E417">
        <v>1.9384527105641636</v>
      </c>
      <c r="F417">
        <v>1.9384527105641636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1236</v>
      </c>
      <c r="D418" t="s">
        <v>75</v>
      </c>
      <c r="E418">
        <v>1.9384527105641636</v>
      </c>
      <c r="F418">
        <v>1.9384527105641636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1237</v>
      </c>
      <c r="D419" t="s">
        <v>75</v>
      </c>
      <c r="E419">
        <v>1.9384527105641636</v>
      </c>
      <c r="F419">
        <v>1.9384527105641636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1238</v>
      </c>
      <c r="D420" t="s">
        <v>75</v>
      </c>
      <c r="E420">
        <v>1.9384527105641636</v>
      </c>
      <c r="F420">
        <v>1.9384527105641636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1239</v>
      </c>
      <c r="D421" t="s">
        <v>75</v>
      </c>
      <c r="E421">
        <v>1.9384527105641636</v>
      </c>
      <c r="F421">
        <v>1.9384527105641636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1240</v>
      </c>
      <c r="D422" t="s">
        <v>75</v>
      </c>
      <c r="E422">
        <v>1.9384527105641636</v>
      </c>
      <c r="F422">
        <v>1.9384527105641636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1241</v>
      </c>
      <c r="D423" t="s">
        <v>75</v>
      </c>
      <c r="E423">
        <v>1.9384527105641636</v>
      </c>
      <c r="F423">
        <v>1.9384527105641636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1242</v>
      </c>
      <c r="D424" t="s">
        <v>75</v>
      </c>
      <c r="E424">
        <v>1.9384527105641636</v>
      </c>
      <c r="F424">
        <v>1.9384527105641636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1243</v>
      </c>
      <c r="D425" t="s">
        <v>75</v>
      </c>
      <c r="E425">
        <v>1.9384527105641636</v>
      </c>
      <c r="F425">
        <v>1.9384527105641636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1244</v>
      </c>
      <c r="D426" t="s">
        <v>75</v>
      </c>
      <c r="E426">
        <v>1.9384527105641636</v>
      </c>
      <c r="F426">
        <v>1.9384527105641636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1245</v>
      </c>
      <c r="D427" t="s">
        <v>75</v>
      </c>
      <c r="E427">
        <v>1.9384527105641636</v>
      </c>
      <c r="F427">
        <v>1.9384527105641636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 t="s">
        <v>75</v>
      </c>
      <c r="C428" t="s">
        <v>1246</v>
      </c>
      <c r="D428" t="s">
        <v>75</v>
      </c>
      <c r="E428">
        <v>1.9384527105641636</v>
      </c>
      <c r="F428">
        <v>1.9384527105641636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1247</v>
      </c>
      <c r="D429" t="s">
        <v>75</v>
      </c>
      <c r="E429">
        <v>1.9384527105641636</v>
      </c>
      <c r="F429">
        <v>1.9384527105641636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1248</v>
      </c>
      <c r="D430" t="s">
        <v>75</v>
      </c>
      <c r="E430">
        <v>1.9384527105641636</v>
      </c>
      <c r="F430">
        <v>1.9384527105641636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1249</v>
      </c>
      <c r="D431" t="s">
        <v>75</v>
      </c>
      <c r="E431">
        <v>1.9384527105641636</v>
      </c>
      <c r="F431">
        <v>1.9384527105641636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1250</v>
      </c>
      <c r="D432" t="s">
        <v>75</v>
      </c>
      <c r="E432">
        <v>1.9384527105641636</v>
      </c>
      <c r="F432">
        <v>1.9384527105641636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1251</v>
      </c>
      <c r="D433" t="s">
        <v>75</v>
      </c>
      <c r="E433">
        <v>1.9384527105641636</v>
      </c>
      <c r="F433">
        <v>1.9384527105641636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>
        <v>38</v>
      </c>
      <c r="C434" t="s">
        <v>1252</v>
      </c>
      <c r="D434" t="s">
        <v>75</v>
      </c>
      <c r="E434">
        <v>1.9384527105641636</v>
      </c>
      <c r="F434">
        <v>1.9384527105641636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1253</v>
      </c>
      <c r="D435" t="s">
        <v>75</v>
      </c>
      <c r="E435">
        <v>1.9384527105641636</v>
      </c>
      <c r="F435">
        <v>1.9384527105641636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1254</v>
      </c>
      <c r="D436" t="s">
        <v>75</v>
      </c>
      <c r="E436">
        <v>1.9384527105641636</v>
      </c>
      <c r="F436">
        <v>1.9384527105641636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1255</v>
      </c>
      <c r="D437" t="s">
        <v>75</v>
      </c>
      <c r="E437">
        <v>1.9384527105641636</v>
      </c>
      <c r="F437">
        <v>1.9384527105641636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1256</v>
      </c>
      <c r="D438" t="s">
        <v>75</v>
      </c>
      <c r="E438">
        <v>1.9384527105641636</v>
      </c>
      <c r="F438">
        <v>1.9384527105641636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1257</v>
      </c>
      <c r="D439" t="s">
        <v>75</v>
      </c>
      <c r="E439">
        <v>1.9384527105641636</v>
      </c>
      <c r="F439">
        <v>1.9384527105641636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1258</v>
      </c>
      <c r="D440" t="s">
        <v>75</v>
      </c>
      <c r="E440">
        <v>1.9384527105641636</v>
      </c>
      <c r="F440">
        <v>1.9384527105641636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1259</v>
      </c>
      <c r="D441" t="s">
        <v>75</v>
      </c>
      <c r="E441">
        <v>1.9384527105641636</v>
      </c>
      <c r="F441">
        <v>1.9384527105641636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1260</v>
      </c>
      <c r="D442" t="s">
        <v>75</v>
      </c>
      <c r="E442">
        <v>1.9384527105641636</v>
      </c>
      <c r="F442">
        <v>1.9384527105641636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1261</v>
      </c>
      <c r="D443" t="s">
        <v>75</v>
      </c>
      <c r="E443">
        <v>1.9384527105641636</v>
      </c>
      <c r="F443">
        <v>1.9384527105641636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1262</v>
      </c>
      <c r="D444" t="s">
        <v>75</v>
      </c>
      <c r="E444">
        <v>1.9384527105641636</v>
      </c>
      <c r="F444">
        <v>1.9384527105641636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1263</v>
      </c>
      <c r="D445" t="s">
        <v>75</v>
      </c>
      <c r="E445">
        <v>1.9384527105641636</v>
      </c>
      <c r="F445">
        <v>1.9384527105641636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1264</v>
      </c>
      <c r="D446" t="s">
        <v>75</v>
      </c>
      <c r="E446">
        <v>1.9384527105641636</v>
      </c>
      <c r="F446">
        <v>1.9384527105641636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1265</v>
      </c>
      <c r="D447" t="s">
        <v>75</v>
      </c>
      <c r="E447">
        <v>1.9384527105641636</v>
      </c>
      <c r="F447">
        <v>1.9384527105641636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1266</v>
      </c>
      <c r="D448" t="s">
        <v>75</v>
      </c>
      <c r="E448">
        <v>1.9384527105641636</v>
      </c>
      <c r="F448">
        <v>1.9384527105641636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1267</v>
      </c>
      <c r="D449" t="s">
        <v>75</v>
      </c>
      <c r="E449">
        <v>1.9384527105641636</v>
      </c>
      <c r="F449">
        <v>1.9384527105641636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1268</v>
      </c>
      <c r="D450" t="s">
        <v>75</v>
      </c>
      <c r="E450">
        <v>1.9384527105641636</v>
      </c>
      <c r="F450">
        <v>1.9384527105641636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1269</v>
      </c>
      <c r="D451" t="s">
        <v>75</v>
      </c>
      <c r="E451">
        <v>1.9384527105641636</v>
      </c>
      <c r="F451">
        <v>1.9384527105641636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1270</v>
      </c>
      <c r="D452" t="s">
        <v>75</v>
      </c>
      <c r="E452">
        <v>1.9384527105641636</v>
      </c>
      <c r="F452">
        <v>1.9384527105641636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1271</v>
      </c>
      <c r="D453" t="s">
        <v>75</v>
      </c>
      <c r="E453">
        <v>1.9384527105641636</v>
      </c>
      <c r="F453">
        <v>1.9384527105641636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>
        <v>40</v>
      </c>
      <c r="C454" t="s">
        <v>1272</v>
      </c>
      <c r="D454" t="s">
        <v>75</v>
      </c>
      <c r="E454">
        <v>1.9384527105641636</v>
      </c>
      <c r="F454">
        <v>1.9384527105641636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1273</v>
      </c>
      <c r="D455" t="s">
        <v>75</v>
      </c>
      <c r="E455">
        <v>1.9384527105641636</v>
      </c>
      <c r="F455">
        <v>1.9384527105641636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1274</v>
      </c>
      <c r="D456" t="s">
        <v>75</v>
      </c>
      <c r="E456">
        <v>1.9384527105641636</v>
      </c>
      <c r="F456">
        <v>1.9384527105641636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1275</v>
      </c>
      <c r="D457" t="s">
        <v>75</v>
      </c>
      <c r="E457">
        <v>1.9384527105641636</v>
      </c>
      <c r="F457">
        <v>1.9384527105641636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 t="s">
        <v>75</v>
      </c>
      <c r="C458" t="s">
        <v>1276</v>
      </c>
      <c r="D458" t="s">
        <v>75</v>
      </c>
      <c r="E458">
        <v>1.9384527105641636</v>
      </c>
      <c r="F458">
        <v>1.9384527105641636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1277</v>
      </c>
      <c r="D459" t="s">
        <v>75</v>
      </c>
      <c r="E459">
        <v>1.9384527105641636</v>
      </c>
      <c r="F459">
        <v>1.9384527105641636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1278</v>
      </c>
      <c r="D460" t="s">
        <v>75</v>
      </c>
      <c r="E460">
        <v>1.9384527105641636</v>
      </c>
      <c r="F460">
        <v>1.9384527105641636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1279</v>
      </c>
      <c r="D461" t="s">
        <v>75</v>
      </c>
      <c r="E461">
        <v>1.9384527105641636</v>
      </c>
      <c r="F461">
        <v>1.9384527105641636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1280</v>
      </c>
      <c r="D462" t="s">
        <v>75</v>
      </c>
      <c r="E462">
        <v>1.9384527105641636</v>
      </c>
      <c r="F462">
        <v>1.9384527105641636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1281</v>
      </c>
      <c r="D463" t="s">
        <v>75</v>
      </c>
      <c r="E463">
        <v>1.9384527105641636</v>
      </c>
      <c r="F463">
        <v>1.9384527105641636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1282</v>
      </c>
      <c r="D464" t="s">
        <v>75</v>
      </c>
      <c r="E464">
        <v>1.9384527105641636</v>
      </c>
      <c r="F464">
        <v>1.9384527105641636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1283</v>
      </c>
      <c r="D465" t="s">
        <v>75</v>
      </c>
      <c r="E465">
        <v>1.9384527105641636</v>
      </c>
      <c r="F465">
        <v>1.9384527105641636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1284</v>
      </c>
      <c r="D466" t="s">
        <v>75</v>
      </c>
      <c r="E466">
        <v>1.9384527105641636</v>
      </c>
      <c r="F466">
        <v>1.9384527105641636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1285</v>
      </c>
      <c r="D467" t="s">
        <v>75</v>
      </c>
      <c r="E467">
        <v>1.9384527105641636</v>
      </c>
      <c r="F467">
        <v>1.9384527105641636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1286</v>
      </c>
      <c r="D468" t="s">
        <v>75</v>
      </c>
      <c r="E468">
        <v>1.9384527105641636</v>
      </c>
      <c r="F468">
        <v>1.9384527105641636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1287</v>
      </c>
      <c r="D469" t="s">
        <v>75</v>
      </c>
      <c r="E469">
        <v>1.9384527105641636</v>
      </c>
      <c r="F469">
        <v>1.9384527105641636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1288</v>
      </c>
      <c r="D470" t="s">
        <v>75</v>
      </c>
      <c r="E470">
        <v>1.9384527105641636</v>
      </c>
      <c r="F470">
        <v>1.9384527105641636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1289</v>
      </c>
      <c r="D471" t="s">
        <v>75</v>
      </c>
      <c r="E471">
        <v>1.9384527105641636</v>
      </c>
      <c r="F471">
        <v>1.9384527105641636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1290</v>
      </c>
      <c r="D472" t="s">
        <v>75</v>
      </c>
      <c r="E472">
        <v>1.9384527105641636</v>
      </c>
      <c r="F472">
        <v>1.9384527105641636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1291</v>
      </c>
      <c r="D473" t="s">
        <v>75</v>
      </c>
      <c r="E473">
        <v>1.9384527105641636</v>
      </c>
      <c r="F473">
        <v>1.9384527105641636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>
        <v>42</v>
      </c>
      <c r="C474" t="s">
        <v>1292</v>
      </c>
      <c r="D474" t="s">
        <v>75</v>
      </c>
      <c r="E474">
        <v>1.9384527105641636</v>
      </c>
      <c r="F474">
        <v>1.9384527105641636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1293</v>
      </c>
      <c r="D475" t="s">
        <v>75</v>
      </c>
      <c r="E475">
        <v>1.9384527105641636</v>
      </c>
      <c r="F475">
        <v>1.9384527105641636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1294</v>
      </c>
      <c r="D476" t="s">
        <v>75</v>
      </c>
      <c r="E476">
        <v>1.9384527105641636</v>
      </c>
      <c r="F476">
        <v>1.9384527105641636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1295</v>
      </c>
      <c r="D477" t="s">
        <v>75</v>
      </c>
      <c r="E477">
        <v>1.9384527105641636</v>
      </c>
      <c r="F477">
        <v>1.9384527105641636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1296</v>
      </c>
      <c r="D478" t="s">
        <v>75</v>
      </c>
      <c r="E478">
        <v>1.9384527105641636</v>
      </c>
      <c r="F478">
        <v>1.9384527105641636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1297</v>
      </c>
      <c r="D479" t="s">
        <v>75</v>
      </c>
      <c r="E479">
        <v>1.9384527105641636</v>
      </c>
      <c r="F479">
        <v>1.9384527105641636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1298</v>
      </c>
      <c r="D480" t="s">
        <v>75</v>
      </c>
      <c r="E480">
        <v>1.9384527105641636</v>
      </c>
      <c r="F480">
        <v>1.9384527105641636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1299</v>
      </c>
      <c r="D481" t="s">
        <v>75</v>
      </c>
      <c r="E481">
        <v>1.9384527105641636</v>
      </c>
      <c r="F481">
        <v>1.9384527105641636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1300</v>
      </c>
      <c r="D482" t="s">
        <v>75</v>
      </c>
      <c r="E482">
        <v>1.9384527105641636</v>
      </c>
      <c r="F482">
        <v>1.9384527105641636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1301</v>
      </c>
      <c r="D483" t="s">
        <v>75</v>
      </c>
      <c r="E483">
        <v>1.9384527105641636</v>
      </c>
      <c r="F483">
        <v>1.9384527105641636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1302</v>
      </c>
      <c r="D484" t="s">
        <v>75</v>
      </c>
      <c r="E484">
        <v>1.9384527105641636</v>
      </c>
      <c r="F484">
        <v>1.9384527105641636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1303</v>
      </c>
      <c r="D485" t="s">
        <v>75</v>
      </c>
      <c r="E485">
        <v>1.9384527105641636</v>
      </c>
      <c r="F485">
        <v>1.9384527105641636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1304</v>
      </c>
      <c r="D486" t="s">
        <v>75</v>
      </c>
      <c r="E486">
        <v>1.9384527105641636</v>
      </c>
      <c r="F486">
        <v>1.9384527105641636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1305</v>
      </c>
      <c r="D487" t="s">
        <v>75</v>
      </c>
      <c r="E487">
        <v>1.9384527105641636</v>
      </c>
      <c r="F487">
        <v>1.9384527105641636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 t="s">
        <v>75</v>
      </c>
      <c r="C488" t="s">
        <v>1306</v>
      </c>
      <c r="D488" t="s">
        <v>75</v>
      </c>
      <c r="E488">
        <v>1.9384527105641636</v>
      </c>
      <c r="F488">
        <v>1.9384527105641636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1307</v>
      </c>
      <c r="D489" t="s">
        <v>75</v>
      </c>
      <c r="E489">
        <v>1.9384527105641636</v>
      </c>
      <c r="F489">
        <v>1.9384527105641636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1308</v>
      </c>
      <c r="D490" t="s">
        <v>75</v>
      </c>
      <c r="E490">
        <v>1.9384527105641636</v>
      </c>
      <c r="F490">
        <v>1.9384527105641636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1309</v>
      </c>
      <c r="D491" t="s">
        <v>75</v>
      </c>
      <c r="E491">
        <v>1.9384527105641636</v>
      </c>
      <c r="F491">
        <v>1.9384527105641636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1310</v>
      </c>
      <c r="D492" t="s">
        <v>75</v>
      </c>
      <c r="E492">
        <v>1.9384527105641636</v>
      </c>
      <c r="F492">
        <v>1.9384527105641636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1311</v>
      </c>
      <c r="D493" t="s">
        <v>75</v>
      </c>
      <c r="E493">
        <v>1.9384527105641636</v>
      </c>
      <c r="F493">
        <v>1.9384527105641636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>
        <v>44</v>
      </c>
      <c r="C494" t="s">
        <v>1312</v>
      </c>
      <c r="D494" t="s">
        <v>75</v>
      </c>
      <c r="E494">
        <v>1.9384527105641636</v>
      </c>
      <c r="F494">
        <v>1.9384527105641636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1313</v>
      </c>
      <c r="D495" t="s">
        <v>75</v>
      </c>
      <c r="E495">
        <v>1.9384527105641636</v>
      </c>
      <c r="F495">
        <v>1.9384527105641636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1314</v>
      </c>
      <c r="D496" t="s">
        <v>75</v>
      </c>
      <c r="E496">
        <v>1.9384527105641636</v>
      </c>
      <c r="F496">
        <v>1.9384527105641636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1315</v>
      </c>
      <c r="D497" t="s">
        <v>75</v>
      </c>
      <c r="E497">
        <v>1.9384527105641636</v>
      </c>
      <c r="F497">
        <v>1.9384527105641636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1316</v>
      </c>
      <c r="D498" t="s">
        <v>75</v>
      </c>
      <c r="E498">
        <v>1.9384527105641636</v>
      </c>
      <c r="F498">
        <v>1.9384527105641636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1317</v>
      </c>
      <c r="D499" t="s">
        <v>75</v>
      </c>
      <c r="E499">
        <v>1.9384527105641636</v>
      </c>
      <c r="F499">
        <v>1.9384527105641636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1318</v>
      </c>
      <c r="D500" t="s">
        <v>75</v>
      </c>
      <c r="E500">
        <v>1.9384527105641636</v>
      </c>
      <c r="F500">
        <v>1.9384527105641636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1319</v>
      </c>
      <c r="D501" t="s">
        <v>75</v>
      </c>
      <c r="E501">
        <v>1.9384527105641636</v>
      </c>
      <c r="F501">
        <v>1.9384527105641636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1320</v>
      </c>
      <c r="D502" t="s">
        <v>75</v>
      </c>
      <c r="E502">
        <v>1.9384527105641636</v>
      </c>
      <c r="F502">
        <v>1.9384527105641636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1321</v>
      </c>
      <c r="D503" t="s">
        <v>75</v>
      </c>
      <c r="E503">
        <v>1.9384527105641636</v>
      </c>
      <c r="F503">
        <v>1.9384527105641636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1322</v>
      </c>
      <c r="D504" t="s">
        <v>75</v>
      </c>
      <c r="E504">
        <v>1.9384527105641636</v>
      </c>
      <c r="F504">
        <v>1.9384527105641636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1323</v>
      </c>
      <c r="D505" t="s">
        <v>75</v>
      </c>
      <c r="E505">
        <v>1.9384527105641636</v>
      </c>
      <c r="F505">
        <v>1.9384527105641636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1324</v>
      </c>
      <c r="D506" t="s">
        <v>75</v>
      </c>
      <c r="E506">
        <v>1.9384527105641636</v>
      </c>
      <c r="F506">
        <v>1.9384527105641636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1325</v>
      </c>
      <c r="D507" t="s">
        <v>75</v>
      </c>
      <c r="E507">
        <v>1.9384527105641636</v>
      </c>
      <c r="F507">
        <v>1.9384527105641636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1326</v>
      </c>
      <c r="D508" t="s">
        <v>75</v>
      </c>
      <c r="E508">
        <v>1.9384527105641636</v>
      </c>
      <c r="F508">
        <v>1.9384527105641636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1327</v>
      </c>
      <c r="D509" t="s">
        <v>75</v>
      </c>
      <c r="E509">
        <v>1.9384527105641636</v>
      </c>
      <c r="F509">
        <v>1.9384527105641636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1328</v>
      </c>
      <c r="D510" t="s">
        <v>75</v>
      </c>
      <c r="E510">
        <v>1.9384527105641636</v>
      </c>
      <c r="F510">
        <v>1.9384527105641636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1329</v>
      </c>
      <c r="D511" t="s">
        <v>75</v>
      </c>
      <c r="E511">
        <v>1.9384527105641636</v>
      </c>
      <c r="F511">
        <v>1.9384527105641636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1330</v>
      </c>
      <c r="D512" t="s">
        <v>75</v>
      </c>
      <c r="E512">
        <v>1.9384527105641636</v>
      </c>
      <c r="F512">
        <v>1.9384527105641636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1331</v>
      </c>
      <c r="D513" t="s">
        <v>75</v>
      </c>
      <c r="E513">
        <v>1.9384527105641636</v>
      </c>
      <c r="F513">
        <v>1.9384527105641636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>
        <v>46</v>
      </c>
      <c r="C514" t="s">
        <v>1332</v>
      </c>
      <c r="D514" t="s">
        <v>75</v>
      </c>
      <c r="E514">
        <v>1.9384527105641636</v>
      </c>
      <c r="F514">
        <v>1.9384527105641636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1333</v>
      </c>
      <c r="D515" t="s">
        <v>75</v>
      </c>
      <c r="E515">
        <v>1.9384527105641636</v>
      </c>
      <c r="F515">
        <v>1.9384527105641636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1334</v>
      </c>
      <c r="D516" t="s">
        <v>75</v>
      </c>
      <c r="E516">
        <v>1.9384527105641636</v>
      </c>
      <c r="F516">
        <v>1.9384527105641636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1335</v>
      </c>
      <c r="D517" t="s">
        <v>75</v>
      </c>
      <c r="E517">
        <v>1.9384527105641636</v>
      </c>
      <c r="F517">
        <v>1.9384527105641636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 t="s">
        <v>75</v>
      </c>
      <c r="C518" t="s">
        <v>1336</v>
      </c>
      <c r="D518" t="s">
        <v>75</v>
      </c>
      <c r="E518">
        <v>1.9384527105641636</v>
      </c>
      <c r="F518">
        <v>1.9384527105641636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1337</v>
      </c>
      <c r="D519" t="s">
        <v>75</v>
      </c>
      <c r="E519">
        <v>1.9384527105641636</v>
      </c>
      <c r="F519">
        <v>1.9384527105641636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1338</v>
      </c>
      <c r="D520" t="s">
        <v>75</v>
      </c>
      <c r="E520">
        <v>1.9384527105641636</v>
      </c>
      <c r="F520">
        <v>1.9384527105641636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1339</v>
      </c>
      <c r="D521" t="s">
        <v>75</v>
      </c>
      <c r="E521">
        <v>1.9384527105641636</v>
      </c>
      <c r="F521">
        <v>1.9384527105641636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1340</v>
      </c>
      <c r="D522" t="s">
        <v>75</v>
      </c>
      <c r="E522">
        <v>1.9384527105641636</v>
      </c>
      <c r="F522">
        <v>1.9384527105641636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1341</v>
      </c>
      <c r="D523" t="s">
        <v>75</v>
      </c>
      <c r="E523">
        <v>1.9384527105641636</v>
      </c>
      <c r="F523">
        <v>1.9384527105641636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1342</v>
      </c>
      <c r="D524" t="s">
        <v>75</v>
      </c>
      <c r="E524">
        <v>1.9384527105641636</v>
      </c>
      <c r="F524">
        <v>1.9384527105641636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1343</v>
      </c>
      <c r="D525" t="s">
        <v>75</v>
      </c>
      <c r="E525">
        <v>1.9384527105641636</v>
      </c>
      <c r="F525">
        <v>1.9384527105641636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1344</v>
      </c>
      <c r="D526" t="s">
        <v>75</v>
      </c>
      <c r="E526">
        <v>1.9384527105641636</v>
      </c>
      <c r="F526">
        <v>1.9384527105641636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1345</v>
      </c>
      <c r="D527" t="s">
        <v>75</v>
      </c>
      <c r="E527">
        <v>1.9384527105641636</v>
      </c>
      <c r="F527">
        <v>1.9384527105641636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1346</v>
      </c>
      <c r="D528" t="s">
        <v>75</v>
      </c>
      <c r="E528">
        <v>1.9384527105641636</v>
      </c>
      <c r="F528">
        <v>1.9384527105641636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1347</v>
      </c>
      <c r="D529" t="s">
        <v>75</v>
      </c>
      <c r="E529">
        <v>1.9384527105641636</v>
      </c>
      <c r="F529">
        <v>1.9384527105641636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1348</v>
      </c>
      <c r="D530" t="s">
        <v>75</v>
      </c>
      <c r="E530">
        <v>1.9384527105641636</v>
      </c>
      <c r="F530">
        <v>1.9384527105641636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1349</v>
      </c>
      <c r="D531" t="s">
        <v>75</v>
      </c>
      <c r="E531">
        <v>1.9384527105641636</v>
      </c>
      <c r="F531">
        <v>1.9384527105641636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1350</v>
      </c>
      <c r="D532" t="s">
        <v>75</v>
      </c>
      <c r="E532">
        <v>1.9384527105641636</v>
      </c>
      <c r="F532">
        <v>1.9384527105641636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1351</v>
      </c>
      <c r="D533" t="s">
        <v>75</v>
      </c>
      <c r="E533">
        <v>1.9384527105641636</v>
      </c>
      <c r="F533">
        <v>1.9384527105641636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>
        <v>48</v>
      </c>
      <c r="C534" t="s">
        <v>1352</v>
      </c>
      <c r="D534" t="s">
        <v>75</v>
      </c>
      <c r="E534">
        <v>1.9384527105641636</v>
      </c>
      <c r="F534">
        <v>1.9384527105641636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1353</v>
      </c>
      <c r="D535" t="s">
        <v>75</v>
      </c>
      <c r="E535">
        <v>1.9384527105641636</v>
      </c>
      <c r="F535">
        <v>1.9384527105641636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1354</v>
      </c>
      <c r="D536" t="s">
        <v>75</v>
      </c>
      <c r="E536">
        <v>1.9384527105641636</v>
      </c>
      <c r="F536">
        <v>1.9384527105641636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1355</v>
      </c>
      <c r="D537" t="s">
        <v>75</v>
      </c>
      <c r="E537">
        <v>1.9384527105641636</v>
      </c>
      <c r="F537">
        <v>1.9384527105641636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1356</v>
      </c>
      <c r="D538" t="s">
        <v>75</v>
      </c>
      <c r="E538">
        <v>1.9384527105641636</v>
      </c>
      <c r="F538">
        <v>1.9384527105641636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1357</v>
      </c>
      <c r="D539" t="s">
        <v>75</v>
      </c>
      <c r="E539">
        <v>1.9384527105641636</v>
      </c>
      <c r="F539">
        <v>1.9384527105641636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1358</v>
      </c>
      <c r="D540" t="s">
        <v>75</v>
      </c>
      <c r="E540">
        <v>1.9384527105641636</v>
      </c>
      <c r="F540">
        <v>1.9384527105641636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1359</v>
      </c>
      <c r="D541" t="s">
        <v>75</v>
      </c>
      <c r="E541">
        <v>1.9384527105641636</v>
      </c>
      <c r="F541">
        <v>1.9384527105641636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1360</v>
      </c>
      <c r="D542" t="s">
        <v>75</v>
      </c>
      <c r="E542">
        <v>1.9384527105641636</v>
      </c>
      <c r="F542">
        <v>1.9384527105641636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1361</v>
      </c>
      <c r="D543" t="s">
        <v>75</v>
      </c>
      <c r="E543">
        <v>1.9384527105641636</v>
      </c>
      <c r="F543">
        <v>1.9384527105641636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1362</v>
      </c>
      <c r="D544" t="s">
        <v>75</v>
      </c>
      <c r="E544">
        <v>1.9384527105641636</v>
      </c>
      <c r="F544">
        <v>1.9384527105641636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1363</v>
      </c>
      <c r="D545" t="s">
        <v>75</v>
      </c>
      <c r="E545">
        <v>1.9384527105641636</v>
      </c>
      <c r="F545">
        <v>1.9384527105641636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1364</v>
      </c>
      <c r="D546" t="s">
        <v>75</v>
      </c>
      <c r="E546">
        <v>1.9384527105641636</v>
      </c>
      <c r="F546">
        <v>1.9384527105641636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1365</v>
      </c>
      <c r="D547" t="s">
        <v>75</v>
      </c>
      <c r="E547">
        <v>1.9384527105641636</v>
      </c>
      <c r="F547">
        <v>1.9384527105641636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 t="s">
        <v>75</v>
      </c>
      <c r="C548" t="s">
        <v>1366</v>
      </c>
      <c r="D548" t="s">
        <v>75</v>
      </c>
      <c r="E548">
        <v>1.9384527105641636</v>
      </c>
      <c r="F548">
        <v>1.9384527105641636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1367</v>
      </c>
      <c r="D549" t="s">
        <v>75</v>
      </c>
      <c r="E549">
        <v>1.9384527105641636</v>
      </c>
      <c r="F549">
        <v>1.9384527105641636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1368</v>
      </c>
      <c r="D550" t="s">
        <v>75</v>
      </c>
      <c r="E550">
        <v>1.9384527105641636</v>
      </c>
      <c r="F550">
        <v>1.9384527105641636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1369</v>
      </c>
      <c r="D551" t="s">
        <v>75</v>
      </c>
      <c r="E551">
        <v>1.9384527105641636</v>
      </c>
      <c r="F551">
        <v>1.9384527105641636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1370</v>
      </c>
      <c r="D552" t="s">
        <v>75</v>
      </c>
      <c r="E552">
        <v>1.9384527105641636</v>
      </c>
      <c r="F552">
        <v>1.9384527105641636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1371</v>
      </c>
      <c r="D553" t="s">
        <v>75</v>
      </c>
      <c r="E553">
        <v>1.9384527105641636</v>
      </c>
      <c r="F553">
        <v>1.9384527105641636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>
        <v>50</v>
      </c>
      <c r="C554" t="s">
        <v>1372</v>
      </c>
      <c r="D554" t="s">
        <v>75</v>
      </c>
      <c r="E554">
        <v>1.9384527105641636</v>
      </c>
      <c r="F554">
        <v>1.9384527105641636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1373</v>
      </c>
      <c r="D555" t="s">
        <v>75</v>
      </c>
      <c r="E555">
        <v>1.9384527105641636</v>
      </c>
      <c r="F555">
        <v>1.9384527105641636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1374</v>
      </c>
      <c r="D556" t="s">
        <v>75</v>
      </c>
      <c r="E556">
        <v>1.9384527105641636</v>
      </c>
      <c r="F556">
        <v>1.9384527105641636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1375</v>
      </c>
      <c r="D557" t="s">
        <v>75</v>
      </c>
      <c r="E557">
        <v>1.9384527105641636</v>
      </c>
      <c r="F557">
        <v>1.9384527105641636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1376</v>
      </c>
      <c r="D558" t="s">
        <v>75</v>
      </c>
      <c r="E558">
        <v>1.9384527105641636</v>
      </c>
      <c r="F558">
        <v>1.9384527105641636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1377</v>
      </c>
      <c r="D559" t="s">
        <v>75</v>
      </c>
      <c r="E559">
        <v>1.9384527105641636</v>
      </c>
      <c r="F559">
        <v>1.9384527105641636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1378</v>
      </c>
      <c r="D560" t="s">
        <v>75</v>
      </c>
      <c r="E560">
        <v>1.9384527105641636</v>
      </c>
      <c r="F560">
        <v>1.9384527105641636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1379</v>
      </c>
      <c r="D561" t="s">
        <v>75</v>
      </c>
      <c r="E561">
        <v>1.9384527105641636</v>
      </c>
      <c r="F561">
        <v>1.9384527105641636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1380</v>
      </c>
      <c r="D562" t="s">
        <v>75</v>
      </c>
      <c r="E562">
        <v>1.9384527105641636</v>
      </c>
      <c r="F562">
        <v>1.9384527105641636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1381</v>
      </c>
      <c r="D563" t="s">
        <v>75</v>
      </c>
      <c r="E563">
        <v>1.9384527105641636</v>
      </c>
      <c r="F563">
        <v>1.9384527105641636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1382</v>
      </c>
      <c r="D564" t="s">
        <v>75</v>
      </c>
      <c r="E564">
        <v>1.9384527105641636</v>
      </c>
      <c r="F564">
        <v>1.9384527105641636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1383</v>
      </c>
      <c r="D565" t="s">
        <v>75</v>
      </c>
      <c r="E565">
        <v>1.9384527105641636</v>
      </c>
      <c r="F565">
        <v>1.9384527105641636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1384</v>
      </c>
      <c r="D566" t="s">
        <v>75</v>
      </c>
      <c r="E566">
        <v>1.9384527105641636</v>
      </c>
      <c r="F566">
        <v>1.9384527105641636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1385</v>
      </c>
      <c r="D567" t="s">
        <v>75</v>
      </c>
      <c r="E567">
        <v>1.9384527105641636</v>
      </c>
      <c r="F567">
        <v>1.9384527105641636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1386</v>
      </c>
      <c r="D568" t="s">
        <v>75</v>
      </c>
      <c r="E568">
        <v>1.9384527105641636</v>
      </c>
      <c r="F568">
        <v>1.9384527105641636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1387</v>
      </c>
      <c r="D569" t="s">
        <v>75</v>
      </c>
      <c r="E569">
        <v>1.9384527105641636</v>
      </c>
      <c r="F569">
        <v>1.9384527105641636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1388</v>
      </c>
      <c r="D570" t="s">
        <v>75</v>
      </c>
      <c r="E570">
        <v>1.9384527105641636</v>
      </c>
      <c r="F570">
        <v>1.9384527105641636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1389</v>
      </c>
      <c r="D571" t="s">
        <v>75</v>
      </c>
      <c r="E571">
        <v>1.9384527105641636</v>
      </c>
      <c r="F571">
        <v>1.9384527105641636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1390</v>
      </c>
      <c r="D572" t="s">
        <v>75</v>
      </c>
      <c r="E572">
        <v>1.9384527105641636</v>
      </c>
      <c r="F572">
        <v>1.9384527105641636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1391</v>
      </c>
      <c r="D573" t="s">
        <v>75</v>
      </c>
      <c r="E573">
        <v>1.9384527105641636</v>
      </c>
      <c r="F573">
        <v>1.9384527105641636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>
        <v>52</v>
      </c>
      <c r="C574" t="s">
        <v>1392</v>
      </c>
      <c r="D574" t="s">
        <v>75</v>
      </c>
      <c r="E574">
        <v>1.9384527105641636</v>
      </c>
      <c r="F574">
        <v>1.9384527105641636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1393</v>
      </c>
      <c r="D575" t="s">
        <v>75</v>
      </c>
      <c r="E575">
        <v>1.9384527105641636</v>
      </c>
      <c r="F575">
        <v>1.9384527105641636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1394</v>
      </c>
      <c r="D576" t="s">
        <v>75</v>
      </c>
      <c r="E576">
        <v>1.9384527105641636</v>
      </c>
      <c r="F576">
        <v>1.9384527105641636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1395</v>
      </c>
      <c r="D577" t="s">
        <v>75</v>
      </c>
      <c r="E577">
        <v>1.9384527105641636</v>
      </c>
      <c r="F577">
        <v>1.9384527105641636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1396</v>
      </c>
      <c r="D578" t="s">
        <v>75</v>
      </c>
      <c r="E578">
        <v>1.9384527105641636</v>
      </c>
      <c r="F578">
        <v>1.9384527105641636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1397</v>
      </c>
      <c r="D579" t="s">
        <v>75</v>
      </c>
      <c r="E579">
        <v>1.9384527105641636</v>
      </c>
      <c r="F579">
        <v>1.9384527105641636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 t="s">
        <v>75</v>
      </c>
      <c r="C580" t="s">
        <v>1398</v>
      </c>
      <c r="D580" t="s">
        <v>75</v>
      </c>
      <c r="E580">
        <v>1.9384527105641636</v>
      </c>
      <c r="F580">
        <v>1.9384527105641636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1399</v>
      </c>
      <c r="D581" t="s">
        <v>75</v>
      </c>
      <c r="E581">
        <v>1.9384527105641636</v>
      </c>
      <c r="F581">
        <v>1.9384527105641636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1400</v>
      </c>
      <c r="D582" t="s">
        <v>75</v>
      </c>
      <c r="E582">
        <v>1.9384527105641636</v>
      </c>
      <c r="F582">
        <v>1.9384527105641636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1401</v>
      </c>
      <c r="D583" t="s">
        <v>75</v>
      </c>
      <c r="E583">
        <v>1.9384527105641636</v>
      </c>
      <c r="F583">
        <v>1.9384527105641636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1402</v>
      </c>
      <c r="D584" t="s">
        <v>75</v>
      </c>
      <c r="E584">
        <v>1.9384527105641636</v>
      </c>
      <c r="F584">
        <v>1.9384527105641636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1403</v>
      </c>
      <c r="D585" t="s">
        <v>75</v>
      </c>
      <c r="E585">
        <v>1.9384527105641636</v>
      </c>
      <c r="F585">
        <v>1.9384527105641636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1404</v>
      </c>
      <c r="D586" t="s">
        <v>75</v>
      </c>
      <c r="E586">
        <v>1.9384527105641636</v>
      </c>
      <c r="F586">
        <v>1.9384527105641636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1405</v>
      </c>
      <c r="D587" t="s">
        <v>75</v>
      </c>
      <c r="E587">
        <v>1.9384527105641636</v>
      </c>
      <c r="F587">
        <v>1.9384527105641636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1406</v>
      </c>
      <c r="D588" t="s">
        <v>75</v>
      </c>
      <c r="E588">
        <v>1.9384527105641636</v>
      </c>
      <c r="F588">
        <v>1.9384527105641636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1407</v>
      </c>
      <c r="D589" t="s">
        <v>75</v>
      </c>
      <c r="E589">
        <v>1.9384527105641636</v>
      </c>
      <c r="F589">
        <v>1.9384527105641636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 t="s">
        <v>75</v>
      </c>
      <c r="C590" t="s">
        <v>1408</v>
      </c>
      <c r="D590" t="s">
        <v>75</v>
      </c>
      <c r="E590">
        <v>1.9384527105641636</v>
      </c>
      <c r="F590">
        <v>1.9384527105641636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1409</v>
      </c>
      <c r="D591" t="s">
        <v>75</v>
      </c>
      <c r="E591">
        <v>1.9384527105641636</v>
      </c>
      <c r="F591">
        <v>1.9384527105641636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1410</v>
      </c>
      <c r="D592" t="s">
        <v>75</v>
      </c>
      <c r="E592">
        <v>1.9384527105641636</v>
      </c>
      <c r="F592">
        <v>1.9384527105641636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  <row r="593" spans="1:18" x14ac:dyDescent="0.3">
      <c r="A593" t="s">
        <v>75</v>
      </c>
      <c r="C593" t="s">
        <v>1411</v>
      </c>
      <c r="D593" t="s">
        <v>75</v>
      </c>
      <c r="E593">
        <v>1.9384527105641636</v>
      </c>
      <c r="F593">
        <v>1.9384527105641636</v>
      </c>
      <c r="G593" t="s">
        <v>75</v>
      </c>
      <c r="H593" t="s">
        <v>75</v>
      </c>
      <c r="I593" t="s">
        <v>75</v>
      </c>
      <c r="J593" t="s">
        <v>75</v>
      </c>
      <c r="K593" t="s">
        <v>75</v>
      </c>
      <c r="L593" t="s">
        <v>75</v>
      </c>
      <c r="M593" t="s">
        <v>75</v>
      </c>
      <c r="N593" t="s">
        <v>75</v>
      </c>
      <c r="O593" t="s">
        <v>75</v>
      </c>
      <c r="P593" t="s">
        <v>75</v>
      </c>
      <c r="Q593" t="s">
        <v>75</v>
      </c>
      <c r="R593" t="s">
        <v>75</v>
      </c>
    </row>
    <row r="594" spans="1:18" x14ac:dyDescent="0.3">
      <c r="A594">
        <v>54</v>
      </c>
      <c r="C594" t="s">
        <v>1412</v>
      </c>
      <c r="D594" t="s">
        <v>75</v>
      </c>
      <c r="E594">
        <v>1.9384527105641636</v>
      </c>
      <c r="F594">
        <v>1.9384527105641636</v>
      </c>
      <c r="G594" t="s">
        <v>75</v>
      </c>
      <c r="H594" t="s">
        <v>75</v>
      </c>
      <c r="I594" t="s">
        <v>75</v>
      </c>
      <c r="J594" t="s">
        <v>75</v>
      </c>
      <c r="K594" t="s">
        <v>75</v>
      </c>
      <c r="L594" t="s">
        <v>75</v>
      </c>
      <c r="M594" t="s">
        <v>75</v>
      </c>
      <c r="N594" t="s">
        <v>75</v>
      </c>
      <c r="O594" t="s">
        <v>75</v>
      </c>
      <c r="P594" t="s">
        <v>75</v>
      </c>
      <c r="Q594" t="s">
        <v>75</v>
      </c>
      <c r="R594" t="s">
        <v>75</v>
      </c>
    </row>
    <row r="595" spans="1:18" x14ac:dyDescent="0.3">
      <c r="A595" t="s">
        <v>75</v>
      </c>
      <c r="C595" t="s">
        <v>1413</v>
      </c>
      <c r="D595" t="s">
        <v>75</v>
      </c>
      <c r="E595">
        <v>1.9384527105641636</v>
      </c>
      <c r="F595">
        <v>1.9384527105641636</v>
      </c>
      <c r="G595" t="s">
        <v>75</v>
      </c>
      <c r="H595" t="s">
        <v>75</v>
      </c>
      <c r="I595" t="s">
        <v>75</v>
      </c>
      <c r="J595" t="s">
        <v>75</v>
      </c>
      <c r="K595" t="s">
        <v>75</v>
      </c>
      <c r="L595" t="s">
        <v>75</v>
      </c>
      <c r="M595" t="s">
        <v>75</v>
      </c>
      <c r="N595" t="s">
        <v>75</v>
      </c>
      <c r="O595" t="s">
        <v>75</v>
      </c>
      <c r="P595" t="s">
        <v>75</v>
      </c>
      <c r="Q595" t="s">
        <v>75</v>
      </c>
      <c r="R595" t="s">
        <v>75</v>
      </c>
    </row>
    <row r="596" spans="1:18" x14ac:dyDescent="0.3">
      <c r="A596" t="s">
        <v>75</v>
      </c>
      <c r="C596" t="s">
        <v>1414</v>
      </c>
      <c r="D596" t="s">
        <v>75</v>
      </c>
      <c r="E596">
        <v>1.9384527105641636</v>
      </c>
      <c r="F596">
        <v>1.9384527105641636</v>
      </c>
      <c r="G596" t="s">
        <v>75</v>
      </c>
      <c r="H596" t="s">
        <v>75</v>
      </c>
      <c r="I596" t="s">
        <v>75</v>
      </c>
      <c r="J596" t="s">
        <v>75</v>
      </c>
      <c r="K596" t="s">
        <v>75</v>
      </c>
      <c r="L596" t="s">
        <v>75</v>
      </c>
      <c r="M596" t="s">
        <v>75</v>
      </c>
      <c r="N596" t="s">
        <v>75</v>
      </c>
      <c r="O596" t="s">
        <v>75</v>
      </c>
      <c r="P596" t="s">
        <v>75</v>
      </c>
      <c r="Q596" t="s">
        <v>75</v>
      </c>
      <c r="R596" t="s">
        <v>75</v>
      </c>
    </row>
    <row r="597" spans="1:18" x14ac:dyDescent="0.3">
      <c r="A597" t="s">
        <v>75</v>
      </c>
      <c r="C597" t="s">
        <v>1415</v>
      </c>
      <c r="E597">
        <v>1.9384527105641636</v>
      </c>
      <c r="F597">
        <v>1.9384527105641636</v>
      </c>
      <c r="G597" t="s">
        <v>75</v>
      </c>
      <c r="H597" t="s">
        <v>75</v>
      </c>
      <c r="I597" t="s">
        <v>75</v>
      </c>
      <c r="J597" t="s">
        <v>75</v>
      </c>
      <c r="K597" t="s">
        <v>75</v>
      </c>
      <c r="L597" t="s">
        <v>75</v>
      </c>
      <c r="M597" t="s">
        <v>75</v>
      </c>
      <c r="N597" t="s">
        <v>75</v>
      </c>
      <c r="O597" t="s">
        <v>75</v>
      </c>
      <c r="P597" t="s">
        <v>75</v>
      </c>
      <c r="Q597" t="s">
        <v>75</v>
      </c>
      <c r="R597" t="s">
        <v>75</v>
      </c>
    </row>
    <row r="598" spans="1:18" x14ac:dyDescent="0.3">
      <c r="A598" t="s">
        <v>75</v>
      </c>
      <c r="C598" t="s">
        <v>1416</v>
      </c>
      <c r="E598">
        <v>1.9384527105641636</v>
      </c>
      <c r="F598">
        <v>1.9384527105641636</v>
      </c>
      <c r="G598" t="s">
        <v>75</v>
      </c>
      <c r="H598" t="s">
        <v>75</v>
      </c>
      <c r="I598" t="s">
        <v>75</v>
      </c>
      <c r="J598" t="s">
        <v>75</v>
      </c>
      <c r="K598" t="s">
        <v>75</v>
      </c>
      <c r="L598" t="s">
        <v>75</v>
      </c>
      <c r="M598" t="s">
        <v>75</v>
      </c>
      <c r="N598" t="s">
        <v>75</v>
      </c>
      <c r="O598" t="s">
        <v>75</v>
      </c>
      <c r="P598" t="s">
        <v>75</v>
      </c>
      <c r="Q598" t="s">
        <v>75</v>
      </c>
      <c r="R598" t="s">
        <v>75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7"/>
  <dimension ref="A2:X592"/>
  <sheetViews>
    <sheetView workbookViewId="0">
      <selection activeCell="H13" sqref="H13"/>
    </sheetView>
  </sheetViews>
  <sheetFormatPr baseColWidth="10" defaultRowHeight="14.4" x14ac:dyDescent="0.3"/>
  <sheetData>
    <row r="2" spans="2:7" x14ac:dyDescent="0.3">
      <c r="B2" t="s">
        <v>30</v>
      </c>
    </row>
    <row r="3" spans="2:7" x14ac:dyDescent="0.3">
      <c r="B3" t="s">
        <v>60</v>
      </c>
    </row>
    <row r="5" spans="2:7" x14ac:dyDescent="0.3">
      <c r="B5" t="s">
        <v>21</v>
      </c>
    </row>
    <row r="6" spans="2:7" x14ac:dyDescent="0.3">
      <c r="B6" t="s">
        <v>49</v>
      </c>
    </row>
    <row r="7" spans="2:7" x14ac:dyDescent="0.3">
      <c r="B7" t="s">
        <v>45</v>
      </c>
    </row>
    <row r="9" spans="2:7" x14ac:dyDescent="0.3">
      <c r="B9" t="s">
        <v>32</v>
      </c>
    </row>
    <row r="10" spans="2:7" x14ac:dyDescent="0.3"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</row>
    <row r="11" spans="2:7" x14ac:dyDescent="0.3">
      <c r="B11" t="s">
        <v>518</v>
      </c>
      <c r="C11" t="s">
        <v>519</v>
      </c>
      <c r="D11" t="s">
        <v>520</v>
      </c>
      <c r="E11" t="s">
        <v>521</v>
      </c>
      <c r="F11" t="s">
        <v>522</v>
      </c>
      <c r="G11" t="s">
        <v>523</v>
      </c>
    </row>
    <row r="12" spans="2:7" x14ac:dyDescent="0.3">
      <c r="B12">
        <v>0</v>
      </c>
      <c r="C12">
        <v>0.5</v>
      </c>
      <c r="D12">
        <v>0.02</v>
      </c>
      <c r="E12">
        <v>100</v>
      </c>
      <c r="F12" t="b">
        <v>1</v>
      </c>
      <c r="G12" t="s">
        <v>25</v>
      </c>
    </row>
    <row r="13" spans="2:7" x14ac:dyDescent="0.3">
      <c r="B13">
        <v>0.5</v>
      </c>
      <c r="C13">
        <v>1</v>
      </c>
      <c r="D13">
        <v>0.02</v>
      </c>
      <c r="G13" t="s">
        <v>26</v>
      </c>
    </row>
    <row r="14" spans="2:7" x14ac:dyDescent="0.3">
      <c r="B14">
        <v>1</v>
      </c>
      <c r="C14">
        <v>1.5</v>
      </c>
      <c r="D14">
        <v>0.02</v>
      </c>
    </row>
    <row r="15" spans="2:7" x14ac:dyDescent="0.3">
      <c r="B15">
        <v>1.5</v>
      </c>
      <c r="C15">
        <v>2</v>
      </c>
      <c r="D15">
        <v>0.02</v>
      </c>
    </row>
    <row r="16" spans="2:7" x14ac:dyDescent="0.3">
      <c r="B16">
        <v>2</v>
      </c>
      <c r="C16">
        <v>2.5</v>
      </c>
      <c r="D16">
        <v>0.02</v>
      </c>
    </row>
    <row r="17" spans="2:4" x14ac:dyDescent="0.3">
      <c r="B17">
        <v>2.5</v>
      </c>
      <c r="C17">
        <v>3</v>
      </c>
      <c r="D17">
        <v>0.02</v>
      </c>
    </row>
    <row r="18" spans="2:4" x14ac:dyDescent="0.3">
      <c r="B18">
        <v>3</v>
      </c>
      <c r="C18">
        <v>3.5</v>
      </c>
      <c r="D18">
        <v>0.02</v>
      </c>
    </row>
    <row r="19" spans="2:4" x14ac:dyDescent="0.3">
      <c r="B19">
        <v>3.5</v>
      </c>
      <c r="C19">
        <v>4</v>
      </c>
      <c r="D19">
        <v>0.02</v>
      </c>
    </row>
    <row r="20" spans="2:4" x14ac:dyDescent="0.3">
      <c r="B20">
        <v>4</v>
      </c>
      <c r="C20">
        <v>4.5</v>
      </c>
      <c r="D20">
        <v>0.02</v>
      </c>
    </row>
    <row r="21" spans="2:4" x14ac:dyDescent="0.3">
      <c r="B21">
        <v>4.5</v>
      </c>
      <c r="C21">
        <v>5</v>
      </c>
      <c r="D21">
        <v>0.02</v>
      </c>
    </row>
    <row r="22" spans="2:4" x14ac:dyDescent="0.3">
      <c r="B22">
        <v>5</v>
      </c>
      <c r="C22">
        <v>5.5</v>
      </c>
      <c r="D22">
        <v>0.02</v>
      </c>
    </row>
    <row r="23" spans="2:4" x14ac:dyDescent="0.3">
      <c r="B23">
        <v>5.5</v>
      </c>
      <c r="C23">
        <v>6</v>
      </c>
      <c r="D23">
        <v>0.02</v>
      </c>
    </row>
    <row r="24" spans="2:4" x14ac:dyDescent="0.3">
      <c r="B24">
        <v>6</v>
      </c>
      <c r="C24">
        <v>6.5</v>
      </c>
      <c r="D24">
        <v>0.02</v>
      </c>
    </row>
    <row r="25" spans="2:4" x14ac:dyDescent="0.3">
      <c r="B25">
        <v>6.5</v>
      </c>
      <c r="C25">
        <v>7</v>
      </c>
      <c r="D25">
        <v>0.02</v>
      </c>
    </row>
    <row r="26" spans="2:4" x14ac:dyDescent="0.3">
      <c r="B26">
        <v>7</v>
      </c>
      <c r="C26">
        <v>7.5</v>
      </c>
      <c r="D26">
        <v>0.02</v>
      </c>
    </row>
    <row r="27" spans="2:4" x14ac:dyDescent="0.3">
      <c r="B27">
        <v>7.5</v>
      </c>
      <c r="C27">
        <v>8</v>
      </c>
      <c r="D27">
        <v>0.02</v>
      </c>
    </row>
    <row r="28" spans="2:4" x14ac:dyDescent="0.3">
      <c r="B28">
        <v>8</v>
      </c>
      <c r="C28">
        <v>8.5</v>
      </c>
      <c r="D28">
        <v>0.02</v>
      </c>
    </row>
    <row r="29" spans="2:4" x14ac:dyDescent="0.3">
      <c r="B29">
        <v>8.5</v>
      </c>
      <c r="C29">
        <v>9</v>
      </c>
      <c r="D29">
        <v>0.02</v>
      </c>
    </row>
    <row r="30" spans="2:4" x14ac:dyDescent="0.3">
      <c r="B30">
        <v>9</v>
      </c>
      <c r="C30">
        <v>9.5</v>
      </c>
      <c r="D30">
        <v>0.02</v>
      </c>
    </row>
    <row r="31" spans="2:4" x14ac:dyDescent="0.3">
      <c r="B31">
        <v>9.5</v>
      </c>
      <c r="C31">
        <v>10</v>
      </c>
      <c r="D31">
        <v>0.02</v>
      </c>
    </row>
    <row r="33" spans="1:24" x14ac:dyDescent="0.3">
      <c r="B33" t="s">
        <v>15</v>
      </c>
      <c r="C33" t="s">
        <v>524</v>
      </c>
    </row>
    <row r="35" spans="1:24" x14ac:dyDescent="0.3">
      <c r="B35" t="s">
        <v>31</v>
      </c>
    </row>
    <row r="36" spans="1:24" x14ac:dyDescent="0.3">
      <c r="B36" t="s">
        <v>39</v>
      </c>
      <c r="C36" t="s">
        <v>40</v>
      </c>
      <c r="D36" t="s">
        <v>50</v>
      </c>
      <c r="E36" t="s">
        <v>46</v>
      </c>
      <c r="F36" t="s">
        <v>47</v>
      </c>
    </row>
    <row r="37" spans="1:24" x14ac:dyDescent="0.3">
      <c r="B37" t="s">
        <v>525</v>
      </c>
      <c r="C37" t="s">
        <v>526</v>
      </c>
      <c r="D37" t="s">
        <v>527</v>
      </c>
    </row>
    <row r="38" spans="1:24" x14ac:dyDescent="0.3">
      <c r="B38" t="s">
        <v>27</v>
      </c>
      <c r="C38">
        <v>1</v>
      </c>
      <c r="D38" t="b">
        <v>0</v>
      </c>
      <c r="E38">
        <v>0.1</v>
      </c>
      <c r="F38">
        <v>10</v>
      </c>
    </row>
    <row r="40" spans="1:24" x14ac:dyDescent="0.3">
      <c r="B40" t="s">
        <v>51</v>
      </c>
      <c r="C40" t="b">
        <v>0</v>
      </c>
    </row>
    <row r="41" spans="1:24" x14ac:dyDescent="0.3">
      <c r="B41" t="s">
        <v>52</v>
      </c>
      <c r="C41" t="b">
        <v>0</v>
      </c>
    </row>
    <row r="42" spans="1:24" x14ac:dyDescent="0.3">
      <c r="B42" t="s">
        <v>53</v>
      </c>
      <c r="C42" t="b">
        <v>1</v>
      </c>
    </row>
    <row r="46" spans="1:24" x14ac:dyDescent="0.3">
      <c r="D46" t="s">
        <v>72</v>
      </c>
      <c r="G46" t="s">
        <v>73</v>
      </c>
    </row>
    <row r="47" spans="1:24" x14ac:dyDescent="0.3">
      <c r="B47" t="s">
        <v>23</v>
      </c>
      <c r="C47" t="s">
        <v>54</v>
      </c>
      <c r="D47" t="s">
        <v>42</v>
      </c>
      <c r="E47" t="s">
        <v>75</v>
      </c>
      <c r="F47" t="s">
        <v>75</v>
      </c>
      <c r="G47">
        <v>2.5000000000000001E-2</v>
      </c>
      <c r="H47">
        <v>0.97499999999999998</v>
      </c>
      <c r="I47" t="s">
        <v>48</v>
      </c>
    </row>
    <row r="48" spans="1:24" x14ac:dyDescent="0.3">
      <c r="A48">
        <v>0</v>
      </c>
      <c r="B48">
        <v>0</v>
      </c>
      <c r="C48" t="s">
        <v>528</v>
      </c>
      <c r="D48">
        <v>4.4429943404439882</v>
      </c>
      <c r="E48" t="s">
        <v>75</v>
      </c>
      <c r="F48" t="s">
        <v>75</v>
      </c>
      <c r="G48">
        <v>4.4429943404439882</v>
      </c>
      <c r="H48">
        <v>4.4429943404439882</v>
      </c>
      <c r="I48">
        <v>4.4429943404439882</v>
      </c>
      <c r="J48">
        <v>4.4429943404439882</v>
      </c>
      <c r="K48">
        <v>4.4429943404439882</v>
      </c>
      <c r="L48">
        <v>4.4429943404439882</v>
      </c>
      <c r="M48">
        <v>4.4429943404439882</v>
      </c>
      <c r="N48">
        <v>4.4429943404439882</v>
      </c>
      <c r="O48">
        <v>4.4429943404439882</v>
      </c>
      <c r="P48">
        <v>4.4429943404439882</v>
      </c>
      <c r="Q48">
        <v>4.4429943404439882</v>
      </c>
      <c r="R48">
        <v>4.4429943404439882</v>
      </c>
      <c r="S48">
        <v>4.4429943404439882</v>
      </c>
      <c r="T48">
        <v>4.4429943404439882</v>
      </c>
      <c r="U48" t="e">
        <v>#REF!</v>
      </c>
      <c r="V48" t="e">
        <v>#REF!</v>
      </c>
      <c r="W48" t="e">
        <v>#REF!</v>
      </c>
      <c r="X48" t="e">
        <v>#REF!</v>
      </c>
    </row>
    <row r="49" spans="1:20" x14ac:dyDescent="0.3">
      <c r="A49" t="s">
        <v>75</v>
      </c>
      <c r="B49">
        <v>0.1</v>
      </c>
      <c r="C49" t="s">
        <v>529</v>
      </c>
      <c r="D49">
        <v>4.4200138608709452</v>
      </c>
      <c r="E49" t="s">
        <v>75</v>
      </c>
      <c r="F49" t="s">
        <v>75</v>
      </c>
      <c r="G49">
        <v>4.5160026514246443</v>
      </c>
      <c r="H49">
        <v>4.1375983316751919</v>
      </c>
      <c r="I49">
        <v>4.4516158300986799</v>
      </c>
      <c r="J49">
        <v>4.4806156900943126</v>
      </c>
      <c r="K49">
        <v>4.3999326006727815</v>
      </c>
      <c r="L49">
        <v>4.4891360593928287</v>
      </c>
      <c r="M49">
        <v>4.3790714345788739</v>
      </c>
      <c r="N49">
        <v>4.4433653867906058</v>
      </c>
      <c r="O49">
        <v>4.3555242077315386</v>
      </c>
      <c r="P49">
        <v>4.4894166175941237</v>
      </c>
      <c r="Q49">
        <v>4.4978594494483053</v>
      </c>
      <c r="R49">
        <v>4.368766979913584</v>
      </c>
      <c r="S49">
        <v>4.4400826119540628</v>
      </c>
      <c r="T49">
        <v>4.5077305171910522</v>
      </c>
    </row>
    <row r="50" spans="1:20" x14ac:dyDescent="0.3">
      <c r="A50" t="s">
        <v>75</v>
      </c>
      <c r="B50">
        <v>0.2</v>
      </c>
      <c r="C50" t="s">
        <v>530</v>
      </c>
      <c r="D50">
        <v>4.402576392133839</v>
      </c>
      <c r="E50" t="s">
        <v>75</v>
      </c>
      <c r="F50" t="s">
        <v>75</v>
      </c>
      <c r="G50">
        <v>4.4714559397675693</v>
      </c>
      <c r="H50">
        <v>4.179463312551202</v>
      </c>
      <c r="I50">
        <v>4.4374806918943888</v>
      </c>
      <c r="J50">
        <v>4.4030438712385491</v>
      </c>
      <c r="K50">
        <v>4.3823685119174627</v>
      </c>
      <c r="L50">
        <v>4.4119847163316317</v>
      </c>
      <c r="M50">
        <v>4.2820638381579599</v>
      </c>
      <c r="N50">
        <v>4.3400036577398016</v>
      </c>
      <c r="O50">
        <v>4.4660721452010321</v>
      </c>
      <c r="P50">
        <v>4.39044369114362</v>
      </c>
      <c r="Q50">
        <v>4.4314779327400666</v>
      </c>
      <c r="R50">
        <v>4.4469121958834839</v>
      </c>
    </row>
    <row r="51" spans="1:20" x14ac:dyDescent="0.3">
      <c r="A51" t="s">
        <v>75</v>
      </c>
      <c r="B51">
        <v>0.30000000000000004</v>
      </c>
      <c r="C51" t="s">
        <v>531</v>
      </c>
      <c r="D51">
        <v>4.3511758589441545</v>
      </c>
      <c r="E51" t="s">
        <v>75</v>
      </c>
      <c r="F51" t="s">
        <v>75</v>
      </c>
      <c r="G51">
        <v>4.6421282674987232</v>
      </c>
      <c r="H51">
        <v>4.1807622040612609</v>
      </c>
      <c r="I51">
        <v>4.2883392742899753</v>
      </c>
      <c r="J51">
        <v>4.2873803970686337</v>
      </c>
      <c r="K51">
        <v>4.303616021016456</v>
      </c>
      <c r="L51">
        <v>4.2979886213862599</v>
      </c>
      <c r="M51">
        <v>4.1886231039449742</v>
      </c>
      <c r="N51">
        <v>4.209151678972626</v>
      </c>
      <c r="O51">
        <v>4.3948108842266702</v>
      </c>
      <c r="P51">
        <v>4.225868394175718</v>
      </c>
      <c r="Q51">
        <v>4.3872060567619631</v>
      </c>
      <c r="R51">
        <v>4.4725798477859415</v>
      </c>
    </row>
    <row r="52" spans="1:20" x14ac:dyDescent="0.3">
      <c r="A52" t="s">
        <v>75</v>
      </c>
      <c r="B52">
        <v>0.4</v>
      </c>
      <c r="C52" t="s">
        <v>532</v>
      </c>
      <c r="D52">
        <v>4.2809486520232234</v>
      </c>
      <c r="E52" t="s">
        <v>75</v>
      </c>
      <c r="F52" t="s">
        <v>75</v>
      </c>
      <c r="G52">
        <v>4.6050183664122537</v>
      </c>
      <c r="H52">
        <v>4.0087552715162698</v>
      </c>
      <c r="I52">
        <v>4.2836985518281638</v>
      </c>
      <c r="J52">
        <v>4.2974461056735267</v>
      </c>
      <c r="K52">
        <v>4.3495195545233418</v>
      </c>
      <c r="L52">
        <v>4.328749776239726</v>
      </c>
      <c r="M52">
        <v>4.0831533335207508</v>
      </c>
      <c r="N52">
        <v>4.1789530087762738</v>
      </c>
      <c r="O52">
        <v>4.2403103988607791</v>
      </c>
      <c r="P52">
        <v>4.1609829862088876</v>
      </c>
      <c r="Q52">
        <v>4.1703717576358228</v>
      </c>
      <c r="R52">
        <v>4.5338246199286791</v>
      </c>
    </row>
    <row r="53" spans="1:20" x14ac:dyDescent="0.3">
      <c r="A53" t="s">
        <v>75</v>
      </c>
      <c r="B53">
        <v>0.5</v>
      </c>
      <c r="C53" t="s">
        <v>533</v>
      </c>
      <c r="D53">
        <v>4.1941839976516304</v>
      </c>
      <c r="E53" t="s">
        <v>75</v>
      </c>
      <c r="F53" t="s">
        <v>75</v>
      </c>
      <c r="G53">
        <v>4.6537378548188704</v>
      </c>
      <c r="H53">
        <v>3.9312272696133026</v>
      </c>
      <c r="I53">
        <v>4.1354541902043245</v>
      </c>
      <c r="J53">
        <v>4.095681927004077</v>
      </c>
      <c r="K53">
        <v>4.1100676714302065</v>
      </c>
      <c r="L53">
        <v>4.1364619329304766</v>
      </c>
      <c r="M53">
        <v>4.064419929020465</v>
      </c>
      <c r="N53">
        <v>4.0824379995274862</v>
      </c>
      <c r="O53">
        <v>4.2165134475992927</v>
      </c>
      <c r="P53">
        <v>4.0987759388348364</v>
      </c>
      <c r="Q53">
        <v>4.19286751881297</v>
      </c>
      <c r="R53">
        <v>4.3280288267073503</v>
      </c>
    </row>
    <row r="54" spans="1:20" x14ac:dyDescent="0.3">
      <c r="A54" t="s">
        <v>75</v>
      </c>
      <c r="B54">
        <v>0.60000000000000009</v>
      </c>
      <c r="C54" t="s">
        <v>534</v>
      </c>
      <c r="D54">
        <v>4.1635484332701234</v>
      </c>
      <c r="E54" t="s">
        <v>75</v>
      </c>
      <c r="F54" t="s">
        <v>75</v>
      </c>
      <c r="G54">
        <v>4.5642133629417483</v>
      </c>
      <c r="H54">
        <v>3.5993704470850409</v>
      </c>
      <c r="I54">
        <v>4.4185014826383213</v>
      </c>
      <c r="J54">
        <v>4.2630553962691407</v>
      </c>
      <c r="K54">
        <v>3.9299457781396576</v>
      </c>
      <c r="L54">
        <v>4.1548169478316348</v>
      </c>
      <c r="M54">
        <v>4.2422634131262562</v>
      </c>
      <c r="N54">
        <v>4.1208231650374803</v>
      </c>
      <c r="O54">
        <v>4.0597808915530038</v>
      </c>
      <c r="P54">
        <v>4.2525543497500742</v>
      </c>
      <c r="Q54">
        <v>3.7659185697922268</v>
      </c>
      <c r="R54">
        <v>4.2543122565090918</v>
      </c>
    </row>
    <row r="55" spans="1:20" x14ac:dyDescent="0.3">
      <c r="A55" t="s">
        <v>75</v>
      </c>
      <c r="B55">
        <v>0.70000000000000007</v>
      </c>
      <c r="C55" t="s">
        <v>535</v>
      </c>
      <c r="D55">
        <v>4.1210755001675548</v>
      </c>
      <c r="E55" t="s">
        <v>75</v>
      </c>
      <c r="F55" t="s">
        <v>75</v>
      </c>
      <c r="G55">
        <v>4.5093870318887195</v>
      </c>
      <c r="H55">
        <v>3.5616720891459774</v>
      </c>
      <c r="I55">
        <v>4.3034042209884422</v>
      </c>
      <c r="J55">
        <v>4.2924595145017603</v>
      </c>
      <c r="K55">
        <v>4.0676735550464285</v>
      </c>
      <c r="L55">
        <v>4.1370056318756161</v>
      </c>
      <c r="M55">
        <v>3.9241798476938494</v>
      </c>
      <c r="N55">
        <v>4.1087889452194695</v>
      </c>
      <c r="O55">
        <v>4.0713317360700385</v>
      </c>
      <c r="P55">
        <v>4.3102251094716513</v>
      </c>
      <c r="Q55">
        <v>3.865558705464911</v>
      </c>
      <c r="R55">
        <v>4.0421561037137232</v>
      </c>
    </row>
    <row r="56" spans="1:20" x14ac:dyDescent="0.3">
      <c r="A56" t="s">
        <v>75</v>
      </c>
      <c r="B56">
        <v>0.8</v>
      </c>
      <c r="C56" t="s">
        <v>536</v>
      </c>
      <c r="D56">
        <v>4.0818603557618269</v>
      </c>
      <c r="E56" t="s">
        <v>75</v>
      </c>
      <c r="F56" t="s">
        <v>75</v>
      </c>
      <c r="G56">
        <v>4.5231995205563127</v>
      </c>
      <c r="H56">
        <v>3.4358598416494037</v>
      </c>
      <c r="I56">
        <v>4.2209580214233817</v>
      </c>
      <c r="J56">
        <v>4.1523131764107051</v>
      </c>
      <c r="K56">
        <v>4.0334878986139193</v>
      </c>
      <c r="L56">
        <v>4.0955065934256352</v>
      </c>
      <c r="M56">
        <v>3.9844339848986805</v>
      </c>
      <c r="N56">
        <v>3.9998765205176379</v>
      </c>
      <c r="O56">
        <v>4.1543926716537651</v>
      </c>
      <c r="P56">
        <v>4.2956857082501214</v>
      </c>
      <c r="Q56">
        <v>3.8857084397376385</v>
      </c>
      <c r="R56">
        <v>4.1278398387462536</v>
      </c>
    </row>
    <row r="57" spans="1:20" x14ac:dyDescent="0.3">
      <c r="A57" t="s">
        <v>75</v>
      </c>
      <c r="B57">
        <v>0.9</v>
      </c>
      <c r="C57" t="s">
        <v>537</v>
      </c>
      <c r="D57">
        <v>4.0089289238250254</v>
      </c>
      <c r="E57" t="s">
        <v>75</v>
      </c>
      <c r="F57" t="s">
        <v>75</v>
      </c>
      <c r="G57">
        <v>4.4854041111018335</v>
      </c>
      <c r="H57">
        <v>3.4286185728155032</v>
      </c>
      <c r="I57">
        <v>4.1060275512271796</v>
      </c>
      <c r="J57">
        <v>4.0629819715793438</v>
      </c>
      <c r="K57">
        <v>3.969514254675393</v>
      </c>
      <c r="L57">
        <v>4.0510862666360294</v>
      </c>
      <c r="M57">
        <v>3.9632577430823832</v>
      </c>
      <c r="N57">
        <v>3.9792255674413508</v>
      </c>
      <c r="O57">
        <v>4.063150738644782</v>
      </c>
      <c r="P57">
        <v>4.1452650568074043</v>
      </c>
      <c r="Q57">
        <v>4.0806916677838068</v>
      </c>
      <c r="R57">
        <v>4.0785909603667605</v>
      </c>
    </row>
    <row r="58" spans="1:20" x14ac:dyDescent="0.3">
      <c r="A58">
        <v>1</v>
      </c>
      <c r="B58">
        <v>1</v>
      </c>
      <c r="C58" t="s">
        <v>538</v>
      </c>
      <c r="D58">
        <v>3.9319996463656302</v>
      </c>
      <c r="E58" t="s">
        <v>75</v>
      </c>
      <c r="F58" t="s">
        <v>75</v>
      </c>
      <c r="G58">
        <v>4.3657022783525834</v>
      </c>
      <c r="H58">
        <v>3.3381395703494059</v>
      </c>
      <c r="I58">
        <v>4.1641967052026452</v>
      </c>
      <c r="J58">
        <v>4.0015440889472007</v>
      </c>
      <c r="K58">
        <v>3.9558575103956275</v>
      </c>
      <c r="L58">
        <v>3.9323874324585728</v>
      </c>
      <c r="M58">
        <v>3.7101876185100671</v>
      </c>
      <c r="N58">
        <v>3.7407391163564894</v>
      </c>
      <c r="O58">
        <v>3.9363276903435462</v>
      </c>
      <c r="P58">
        <v>4.0632457939527464</v>
      </c>
      <c r="Q58">
        <v>3.8797224393474035</v>
      </c>
      <c r="R58">
        <v>4.03951865394711</v>
      </c>
    </row>
    <row r="59" spans="1:20" x14ac:dyDescent="0.3">
      <c r="A59" t="s">
        <v>75</v>
      </c>
      <c r="B59">
        <v>1.1000000000000001</v>
      </c>
      <c r="C59" t="s">
        <v>539</v>
      </c>
      <c r="D59">
        <v>3.9092346002810925</v>
      </c>
      <c r="E59" t="s">
        <v>75</v>
      </c>
      <c r="F59" t="s">
        <v>75</v>
      </c>
      <c r="G59">
        <v>4.3713380142104983</v>
      </c>
      <c r="H59">
        <v>3.4132775894162197</v>
      </c>
      <c r="I59">
        <v>4.1472706385189948</v>
      </c>
      <c r="J59">
        <v>4.0114552993521482</v>
      </c>
      <c r="K59">
        <v>3.8326840978796177</v>
      </c>
      <c r="L59">
        <v>3.7978773182620067</v>
      </c>
      <c r="M59">
        <v>3.7644404629542256</v>
      </c>
      <c r="N59">
        <v>3.7953506681137381</v>
      </c>
      <c r="O59">
        <v>3.983870154575647</v>
      </c>
      <c r="P59">
        <v>3.9589204347037397</v>
      </c>
      <c r="Q59">
        <v>3.8815178735971183</v>
      </c>
      <c r="R59">
        <v>3.8961851532114959</v>
      </c>
    </row>
    <row r="60" spans="1:20" x14ac:dyDescent="0.3">
      <c r="A60" t="s">
        <v>75</v>
      </c>
      <c r="B60">
        <v>1.2000000000000002</v>
      </c>
      <c r="C60" t="s">
        <v>540</v>
      </c>
      <c r="D60">
        <v>3.8834271107782943</v>
      </c>
      <c r="E60" t="s">
        <v>75</v>
      </c>
      <c r="F60" t="s">
        <v>75</v>
      </c>
      <c r="G60">
        <v>4.3346891656168953</v>
      </c>
      <c r="H60">
        <v>3.3639688047440659</v>
      </c>
      <c r="I60">
        <v>4.1650288435702159</v>
      </c>
      <c r="J60">
        <v>3.9133361865870477</v>
      </c>
      <c r="K60">
        <v>3.8774131678401753</v>
      </c>
      <c r="L60">
        <v>3.8399142741957171</v>
      </c>
      <c r="M60">
        <v>3.7080533044398289</v>
      </c>
      <c r="N60">
        <v>3.7667969017480165</v>
      </c>
      <c r="O60">
        <v>3.7996699078637439</v>
      </c>
      <c r="P60">
        <v>4.0408605658181367</v>
      </c>
      <c r="Q60">
        <v>3.8619322425960165</v>
      </c>
      <c r="R60">
        <v>3.9571115409257192</v>
      </c>
    </row>
    <row r="61" spans="1:20" x14ac:dyDescent="0.3">
      <c r="A61" t="s">
        <v>75</v>
      </c>
      <c r="B61">
        <v>1.3</v>
      </c>
      <c r="C61" t="s">
        <v>541</v>
      </c>
      <c r="D61">
        <v>3.8660876706414231</v>
      </c>
      <c r="E61" t="s">
        <v>75</v>
      </c>
      <c r="F61" t="s">
        <v>75</v>
      </c>
      <c r="G61">
        <v>4.3500154896978716</v>
      </c>
      <c r="H61">
        <v>3.3366111898937403</v>
      </c>
      <c r="I61">
        <v>4.1981916952040885</v>
      </c>
      <c r="J61">
        <v>3.7913102804887453</v>
      </c>
      <c r="K61">
        <v>3.9372355751945962</v>
      </c>
      <c r="L61">
        <v>3.7737124968764357</v>
      </c>
      <c r="M61">
        <v>3.7329373692793371</v>
      </c>
      <c r="N61">
        <v>3.7885406889599262</v>
      </c>
      <c r="O61">
        <v>3.6912711434702037</v>
      </c>
      <c r="P61">
        <v>4.0918563163434634</v>
      </c>
      <c r="Q61">
        <v>3.778458633759461</v>
      </c>
      <c r="R61">
        <v>3.9973880246203355</v>
      </c>
    </row>
    <row r="62" spans="1:20" x14ac:dyDescent="0.3">
      <c r="A62" t="s">
        <v>75</v>
      </c>
      <c r="B62">
        <v>1.4000000000000001</v>
      </c>
      <c r="C62" t="s">
        <v>542</v>
      </c>
      <c r="D62">
        <v>3.8323488341290397</v>
      </c>
      <c r="E62" t="s">
        <v>75</v>
      </c>
      <c r="F62" t="s">
        <v>75</v>
      </c>
      <c r="G62">
        <v>4.3005650428695041</v>
      </c>
      <c r="H62">
        <v>3.2963969685792067</v>
      </c>
      <c r="I62">
        <v>4.1469922532649806</v>
      </c>
      <c r="J62">
        <v>3.5964554359471541</v>
      </c>
      <c r="K62">
        <v>3.9649226215826858</v>
      </c>
      <c r="L62">
        <v>3.6705386057011276</v>
      </c>
      <c r="M62">
        <v>3.7027838589584694</v>
      </c>
      <c r="N62">
        <v>3.8088200764903322</v>
      </c>
      <c r="O62">
        <v>3.7361175209492612</v>
      </c>
      <c r="P62">
        <v>4.0896714114409045</v>
      </c>
      <c r="Q62">
        <v>3.6182190180604801</v>
      </c>
      <c r="R62">
        <v>4.0308359057296848</v>
      </c>
    </row>
    <row r="63" spans="1:20" x14ac:dyDescent="0.3">
      <c r="A63" t="s">
        <v>75</v>
      </c>
      <c r="B63">
        <v>1.5</v>
      </c>
      <c r="C63" t="s">
        <v>543</v>
      </c>
      <c r="D63">
        <v>3.7742234149092178</v>
      </c>
      <c r="E63" t="s">
        <v>75</v>
      </c>
      <c r="F63" t="s">
        <v>75</v>
      </c>
      <c r="G63">
        <v>4.2960580181731611</v>
      </c>
      <c r="H63">
        <v>3.192906314794981</v>
      </c>
      <c r="I63">
        <v>4.108536384086098</v>
      </c>
      <c r="J63">
        <v>3.5526576150384996</v>
      </c>
      <c r="K63">
        <v>3.797996434645849</v>
      </c>
      <c r="L63">
        <v>3.3572799304544367</v>
      </c>
      <c r="M63">
        <v>3.548141869610498</v>
      </c>
      <c r="N63">
        <v>3.8857323918398818</v>
      </c>
      <c r="O63">
        <v>3.5964705860775497</v>
      </c>
      <c r="P63">
        <v>4.1081814163871933</v>
      </c>
      <c r="Q63">
        <v>3.6847488689864321</v>
      </c>
      <c r="R63">
        <v>3.8115714375846501</v>
      </c>
    </row>
    <row r="64" spans="1:20" x14ac:dyDescent="0.3">
      <c r="A64" t="s">
        <v>75</v>
      </c>
      <c r="B64">
        <v>1.6</v>
      </c>
      <c r="C64" t="s">
        <v>544</v>
      </c>
      <c r="D64">
        <v>3.7546135720315532</v>
      </c>
      <c r="E64" t="s">
        <v>75</v>
      </c>
      <c r="F64" t="s">
        <v>75</v>
      </c>
      <c r="G64">
        <v>4.4179765329832668</v>
      </c>
      <c r="H64">
        <v>3.2121897474745014</v>
      </c>
      <c r="I64">
        <v>4.1107957809135476</v>
      </c>
      <c r="J64">
        <v>3.6334855887161126</v>
      </c>
      <c r="K64">
        <v>3.6038216429766869</v>
      </c>
      <c r="L64">
        <v>3.3336312239253338</v>
      </c>
      <c r="M64">
        <v>3.583774168490534</v>
      </c>
      <c r="N64">
        <v>3.7353490584940481</v>
      </c>
      <c r="O64">
        <v>3.679993812489029</v>
      </c>
      <c r="P64">
        <v>4.0508146683840449</v>
      </c>
      <c r="Q64">
        <v>3.3591768751032136</v>
      </c>
      <c r="R64">
        <v>3.5903104729503355</v>
      </c>
    </row>
    <row r="65" spans="1:18" x14ac:dyDescent="0.3">
      <c r="A65" t="s">
        <v>75</v>
      </c>
      <c r="B65">
        <v>1.7000000000000002</v>
      </c>
      <c r="C65" t="s">
        <v>545</v>
      </c>
      <c r="D65">
        <v>3.755460274953156</v>
      </c>
      <c r="E65" t="s">
        <v>75</v>
      </c>
      <c r="F65" t="s">
        <v>75</v>
      </c>
      <c r="G65">
        <v>4.441643132676993</v>
      </c>
      <c r="H65">
        <v>3.0704689281749404</v>
      </c>
      <c r="I65">
        <v>4.0467577171331968</v>
      </c>
      <c r="J65">
        <v>3.6916917132807701</v>
      </c>
      <c r="K65">
        <v>3.7888005754451899</v>
      </c>
      <c r="L65">
        <v>3.2393789984463526</v>
      </c>
      <c r="M65">
        <v>3.5190918696085265</v>
      </c>
      <c r="N65">
        <v>3.7242649153842238</v>
      </c>
      <c r="O65">
        <v>3.8926750102345555</v>
      </c>
      <c r="P65">
        <v>4.2215496318417296</v>
      </c>
      <c r="Q65">
        <v>3.5380995530350914</v>
      </c>
      <c r="R65">
        <v>3.6362817204099245</v>
      </c>
    </row>
    <row r="66" spans="1:18" x14ac:dyDescent="0.3">
      <c r="A66" t="s">
        <v>75</v>
      </c>
      <c r="B66">
        <v>1.8</v>
      </c>
      <c r="C66" t="s">
        <v>546</v>
      </c>
      <c r="D66">
        <v>3.7054877468381791</v>
      </c>
      <c r="E66" t="s">
        <v>75</v>
      </c>
      <c r="F66" t="s">
        <v>75</v>
      </c>
      <c r="G66">
        <v>4.3889191131604584</v>
      </c>
      <c r="H66">
        <v>3.0657770533205517</v>
      </c>
      <c r="I66">
        <v>4.0062386673994714</v>
      </c>
      <c r="J66">
        <v>3.431858462782035</v>
      </c>
      <c r="K66">
        <v>3.6528136822351551</v>
      </c>
      <c r="L66">
        <v>3.2929249286287416</v>
      </c>
      <c r="M66">
        <v>3.4344737636384672</v>
      </c>
      <c r="N66">
        <v>3.6997550818826439</v>
      </c>
      <c r="O66">
        <v>3.871781693688348</v>
      </c>
      <c r="P66">
        <v>4.1455391364798926</v>
      </c>
      <c r="Q66">
        <v>3.5806814220367547</v>
      </c>
      <c r="R66">
        <v>3.6701296520862923</v>
      </c>
    </row>
    <row r="67" spans="1:18" x14ac:dyDescent="0.3">
      <c r="A67" t="s">
        <v>75</v>
      </c>
      <c r="B67">
        <v>1.9000000000000001</v>
      </c>
      <c r="C67" t="s">
        <v>547</v>
      </c>
      <c r="D67">
        <v>3.6330795314691526</v>
      </c>
      <c r="E67" t="s">
        <v>75</v>
      </c>
      <c r="F67" t="s">
        <v>75</v>
      </c>
      <c r="G67">
        <v>4.3147764218191007</v>
      </c>
      <c r="H67">
        <v>2.9755293479588514</v>
      </c>
      <c r="I67">
        <v>4.0668982295519562</v>
      </c>
      <c r="J67">
        <v>3.5303130888311496</v>
      </c>
      <c r="K67">
        <v>3.5281412674445187</v>
      </c>
      <c r="L67">
        <v>3.4849276804792573</v>
      </c>
      <c r="M67">
        <v>3.4285589699903829</v>
      </c>
      <c r="N67">
        <v>3.2662864710077666</v>
      </c>
      <c r="O67">
        <v>3.7977390501703265</v>
      </c>
      <c r="P67">
        <v>3.9422417606892801</v>
      </c>
      <c r="Q67">
        <v>3.37733873966953</v>
      </c>
      <c r="R67">
        <v>3.5193802854598935</v>
      </c>
    </row>
    <row r="68" spans="1:18" x14ac:dyDescent="0.3">
      <c r="A68">
        <v>2</v>
      </c>
      <c r="B68">
        <v>2</v>
      </c>
      <c r="C68" t="s">
        <v>548</v>
      </c>
      <c r="D68">
        <v>3.5614953019848898</v>
      </c>
      <c r="E68" t="s">
        <v>75</v>
      </c>
      <c r="F68" t="s">
        <v>75</v>
      </c>
      <c r="G68">
        <v>4.1225215803240225</v>
      </c>
      <c r="H68">
        <v>2.8351957270797143</v>
      </c>
      <c r="I68">
        <v>4.006768395123764</v>
      </c>
      <c r="J68">
        <v>3.313164178604187</v>
      </c>
      <c r="K68">
        <v>3.7216304074046183</v>
      </c>
      <c r="L68">
        <v>2.8571576873391376</v>
      </c>
      <c r="M68">
        <v>3.4324464211528722</v>
      </c>
      <c r="N68">
        <v>3.3228180909655713</v>
      </c>
      <c r="O68">
        <v>3.6293071196039617</v>
      </c>
      <c r="P68">
        <v>3.9937372205957646</v>
      </c>
      <c r="Q68">
        <v>3.4245247562353964</v>
      </c>
      <c r="R68">
        <v>3.2158113350123005</v>
      </c>
    </row>
    <row r="69" spans="1:18" x14ac:dyDescent="0.3">
      <c r="A69" t="s">
        <v>75</v>
      </c>
      <c r="B69">
        <v>2.1</v>
      </c>
      <c r="C69" t="s">
        <v>549</v>
      </c>
      <c r="D69">
        <v>3.5582993907582012</v>
      </c>
      <c r="E69" t="s">
        <v>75</v>
      </c>
      <c r="F69" t="s">
        <v>75</v>
      </c>
      <c r="G69">
        <v>4.1992287614682162</v>
      </c>
      <c r="H69">
        <v>2.7434208400824747</v>
      </c>
      <c r="I69">
        <v>4.0040405938015908</v>
      </c>
      <c r="J69">
        <v>3.488786169937216</v>
      </c>
      <c r="K69">
        <v>3.6921271811130438</v>
      </c>
      <c r="L69">
        <v>3.0360288131259505</v>
      </c>
      <c r="M69">
        <v>3.3592390321084102</v>
      </c>
      <c r="N69">
        <v>3.360635946879587</v>
      </c>
      <c r="O69">
        <v>3.691627831061099</v>
      </c>
      <c r="P69">
        <v>3.9811596789300192</v>
      </c>
      <c r="Q69">
        <v>3.4143704999126001</v>
      </c>
      <c r="R69">
        <v>3.4549108549662519</v>
      </c>
    </row>
    <row r="70" spans="1:18" x14ac:dyDescent="0.3">
      <c r="A70" t="s">
        <v>75</v>
      </c>
      <c r="B70">
        <v>2.2000000000000002</v>
      </c>
      <c r="C70" t="s">
        <v>550</v>
      </c>
      <c r="D70">
        <v>3.5252125706588018</v>
      </c>
      <c r="E70" t="s">
        <v>75</v>
      </c>
      <c r="F70" t="s">
        <v>75</v>
      </c>
      <c r="G70">
        <v>4.0927312401904503</v>
      </c>
      <c r="H70">
        <v>2.777224117113918</v>
      </c>
      <c r="I70">
        <v>3.9498237475310924</v>
      </c>
      <c r="J70">
        <v>3.4911020516742699</v>
      </c>
      <c r="K70">
        <v>3.6426953048454336</v>
      </c>
      <c r="L70">
        <v>3.0573937207966715</v>
      </c>
      <c r="M70">
        <v>3.3515131430916463</v>
      </c>
      <c r="N70">
        <v>3.3770601548905135</v>
      </c>
      <c r="O70">
        <v>3.6174514609309139</v>
      </c>
      <c r="P70">
        <v>3.9202376579882388</v>
      </c>
      <c r="Q70">
        <v>3.3647050243545307</v>
      </c>
      <c r="R70">
        <v>3.3738816742104323</v>
      </c>
    </row>
    <row r="71" spans="1:18" x14ac:dyDescent="0.3">
      <c r="A71" t="s">
        <v>75</v>
      </c>
      <c r="B71">
        <v>2.3000000000000003</v>
      </c>
      <c r="C71" t="s">
        <v>551</v>
      </c>
      <c r="D71">
        <v>3.4923743216015404</v>
      </c>
      <c r="E71" t="s">
        <v>75</v>
      </c>
      <c r="F71" t="s">
        <v>75</v>
      </c>
      <c r="G71">
        <v>4.0698147621276739</v>
      </c>
      <c r="H71">
        <v>2.7452603521743795</v>
      </c>
      <c r="I71">
        <v>3.9390290945579509</v>
      </c>
      <c r="J71">
        <v>3.5801823869610834</v>
      </c>
      <c r="K71">
        <v>3.5717107265510646</v>
      </c>
      <c r="L71">
        <v>3.1398255338393941</v>
      </c>
      <c r="M71">
        <v>3.2731554126321605</v>
      </c>
      <c r="N71">
        <v>3.5050252468853116</v>
      </c>
      <c r="O71">
        <v>3.540380889118333</v>
      </c>
      <c r="P71">
        <v>3.8224884163585533</v>
      </c>
      <c r="Q71">
        <v>3.36883266664461</v>
      </c>
      <c r="R71">
        <v>3.498160402446326</v>
      </c>
    </row>
    <row r="72" spans="1:18" x14ac:dyDescent="0.3">
      <c r="A72" t="s">
        <v>75</v>
      </c>
      <c r="B72">
        <v>2.4000000000000004</v>
      </c>
      <c r="C72" t="s">
        <v>552</v>
      </c>
      <c r="D72">
        <v>3.4349971084291635</v>
      </c>
      <c r="E72" t="s">
        <v>75</v>
      </c>
      <c r="F72" t="s">
        <v>75</v>
      </c>
      <c r="G72">
        <v>4.0111092321927204</v>
      </c>
      <c r="H72">
        <v>2.6418383760701216</v>
      </c>
      <c r="I72">
        <v>3.8718622745548421</v>
      </c>
      <c r="J72">
        <v>3.5600305797999674</v>
      </c>
      <c r="K72">
        <v>3.4729280134857983</v>
      </c>
      <c r="L72">
        <v>3.1500460389673499</v>
      </c>
      <c r="M72">
        <v>3.2293916456617411</v>
      </c>
      <c r="N72">
        <v>3.4442032868337886</v>
      </c>
      <c r="O72">
        <v>3.4359996899984195</v>
      </c>
      <c r="P72">
        <v>3.7292654323786207</v>
      </c>
      <c r="Q72">
        <v>3.2438344779338668</v>
      </c>
      <c r="R72">
        <v>3.5857551809724253</v>
      </c>
    </row>
    <row r="73" spans="1:18" x14ac:dyDescent="0.3">
      <c r="A73" t="s">
        <v>75</v>
      </c>
      <c r="B73">
        <v>2.5</v>
      </c>
      <c r="C73" t="s">
        <v>553</v>
      </c>
      <c r="D73">
        <v>3.3424259214800496</v>
      </c>
      <c r="E73" t="s">
        <v>75</v>
      </c>
      <c r="F73" t="s">
        <v>75</v>
      </c>
      <c r="G73">
        <v>3.9325412876493746</v>
      </c>
      <c r="H73">
        <v>2.5054715116324413</v>
      </c>
      <c r="I73">
        <v>3.7368364305821733</v>
      </c>
      <c r="J73">
        <v>3.6558914850991258</v>
      </c>
      <c r="K73">
        <v>3.3480724541756381</v>
      </c>
      <c r="L73">
        <v>2.7648587643295346</v>
      </c>
      <c r="M73">
        <v>3.3850106750988984</v>
      </c>
      <c r="N73">
        <v>3.2708615261810929</v>
      </c>
      <c r="O73">
        <v>3.3694331725454862</v>
      </c>
      <c r="P73">
        <v>3.6450122582673257</v>
      </c>
      <c r="Q73">
        <v>3.2265806804094534</v>
      </c>
      <c r="R73">
        <v>3.3809456497911272</v>
      </c>
    </row>
    <row r="74" spans="1:18" x14ac:dyDescent="0.3">
      <c r="A74" t="s">
        <v>75</v>
      </c>
      <c r="B74">
        <v>2.6</v>
      </c>
      <c r="C74" t="s">
        <v>554</v>
      </c>
      <c r="D74">
        <v>3.343674295284623</v>
      </c>
      <c r="E74" t="s">
        <v>75</v>
      </c>
      <c r="F74" t="s">
        <v>75</v>
      </c>
      <c r="G74">
        <v>3.9256952734606303</v>
      </c>
      <c r="H74">
        <v>2.5226161293001499</v>
      </c>
      <c r="I74">
        <v>3.7552333821652248</v>
      </c>
      <c r="J74">
        <v>3.5095780344393894</v>
      </c>
      <c r="K74">
        <v>3.4475716179483302</v>
      </c>
      <c r="L74">
        <v>2.8949964561516284</v>
      </c>
      <c r="M74">
        <v>3.2945822274484122</v>
      </c>
      <c r="N74">
        <v>3.2869697431620155</v>
      </c>
      <c r="O74">
        <v>3.4212547734229388</v>
      </c>
      <c r="P74">
        <v>3.6682624766219081</v>
      </c>
      <c r="Q74">
        <v>2.9955855468583392</v>
      </c>
      <c r="R74">
        <v>3.365928042592873</v>
      </c>
    </row>
    <row r="75" spans="1:18" x14ac:dyDescent="0.3">
      <c r="A75" t="s">
        <v>75</v>
      </c>
      <c r="B75">
        <v>2.7</v>
      </c>
      <c r="C75" t="s">
        <v>555</v>
      </c>
      <c r="D75">
        <v>3.3274977915167061</v>
      </c>
      <c r="E75" t="s">
        <v>75</v>
      </c>
      <c r="F75" t="s">
        <v>75</v>
      </c>
      <c r="G75">
        <v>3.9190049627392183</v>
      </c>
      <c r="H75">
        <v>2.5268631865019677</v>
      </c>
      <c r="I75">
        <v>3.7781273730192346</v>
      </c>
      <c r="J75">
        <v>3.5164155116306017</v>
      </c>
      <c r="K75">
        <v>3.4466378902662393</v>
      </c>
      <c r="L75">
        <v>2.905328770992424</v>
      </c>
      <c r="M75">
        <v>3.3690823952369162</v>
      </c>
      <c r="N75">
        <v>3.2686821339677503</v>
      </c>
      <c r="O75">
        <v>3.4620121543711315</v>
      </c>
      <c r="P75">
        <v>3.5768094020287955</v>
      </c>
      <c r="Q75">
        <v>3.0525795328593888</v>
      </c>
      <c r="R75">
        <v>3.3149476273639693</v>
      </c>
    </row>
    <row r="76" spans="1:18" x14ac:dyDescent="0.3">
      <c r="A76" t="s">
        <v>75</v>
      </c>
      <c r="B76">
        <v>2.8000000000000003</v>
      </c>
      <c r="C76" t="s">
        <v>556</v>
      </c>
      <c r="D76">
        <v>3.283637118359954</v>
      </c>
      <c r="E76" t="s">
        <v>75</v>
      </c>
      <c r="F76" t="s">
        <v>75</v>
      </c>
      <c r="G76">
        <v>3.8352916838516644</v>
      </c>
      <c r="H76">
        <v>2.4721833312812413</v>
      </c>
      <c r="I76">
        <v>3.6997310631018916</v>
      </c>
      <c r="J76">
        <v>3.4350504809783602</v>
      </c>
      <c r="K76">
        <v>3.3589751292325754</v>
      </c>
      <c r="L76">
        <v>2.8624478450168915</v>
      </c>
      <c r="M76">
        <v>3.2435227953046413</v>
      </c>
      <c r="N76">
        <v>3.2175371903856469</v>
      </c>
      <c r="O76">
        <v>3.4193259445460802</v>
      </c>
      <c r="P76">
        <v>3.5271288771711702</v>
      </c>
      <c r="Q76">
        <v>3.0739206917156392</v>
      </c>
      <c r="R76">
        <v>3.1319403150670562</v>
      </c>
    </row>
    <row r="77" spans="1:18" x14ac:dyDescent="0.3">
      <c r="A77" t="s">
        <v>75</v>
      </c>
      <c r="B77">
        <v>2.9000000000000004</v>
      </c>
      <c r="C77" t="s">
        <v>557</v>
      </c>
      <c r="D77">
        <v>3.2027865217184499</v>
      </c>
      <c r="E77" t="s">
        <v>75</v>
      </c>
      <c r="F77" t="s">
        <v>75</v>
      </c>
      <c r="G77">
        <v>3.7671000453937631</v>
      </c>
      <c r="H77">
        <v>2.4465670947073335</v>
      </c>
      <c r="I77">
        <v>3.5960165855262933</v>
      </c>
      <c r="J77">
        <v>3.3504076612897418</v>
      </c>
      <c r="K77">
        <v>3.2112901021755569</v>
      </c>
      <c r="L77">
        <v>2.7569821071557499</v>
      </c>
      <c r="M77">
        <v>3.0921324575832636</v>
      </c>
      <c r="N77">
        <v>3.1654661675955382</v>
      </c>
      <c r="O77">
        <v>3.2880139435390947</v>
      </c>
      <c r="P77">
        <v>3.4768833735351992</v>
      </c>
      <c r="Q77">
        <v>2.9948740036085</v>
      </c>
      <c r="R77">
        <v>3.0049859655069975</v>
      </c>
    </row>
    <row r="78" spans="1:18" x14ac:dyDescent="0.3">
      <c r="A78">
        <v>3</v>
      </c>
      <c r="B78">
        <v>3</v>
      </c>
      <c r="C78" t="s">
        <v>558</v>
      </c>
      <c r="D78">
        <v>3.1142386461361817</v>
      </c>
      <c r="E78" t="s">
        <v>75</v>
      </c>
      <c r="F78" t="s">
        <v>75</v>
      </c>
      <c r="G78">
        <v>3.6503109063926056</v>
      </c>
      <c r="H78">
        <v>2.2407207939297153</v>
      </c>
      <c r="I78">
        <v>3.4796167815542112</v>
      </c>
      <c r="J78">
        <v>3.3316437340493237</v>
      </c>
      <c r="K78">
        <v>3.0576636631609526</v>
      </c>
      <c r="L78">
        <v>2.675416280034562</v>
      </c>
      <c r="M78">
        <v>3.0774691140075872</v>
      </c>
      <c r="N78">
        <v>3.1762335863547411</v>
      </c>
      <c r="O78">
        <v>3.3102709716301315</v>
      </c>
      <c r="P78">
        <v>3.2218241284655815</v>
      </c>
      <c r="Q78">
        <v>2.7880352615288695</v>
      </c>
      <c r="R78">
        <v>2.5822932232179228</v>
      </c>
    </row>
    <row r="79" spans="1:18" x14ac:dyDescent="0.3">
      <c r="A79" t="s">
        <v>75</v>
      </c>
      <c r="B79">
        <v>3.1</v>
      </c>
      <c r="C79" t="s">
        <v>559</v>
      </c>
      <c r="D79">
        <v>3.083119243932289</v>
      </c>
      <c r="E79" t="s">
        <v>75</v>
      </c>
      <c r="F79" t="s">
        <v>75</v>
      </c>
      <c r="G79">
        <v>3.6828093653401996</v>
      </c>
      <c r="H79">
        <v>2.2445505987264713</v>
      </c>
      <c r="I79">
        <v>3.4339006247693957</v>
      </c>
      <c r="J79">
        <v>3.2018856174907868</v>
      </c>
      <c r="K79">
        <v>3.0446453526934438</v>
      </c>
      <c r="L79">
        <v>2.6248597073804953</v>
      </c>
      <c r="M79">
        <v>3.0319531878862787</v>
      </c>
      <c r="N79">
        <v>3.0479190187256018</v>
      </c>
      <c r="O79">
        <v>3.235015182303377</v>
      </c>
      <c r="P79">
        <v>3.1877368181419192</v>
      </c>
      <c r="Q79">
        <v>2.7726937932966069</v>
      </c>
      <c r="R79">
        <v>2.5791335638208173</v>
      </c>
    </row>
    <row r="80" spans="1:18" x14ac:dyDescent="0.3">
      <c r="A80" t="s">
        <v>75</v>
      </c>
      <c r="B80">
        <v>3.2</v>
      </c>
      <c r="C80" t="s">
        <v>560</v>
      </c>
      <c r="D80">
        <v>3.0588121254723006</v>
      </c>
      <c r="E80" t="s">
        <v>75</v>
      </c>
      <c r="F80" t="s">
        <v>75</v>
      </c>
      <c r="G80">
        <v>3.6068122269896232</v>
      </c>
      <c r="H80">
        <v>2.2387571737471683</v>
      </c>
      <c r="I80">
        <v>3.3544053789992399</v>
      </c>
      <c r="J80">
        <v>3.1558890219306615</v>
      </c>
      <c r="K80">
        <v>2.9224843146116362</v>
      </c>
      <c r="L80">
        <v>2.6373773426417726</v>
      </c>
      <c r="M80">
        <v>2.9826893170782363</v>
      </c>
      <c r="N80">
        <v>2.9653875811790855</v>
      </c>
      <c r="O80">
        <v>3.2756585318887952</v>
      </c>
      <c r="P80">
        <v>3.1090769146465638</v>
      </c>
      <c r="Q80">
        <v>2.8228452398105004</v>
      </c>
      <c r="R80">
        <v>2.852346639220098</v>
      </c>
    </row>
    <row r="81" spans="1:18" x14ac:dyDescent="0.3">
      <c r="A81" t="s">
        <v>75</v>
      </c>
      <c r="B81">
        <v>3.3000000000000003</v>
      </c>
      <c r="C81" t="s">
        <v>561</v>
      </c>
      <c r="D81">
        <v>3.0239223437895904</v>
      </c>
      <c r="E81" t="s">
        <v>75</v>
      </c>
      <c r="F81" t="s">
        <v>75</v>
      </c>
      <c r="G81">
        <v>3.5517302333940308</v>
      </c>
      <c r="H81">
        <v>2.1687293932489213</v>
      </c>
      <c r="I81">
        <v>3.333770193451437</v>
      </c>
      <c r="J81">
        <v>3.0248691387356272</v>
      </c>
      <c r="K81">
        <v>2.9106704286601186</v>
      </c>
      <c r="L81">
        <v>2.6489456981967878</v>
      </c>
      <c r="M81">
        <v>2.9768784062913172</v>
      </c>
      <c r="N81">
        <v>2.9947299611363167</v>
      </c>
      <c r="O81">
        <v>3.1753028326031578</v>
      </c>
      <c r="P81">
        <v>3.1615567072372652</v>
      </c>
      <c r="Q81">
        <v>2.7321544493705336</v>
      </c>
      <c r="R81">
        <v>2.8250965617458106</v>
      </c>
    </row>
    <row r="82" spans="1:18" x14ac:dyDescent="0.3">
      <c r="A82" t="s">
        <v>75</v>
      </c>
      <c r="B82">
        <v>3.4000000000000004</v>
      </c>
      <c r="C82" t="s">
        <v>562</v>
      </c>
      <c r="D82">
        <v>2.9764474134867958</v>
      </c>
      <c r="E82" t="s">
        <v>75</v>
      </c>
      <c r="F82" t="s">
        <v>75</v>
      </c>
      <c r="G82">
        <v>3.5030243077390391</v>
      </c>
      <c r="H82">
        <v>2.0634911503626991</v>
      </c>
      <c r="I82">
        <v>3.2891522903222525</v>
      </c>
      <c r="J82">
        <v>2.933156703905595</v>
      </c>
      <c r="K82">
        <v>2.8522969798932545</v>
      </c>
      <c r="L82">
        <v>2.6180881226692208</v>
      </c>
      <c r="M82">
        <v>2.9221644506946967</v>
      </c>
      <c r="N82">
        <v>2.9388124804894065</v>
      </c>
      <c r="O82">
        <v>3.1041210621103725</v>
      </c>
      <c r="P82">
        <v>3.1693563767362298</v>
      </c>
      <c r="Q82">
        <v>2.6988797022478863</v>
      </c>
      <c r="R82">
        <v>2.856120731309669</v>
      </c>
    </row>
    <row r="83" spans="1:18" x14ac:dyDescent="0.3">
      <c r="A83" t="s">
        <v>75</v>
      </c>
      <c r="B83">
        <v>3.5</v>
      </c>
      <c r="C83" t="s">
        <v>563</v>
      </c>
      <c r="D83">
        <v>2.8999828260430767</v>
      </c>
      <c r="E83" t="s">
        <v>75</v>
      </c>
      <c r="F83" t="s">
        <v>75</v>
      </c>
      <c r="G83">
        <v>3.4376063261378498</v>
      </c>
      <c r="H83">
        <v>2.1225022707032917</v>
      </c>
      <c r="I83">
        <v>3.1441072723987231</v>
      </c>
      <c r="J83">
        <v>2.7928499645935845</v>
      </c>
      <c r="K83">
        <v>2.5858520697401328</v>
      </c>
      <c r="L83">
        <v>2.5208301627830303</v>
      </c>
      <c r="M83">
        <v>2.8294727495341636</v>
      </c>
      <c r="N83">
        <v>2.9295142812635375</v>
      </c>
      <c r="O83">
        <v>3.0621769866777377</v>
      </c>
      <c r="P83">
        <v>3.0200503622124604</v>
      </c>
      <c r="Q83">
        <v>2.5612077144610201</v>
      </c>
      <c r="R83">
        <v>2.4895270359103692</v>
      </c>
    </row>
    <row r="84" spans="1:18" x14ac:dyDescent="0.3">
      <c r="A84" t="s">
        <v>75</v>
      </c>
      <c r="B84">
        <v>3.6</v>
      </c>
      <c r="C84" t="s">
        <v>564</v>
      </c>
      <c r="D84">
        <v>2.9061233798238133</v>
      </c>
      <c r="E84" t="s">
        <v>75</v>
      </c>
      <c r="F84" t="s">
        <v>75</v>
      </c>
      <c r="G84">
        <v>3.4177886004515017</v>
      </c>
      <c r="H84">
        <v>2.1901722407820214</v>
      </c>
      <c r="I84">
        <v>3.1098929435863631</v>
      </c>
      <c r="J84">
        <v>2.8137784582885548</v>
      </c>
      <c r="K84">
        <v>2.5974605616350437</v>
      </c>
      <c r="L84">
        <v>2.5480081995884576</v>
      </c>
      <c r="M84">
        <v>2.8649284802468671</v>
      </c>
      <c r="N84">
        <v>2.9193885377494473</v>
      </c>
      <c r="O84">
        <v>3.0559098873057216</v>
      </c>
      <c r="P84">
        <v>3.0063481735507485</v>
      </c>
      <c r="Q84">
        <v>2.580564899692865</v>
      </c>
      <c r="R84">
        <v>2.4916227993123141</v>
      </c>
    </row>
    <row r="85" spans="1:18" x14ac:dyDescent="0.3">
      <c r="A85" t="s">
        <v>75</v>
      </c>
      <c r="B85">
        <v>3.7</v>
      </c>
      <c r="C85" t="s">
        <v>565</v>
      </c>
      <c r="D85">
        <v>2.8796848370032051</v>
      </c>
      <c r="E85" t="s">
        <v>75</v>
      </c>
      <c r="F85" t="s">
        <v>75</v>
      </c>
      <c r="G85">
        <v>3.3648119736792661</v>
      </c>
      <c r="H85">
        <v>2.2514302262232508</v>
      </c>
      <c r="I85">
        <v>3.0455010064611465</v>
      </c>
      <c r="J85">
        <v>2.7682105212083465</v>
      </c>
      <c r="K85">
        <v>2.5843064217346043</v>
      </c>
      <c r="L85">
        <v>2.5394326994226279</v>
      </c>
      <c r="M85">
        <v>2.82324229232889</v>
      </c>
      <c r="N85">
        <v>2.8819397402411298</v>
      </c>
      <c r="O85">
        <v>3.0069564708756449</v>
      </c>
      <c r="P85">
        <v>2.9410584413168368</v>
      </c>
      <c r="Q85">
        <v>2.5718887259084333</v>
      </c>
      <c r="R85">
        <v>2.4822726718661308</v>
      </c>
    </row>
    <row r="86" spans="1:18" x14ac:dyDescent="0.3">
      <c r="A86" t="s">
        <v>75</v>
      </c>
      <c r="B86">
        <v>3.8000000000000003</v>
      </c>
      <c r="C86" t="s">
        <v>566</v>
      </c>
      <c r="D86">
        <v>2.8461936145998514</v>
      </c>
      <c r="E86" t="s">
        <v>75</v>
      </c>
      <c r="F86" t="s">
        <v>75</v>
      </c>
      <c r="G86">
        <v>3.3091446642122793</v>
      </c>
      <c r="H86">
        <v>2.2430142885430007</v>
      </c>
      <c r="I86">
        <v>3.0201250896674825</v>
      </c>
      <c r="J86">
        <v>2.7429046179785708</v>
      </c>
      <c r="K86">
        <v>2.5898203957894572</v>
      </c>
      <c r="L86">
        <v>2.547473806508417</v>
      </c>
      <c r="M86">
        <v>2.7922122091993589</v>
      </c>
      <c r="N86">
        <v>2.8560453910627857</v>
      </c>
      <c r="O86">
        <v>2.9721001080813432</v>
      </c>
      <c r="P86">
        <v>2.9182477751650264</v>
      </c>
      <c r="Q86">
        <v>2.5740423907190162</v>
      </c>
      <c r="R86">
        <v>2.4751906340048859</v>
      </c>
    </row>
    <row r="87" spans="1:18" x14ac:dyDescent="0.3">
      <c r="A87" t="s">
        <v>75</v>
      </c>
      <c r="B87">
        <v>3.9000000000000004</v>
      </c>
      <c r="C87" t="s">
        <v>567</v>
      </c>
      <c r="D87">
        <v>2.7785039267797864</v>
      </c>
      <c r="E87" t="s">
        <v>75</v>
      </c>
      <c r="F87" t="s">
        <v>75</v>
      </c>
      <c r="G87">
        <v>3.2155000038765214</v>
      </c>
      <c r="H87">
        <v>2.1922568092383048</v>
      </c>
      <c r="I87">
        <v>2.9638168093775947</v>
      </c>
      <c r="J87">
        <v>2.6834015552088526</v>
      </c>
      <c r="K87">
        <v>2.5377398012730294</v>
      </c>
      <c r="L87">
        <v>2.5020436014989706</v>
      </c>
      <c r="M87">
        <v>2.7044691621041945</v>
      </c>
      <c r="N87">
        <v>2.7851388413292364</v>
      </c>
      <c r="O87">
        <v>2.8985347144354754</v>
      </c>
      <c r="P87">
        <v>2.8632964840372952</v>
      </c>
      <c r="Q87">
        <v>2.5205803166285601</v>
      </c>
      <c r="R87">
        <v>2.5103941485604535</v>
      </c>
    </row>
    <row r="88" spans="1:18" x14ac:dyDescent="0.3">
      <c r="A88">
        <v>4</v>
      </c>
      <c r="B88">
        <v>4</v>
      </c>
      <c r="C88" t="s">
        <v>568</v>
      </c>
      <c r="D88">
        <v>2.7072765331806994</v>
      </c>
      <c r="E88" t="s">
        <v>75</v>
      </c>
      <c r="F88" t="s">
        <v>75</v>
      </c>
      <c r="G88">
        <v>3.0654871065124381</v>
      </c>
      <c r="H88">
        <v>2.0509744382219446</v>
      </c>
      <c r="I88">
        <v>2.9155751048788252</v>
      </c>
      <c r="J88">
        <v>2.6593974313560622</v>
      </c>
      <c r="K88">
        <v>2.544254621762156</v>
      </c>
      <c r="L88">
        <v>2.5592900032761503</v>
      </c>
      <c r="M88">
        <v>2.5517200009120709</v>
      </c>
      <c r="N88">
        <v>2.6853880076644896</v>
      </c>
      <c r="O88">
        <v>2.8379287435953029</v>
      </c>
      <c r="P88">
        <v>2.8393838195719097</v>
      </c>
      <c r="Q88">
        <v>2.5008140222952702</v>
      </c>
      <c r="R88">
        <v>2.5654691924531376</v>
      </c>
    </row>
    <row r="89" spans="1:18" x14ac:dyDescent="0.3">
      <c r="A89" t="s">
        <v>75</v>
      </c>
      <c r="B89">
        <v>4.1000000000000005</v>
      </c>
      <c r="C89" t="s">
        <v>569</v>
      </c>
      <c r="D89">
        <v>2.6847673449760352</v>
      </c>
      <c r="E89" t="s">
        <v>75</v>
      </c>
      <c r="F89" t="s">
        <v>75</v>
      </c>
      <c r="G89">
        <v>3.0352229498352834</v>
      </c>
      <c r="H89">
        <v>2.0066041296327448</v>
      </c>
      <c r="I89">
        <v>2.9056033435069319</v>
      </c>
      <c r="J89">
        <v>2.7134250658618901</v>
      </c>
      <c r="K89">
        <v>2.5680169452537132</v>
      </c>
      <c r="L89">
        <v>2.5333631950875626</v>
      </c>
      <c r="M89">
        <v>2.3758039614415072</v>
      </c>
      <c r="N89">
        <v>2.6345464679245962</v>
      </c>
      <c r="O89">
        <v>2.8164490848401562</v>
      </c>
      <c r="P89">
        <v>2.8754074728408359</v>
      </c>
      <c r="Q89">
        <v>2.5219827255132845</v>
      </c>
      <c r="R89">
        <v>2.527003450556851</v>
      </c>
    </row>
    <row r="90" spans="1:18" x14ac:dyDescent="0.3">
      <c r="A90" t="s">
        <v>75</v>
      </c>
      <c r="B90">
        <v>4.2</v>
      </c>
      <c r="C90" t="s">
        <v>570</v>
      </c>
      <c r="D90">
        <v>2.6766243649242183</v>
      </c>
      <c r="E90" t="s">
        <v>75</v>
      </c>
      <c r="F90" t="s">
        <v>75</v>
      </c>
      <c r="G90">
        <v>3.054705856074142</v>
      </c>
      <c r="H90">
        <v>1.9085767738692589</v>
      </c>
      <c r="I90">
        <v>2.9731851606557878</v>
      </c>
      <c r="J90">
        <v>2.8094034460962889</v>
      </c>
      <c r="K90">
        <v>2.652666876458543</v>
      </c>
      <c r="L90">
        <v>2.4772411919191137</v>
      </c>
      <c r="M90">
        <v>2.3750376677242353</v>
      </c>
      <c r="N90">
        <v>2.6072324407422762</v>
      </c>
      <c r="O90">
        <v>2.745039035747729</v>
      </c>
      <c r="P90">
        <v>2.9110110466561849</v>
      </c>
      <c r="Q90">
        <v>2.5866415597065524</v>
      </c>
      <c r="R90">
        <v>2.5065892036826356</v>
      </c>
    </row>
    <row r="91" spans="1:18" x14ac:dyDescent="0.3">
      <c r="A91" t="s">
        <v>75</v>
      </c>
      <c r="B91">
        <v>4.3</v>
      </c>
      <c r="C91" t="s">
        <v>571</v>
      </c>
      <c r="D91">
        <v>2.6228441058909446</v>
      </c>
      <c r="E91" t="s">
        <v>75</v>
      </c>
      <c r="F91" t="s">
        <v>75</v>
      </c>
      <c r="G91">
        <v>2.9606333430027139</v>
      </c>
      <c r="H91">
        <v>1.918600125941347</v>
      </c>
      <c r="I91">
        <v>2.8638691051597642</v>
      </c>
      <c r="J91">
        <v>2.8181414346692217</v>
      </c>
      <c r="K91">
        <v>2.6946846493887495</v>
      </c>
      <c r="L91">
        <v>2.2779665850480044</v>
      </c>
      <c r="M91">
        <v>2.4267745595812347</v>
      </c>
      <c r="N91">
        <v>2.6074260144827259</v>
      </c>
      <c r="O91">
        <v>2.6990256729032285</v>
      </c>
      <c r="P91">
        <v>2.8630236052986233</v>
      </c>
      <c r="Q91">
        <v>2.5205986416831365</v>
      </c>
      <c r="R91">
        <v>2.2520425121335008</v>
      </c>
    </row>
    <row r="92" spans="1:18" x14ac:dyDescent="0.3">
      <c r="A92" t="s">
        <v>75</v>
      </c>
      <c r="B92">
        <v>4.4000000000000004</v>
      </c>
      <c r="C92" t="s">
        <v>572</v>
      </c>
      <c r="D92">
        <v>2.5677528113132007</v>
      </c>
      <c r="E92" t="s">
        <v>75</v>
      </c>
      <c r="F92" t="s">
        <v>75</v>
      </c>
      <c r="G92">
        <v>2.8835319110796238</v>
      </c>
      <c r="H92">
        <v>1.8784602281316849</v>
      </c>
      <c r="I92">
        <v>2.833016453123101</v>
      </c>
      <c r="J92">
        <v>2.7045914816228924</v>
      </c>
      <c r="K92">
        <v>2.632393382727257</v>
      </c>
      <c r="L92">
        <v>2.2514686472317522</v>
      </c>
      <c r="M92">
        <v>2.3817123581747914</v>
      </c>
      <c r="N92">
        <v>2.5612925046587183</v>
      </c>
      <c r="O92">
        <v>2.6237698847713649</v>
      </c>
      <c r="P92">
        <v>2.7420490572324572</v>
      </c>
      <c r="Q92">
        <v>2.4848290192422082</v>
      </c>
      <c r="R92">
        <v>2.3034715680215787</v>
      </c>
    </row>
    <row r="93" spans="1:18" x14ac:dyDescent="0.3">
      <c r="A93" t="s">
        <v>75</v>
      </c>
      <c r="B93">
        <v>4.5</v>
      </c>
      <c r="C93" t="s">
        <v>573</v>
      </c>
      <c r="D93">
        <v>2.4888880017800035</v>
      </c>
      <c r="E93" t="s">
        <v>75</v>
      </c>
      <c r="F93" t="s">
        <v>75</v>
      </c>
      <c r="G93">
        <v>2.7701778559004091</v>
      </c>
      <c r="H93">
        <v>1.9132117497201073</v>
      </c>
      <c r="I93">
        <v>2.6555205752581852</v>
      </c>
      <c r="J93">
        <v>2.5039622160050623</v>
      </c>
      <c r="K93">
        <v>2.4652494932840541</v>
      </c>
      <c r="L93">
        <v>2.3228263281705259</v>
      </c>
      <c r="M93">
        <v>2.2943062050100398</v>
      </c>
      <c r="N93">
        <v>2.4279333794311997</v>
      </c>
      <c r="O93">
        <v>2.601629936776539</v>
      </c>
      <c r="P93">
        <v>2.5803437436239149</v>
      </c>
      <c r="Q93">
        <v>2.3649744268177977</v>
      </c>
      <c r="R93">
        <v>2.2960261009597103</v>
      </c>
    </row>
    <row r="94" spans="1:18" x14ac:dyDescent="0.3">
      <c r="A94" t="s">
        <v>75</v>
      </c>
      <c r="B94">
        <v>4.6000000000000005</v>
      </c>
      <c r="C94" t="s">
        <v>574</v>
      </c>
      <c r="D94">
        <v>2.4768861274037488</v>
      </c>
      <c r="E94" t="s">
        <v>75</v>
      </c>
      <c r="F94" t="s">
        <v>75</v>
      </c>
      <c r="G94">
        <v>2.7723940138537384</v>
      </c>
      <c r="H94">
        <v>1.9375160248484309</v>
      </c>
      <c r="I94">
        <v>2.6255310689506755</v>
      </c>
      <c r="J94">
        <v>2.505267103002736</v>
      </c>
      <c r="K94">
        <v>2.4919840639320086</v>
      </c>
      <c r="L94">
        <v>2.245414050638717</v>
      </c>
      <c r="M94">
        <v>2.24781016917732</v>
      </c>
      <c r="N94">
        <v>2.3586794573767111</v>
      </c>
      <c r="O94">
        <v>2.6148999211128374</v>
      </c>
      <c r="P94">
        <v>2.5008974810372102</v>
      </c>
      <c r="Q94">
        <v>2.4094750968311667</v>
      </c>
      <c r="R94">
        <v>2.2607784983817307</v>
      </c>
    </row>
    <row r="95" spans="1:18" x14ac:dyDescent="0.3">
      <c r="A95" t="s">
        <v>75</v>
      </c>
      <c r="B95">
        <v>4.7</v>
      </c>
      <c r="C95" t="s">
        <v>575</v>
      </c>
      <c r="D95">
        <v>2.4648945357080607</v>
      </c>
      <c r="E95" t="s">
        <v>75</v>
      </c>
      <c r="F95" t="s">
        <v>75</v>
      </c>
      <c r="G95">
        <v>2.7434676873281174</v>
      </c>
      <c r="H95">
        <v>1.8604998898589247</v>
      </c>
      <c r="I95">
        <v>2.612301152161534</v>
      </c>
      <c r="J95">
        <v>2.4748135667941953</v>
      </c>
      <c r="K95">
        <v>2.5252661939062691</v>
      </c>
      <c r="L95">
        <v>2.2570157583960211</v>
      </c>
      <c r="M95">
        <v>2.2595873800165132</v>
      </c>
      <c r="N95">
        <v>2.3523920138839998</v>
      </c>
      <c r="O95">
        <v>2.6122272347447546</v>
      </c>
      <c r="P95">
        <v>2.4838930919420386</v>
      </c>
      <c r="Q95">
        <v>2.4323232450749979</v>
      </c>
      <c r="R95">
        <v>2.2590501536403607</v>
      </c>
    </row>
    <row r="96" spans="1:18" x14ac:dyDescent="0.3">
      <c r="A96" t="s">
        <v>75</v>
      </c>
      <c r="B96">
        <v>4.8000000000000007</v>
      </c>
      <c r="C96" t="s">
        <v>576</v>
      </c>
      <c r="D96">
        <v>2.4494402789881566</v>
      </c>
      <c r="E96" t="s">
        <v>75</v>
      </c>
      <c r="F96" t="s">
        <v>75</v>
      </c>
      <c r="G96">
        <v>2.6988559214385428</v>
      </c>
      <c r="H96">
        <v>1.8557759940535283</v>
      </c>
      <c r="I96">
        <v>2.4971980999456478</v>
      </c>
      <c r="J96">
        <v>2.469732724379782</v>
      </c>
      <c r="K96">
        <v>2.4946645280278483</v>
      </c>
      <c r="L96">
        <v>2.268183080893746</v>
      </c>
      <c r="M96">
        <v>2.2805754846190873</v>
      </c>
      <c r="N96">
        <v>2.3266029077950869</v>
      </c>
      <c r="O96">
        <v>2.5832439805092076</v>
      </c>
      <c r="P96">
        <v>2.4163479493829274</v>
      </c>
      <c r="Q96">
        <v>2.3634785323012939</v>
      </c>
      <c r="R96">
        <v>2.2784332210124942</v>
      </c>
    </row>
    <row r="97" spans="1:18" x14ac:dyDescent="0.3">
      <c r="A97" t="s">
        <v>75</v>
      </c>
      <c r="B97">
        <v>4.9000000000000004</v>
      </c>
      <c r="C97" t="s">
        <v>577</v>
      </c>
      <c r="D97">
        <v>2.3739588285811188</v>
      </c>
      <c r="E97" t="s">
        <v>75</v>
      </c>
      <c r="F97" t="s">
        <v>75</v>
      </c>
      <c r="G97">
        <v>2.6158025508320546</v>
      </c>
      <c r="H97">
        <v>1.8698932962637</v>
      </c>
      <c r="I97">
        <v>2.4409957273746414</v>
      </c>
      <c r="J97">
        <v>2.3848360081181155</v>
      </c>
      <c r="K97">
        <v>2.3842262184031613</v>
      </c>
      <c r="L97">
        <v>2.1942739383482324</v>
      </c>
      <c r="M97">
        <v>2.2238278259514499</v>
      </c>
      <c r="N97">
        <v>2.3388860757618515</v>
      </c>
      <c r="O97">
        <v>2.4656240550934934</v>
      </c>
      <c r="P97">
        <v>2.3291381487563445</v>
      </c>
      <c r="Q97">
        <v>2.3277859685867317</v>
      </c>
      <c r="R97">
        <v>2.177495064287462</v>
      </c>
    </row>
    <row r="98" spans="1:18" x14ac:dyDescent="0.3">
      <c r="A98">
        <v>5</v>
      </c>
      <c r="B98">
        <v>5</v>
      </c>
      <c r="C98" t="s">
        <v>578</v>
      </c>
      <c r="D98">
        <v>2.294473729503073</v>
      </c>
      <c r="E98" t="s">
        <v>75</v>
      </c>
      <c r="F98" t="s">
        <v>75</v>
      </c>
      <c r="G98">
        <v>2.4793179882217382</v>
      </c>
      <c r="H98">
        <v>1.8092903128282474</v>
      </c>
      <c r="I98">
        <v>2.2814493085702181</v>
      </c>
      <c r="J98">
        <v>2.3544119329409003</v>
      </c>
      <c r="K98">
        <v>2.3857296168223252</v>
      </c>
      <c r="L98">
        <v>2.1383670702491626</v>
      </c>
      <c r="M98">
        <v>2.0335843824197166</v>
      </c>
      <c r="N98">
        <v>2.1029083883301083</v>
      </c>
      <c r="O98">
        <v>2.3877265535417211</v>
      </c>
      <c r="P98">
        <v>2.141558076361699</v>
      </c>
      <c r="Q98">
        <v>2.323284288186346</v>
      </c>
      <c r="R98">
        <v>1.9655958180947608</v>
      </c>
    </row>
    <row r="99" spans="1:18" x14ac:dyDescent="0.3">
      <c r="A99" t="s">
        <v>75</v>
      </c>
      <c r="B99">
        <v>5.1000000000000005</v>
      </c>
      <c r="C99" t="s">
        <v>579</v>
      </c>
      <c r="D99">
        <v>2.2920157660932188</v>
      </c>
      <c r="E99" t="s">
        <v>75</v>
      </c>
      <c r="F99" t="s">
        <v>75</v>
      </c>
      <c r="G99">
        <v>2.486702365335586</v>
      </c>
      <c r="H99">
        <v>1.8033289651043587</v>
      </c>
      <c r="I99">
        <v>2.3502664248625158</v>
      </c>
      <c r="J99">
        <v>2.3432178495659088</v>
      </c>
      <c r="K99">
        <v>2.3502477082931503</v>
      </c>
      <c r="L99">
        <v>2.1561940796635435</v>
      </c>
      <c r="M99">
        <v>2.0884621896245026</v>
      </c>
      <c r="N99">
        <v>2.1496768196130462</v>
      </c>
      <c r="O99">
        <v>2.37336316664299</v>
      </c>
      <c r="P99">
        <v>2.25644219637205</v>
      </c>
      <c r="Q99">
        <v>2.2677223312894941</v>
      </c>
      <c r="R99">
        <v>2.0487725308523501</v>
      </c>
    </row>
    <row r="100" spans="1:18" x14ac:dyDescent="0.3">
      <c r="A100" t="s">
        <v>75</v>
      </c>
      <c r="B100">
        <v>5.2</v>
      </c>
      <c r="C100" t="s">
        <v>580</v>
      </c>
      <c r="D100">
        <v>2.2637363065130813</v>
      </c>
      <c r="E100" t="s">
        <v>75</v>
      </c>
      <c r="F100" t="s">
        <v>75</v>
      </c>
      <c r="G100">
        <v>2.4599771615118038</v>
      </c>
      <c r="H100">
        <v>1.8035789792617167</v>
      </c>
      <c r="I100">
        <v>2.2976832290820952</v>
      </c>
      <c r="J100">
        <v>2.3185278496337665</v>
      </c>
      <c r="K100">
        <v>2.3404729498669248</v>
      </c>
      <c r="L100">
        <v>2.1180774685670412</v>
      </c>
      <c r="M100">
        <v>2.0451814832447557</v>
      </c>
      <c r="N100">
        <v>2.1321060306346791</v>
      </c>
      <c r="O100">
        <v>2.350407274968636</v>
      </c>
      <c r="P100">
        <v>2.2032718761277854</v>
      </c>
      <c r="Q100">
        <v>2.2265460841747586</v>
      </c>
      <c r="R100">
        <v>2.0345253552393072</v>
      </c>
    </row>
    <row r="101" spans="1:18" x14ac:dyDescent="0.3">
      <c r="A101" t="s">
        <v>75</v>
      </c>
      <c r="B101">
        <v>5.3000000000000007</v>
      </c>
      <c r="C101" t="s">
        <v>581</v>
      </c>
      <c r="D101">
        <v>2.2042594152490347</v>
      </c>
      <c r="E101" t="s">
        <v>75</v>
      </c>
      <c r="F101" t="s">
        <v>75</v>
      </c>
      <c r="G101">
        <v>2.3811986694264347</v>
      </c>
      <c r="H101">
        <v>1.7561583228235198</v>
      </c>
      <c r="I101">
        <v>2.23758517283165</v>
      </c>
      <c r="J101">
        <v>2.2578549962536205</v>
      </c>
      <c r="K101">
        <v>2.270094466311483</v>
      </c>
      <c r="L101">
        <v>2.0466235006023341</v>
      </c>
      <c r="M101">
        <v>2.0288334652124309</v>
      </c>
      <c r="N101">
        <v>2.0897783310325027</v>
      </c>
      <c r="O101">
        <v>2.2992194932174073</v>
      </c>
      <c r="P101">
        <v>2.179189215646991</v>
      </c>
      <c r="Q101">
        <v>2.175604692801727</v>
      </c>
      <c r="R101">
        <v>1.9541724350140006</v>
      </c>
    </row>
    <row r="102" spans="1:18" x14ac:dyDescent="0.3">
      <c r="A102" t="s">
        <v>75</v>
      </c>
      <c r="B102">
        <v>5.4</v>
      </c>
      <c r="C102" t="s">
        <v>582</v>
      </c>
      <c r="D102">
        <v>2.151238138945085</v>
      </c>
      <c r="E102" t="s">
        <v>75</v>
      </c>
      <c r="F102" t="s">
        <v>75</v>
      </c>
      <c r="G102">
        <v>2.3323557813969082</v>
      </c>
      <c r="H102">
        <v>1.7131051475979033</v>
      </c>
      <c r="I102">
        <v>2.2026857357335166</v>
      </c>
      <c r="J102">
        <v>2.1989114231570994</v>
      </c>
      <c r="K102">
        <v>2.2058661078776596</v>
      </c>
      <c r="L102">
        <v>2.0102850942031716</v>
      </c>
      <c r="M102">
        <v>1.9655794715561175</v>
      </c>
      <c r="N102">
        <v>2.0640505873920829</v>
      </c>
      <c r="O102">
        <v>2.2419272241554733</v>
      </c>
      <c r="P102">
        <v>2.1351349180764574</v>
      </c>
      <c r="Q102">
        <v>2.1167958608439776</v>
      </c>
      <c r="R102">
        <v>1.9297706035907409</v>
      </c>
    </row>
    <row r="103" spans="1:18" x14ac:dyDescent="0.3">
      <c r="A103" t="s">
        <v>75</v>
      </c>
      <c r="B103">
        <v>5.5</v>
      </c>
      <c r="C103" t="s">
        <v>583</v>
      </c>
      <c r="D103">
        <v>2.0834077248032981</v>
      </c>
      <c r="E103" t="s">
        <v>75</v>
      </c>
      <c r="F103" t="s">
        <v>75</v>
      </c>
      <c r="G103">
        <v>2.2768756840596214</v>
      </c>
      <c r="H103">
        <v>1.5919851071694004</v>
      </c>
      <c r="I103">
        <v>2.0178904720817026</v>
      </c>
      <c r="J103">
        <v>2.2118706541793967</v>
      </c>
      <c r="K103">
        <v>2.2210694450425805</v>
      </c>
      <c r="L103">
        <v>1.9574703138515985</v>
      </c>
      <c r="M103">
        <v>1.7782084368152897</v>
      </c>
      <c r="N103">
        <v>1.8742455518860852</v>
      </c>
      <c r="O103">
        <v>2.2566423064392613</v>
      </c>
      <c r="P103">
        <v>1.9363983117774468</v>
      </c>
      <c r="Q103">
        <v>2.0856953506035079</v>
      </c>
      <c r="R103">
        <v>1.7253665760202788</v>
      </c>
    </row>
    <row r="104" spans="1:18" x14ac:dyDescent="0.3">
      <c r="A104" t="s">
        <v>75</v>
      </c>
      <c r="B104">
        <v>5.6000000000000005</v>
      </c>
      <c r="C104" t="s">
        <v>584</v>
      </c>
      <c r="D104">
        <v>2.0638741078911109</v>
      </c>
      <c r="E104" t="s">
        <v>75</v>
      </c>
      <c r="F104" t="s">
        <v>75</v>
      </c>
      <c r="G104">
        <v>2.2375105229977938</v>
      </c>
      <c r="H104">
        <v>1.6367934578974597</v>
      </c>
      <c r="I104">
        <v>2.0759456808519912</v>
      </c>
      <c r="J104">
        <v>2.1384274715990004</v>
      </c>
      <c r="K104">
        <v>2.1507817535764806</v>
      </c>
      <c r="L104">
        <v>1.9212534373823376</v>
      </c>
      <c r="M104">
        <v>1.8504210558598559</v>
      </c>
      <c r="N104">
        <v>1.916718092488884</v>
      </c>
      <c r="O104">
        <v>2.1889469055688022</v>
      </c>
      <c r="P104">
        <v>2.0228088621529645</v>
      </c>
      <c r="Q104">
        <v>2.0380742679901966</v>
      </c>
      <c r="R104">
        <v>1.7987484343447986</v>
      </c>
    </row>
    <row r="105" spans="1:18" x14ac:dyDescent="0.3">
      <c r="A105" t="s">
        <v>75</v>
      </c>
      <c r="B105">
        <v>5.7</v>
      </c>
      <c r="C105" t="s">
        <v>585</v>
      </c>
      <c r="D105">
        <v>2.0377376795091613</v>
      </c>
      <c r="E105" t="s">
        <v>75</v>
      </c>
      <c r="F105" t="s">
        <v>75</v>
      </c>
      <c r="G105">
        <v>2.2120013123755515</v>
      </c>
      <c r="H105">
        <v>1.5958393263231814</v>
      </c>
      <c r="I105">
        <v>2.0656683967879808</v>
      </c>
      <c r="J105">
        <v>2.1094424504705431</v>
      </c>
      <c r="K105">
        <v>2.1309956116114774</v>
      </c>
      <c r="L105">
        <v>1.8825931901042368</v>
      </c>
      <c r="M105">
        <v>1.8116601359577504</v>
      </c>
      <c r="N105">
        <v>1.8885468295618304</v>
      </c>
      <c r="O105">
        <v>2.1589353911212896</v>
      </c>
      <c r="P105">
        <v>1.9911647918833049</v>
      </c>
      <c r="Q105">
        <v>2.0045415956151316</v>
      </c>
      <c r="R105">
        <v>1.7601879602517896</v>
      </c>
    </row>
    <row r="106" spans="1:18" x14ac:dyDescent="0.3">
      <c r="A106" t="s">
        <v>75</v>
      </c>
      <c r="B106">
        <v>5.8000000000000007</v>
      </c>
      <c r="C106" t="s">
        <v>586</v>
      </c>
      <c r="D106">
        <v>1.9971827099426513</v>
      </c>
      <c r="E106" t="s">
        <v>75</v>
      </c>
      <c r="F106" t="s">
        <v>75</v>
      </c>
      <c r="G106">
        <v>2.1822018071634544</v>
      </c>
      <c r="H106">
        <v>1.530935923234928</v>
      </c>
      <c r="I106">
        <v>2.0261399369578541</v>
      </c>
      <c r="J106">
        <v>2.0647315062662002</v>
      </c>
      <c r="K106">
        <v>2.0849150552346964</v>
      </c>
      <c r="L106">
        <v>1.8323178481134994</v>
      </c>
      <c r="M106">
        <v>1.7688680685131468</v>
      </c>
      <c r="N106">
        <v>1.8329283335951962</v>
      </c>
      <c r="O106">
        <v>2.1285544733511399</v>
      </c>
      <c r="P106">
        <v>1.9421232113439002</v>
      </c>
      <c r="Q106">
        <v>1.9613013074052548</v>
      </c>
      <c r="R106">
        <v>1.7192989344031149</v>
      </c>
    </row>
    <row r="107" spans="1:18" x14ac:dyDescent="0.3">
      <c r="A107" t="s">
        <v>75</v>
      </c>
      <c r="B107">
        <v>5.9</v>
      </c>
      <c r="C107" t="s">
        <v>587</v>
      </c>
      <c r="D107">
        <v>1.9333155115958327</v>
      </c>
      <c r="E107" t="s">
        <v>75</v>
      </c>
      <c r="F107" t="s">
        <v>75</v>
      </c>
      <c r="G107">
        <v>2.1139992034290573</v>
      </c>
      <c r="H107">
        <v>1.4831945318026585</v>
      </c>
      <c r="I107">
        <v>1.9717424149835696</v>
      </c>
      <c r="J107">
        <v>2.0061672061400988</v>
      </c>
      <c r="K107">
        <v>2.017330241819673</v>
      </c>
      <c r="L107">
        <v>1.786186126159691</v>
      </c>
      <c r="M107">
        <v>1.7021389452494287</v>
      </c>
      <c r="N107">
        <v>1.7975932824901923</v>
      </c>
      <c r="O107">
        <v>2.0598166951255634</v>
      </c>
      <c r="P107">
        <v>1.8938357953469305</v>
      </c>
      <c r="Q107">
        <v>1.9007227050327857</v>
      </c>
      <c r="R107">
        <v>1.65690232524626</v>
      </c>
    </row>
    <row r="108" spans="1:18" x14ac:dyDescent="0.3">
      <c r="A108">
        <v>6</v>
      </c>
      <c r="B108">
        <v>6</v>
      </c>
      <c r="C108" t="s">
        <v>588</v>
      </c>
      <c r="D108">
        <v>1.8483062964057828</v>
      </c>
      <c r="E108" t="s">
        <v>75</v>
      </c>
      <c r="F108" t="s">
        <v>75</v>
      </c>
      <c r="G108">
        <v>2.0485557030026635</v>
      </c>
      <c r="H108">
        <v>1.4372855722908608</v>
      </c>
      <c r="I108">
        <v>1.7480632999005317</v>
      </c>
      <c r="J108">
        <v>1.8997517898569209</v>
      </c>
      <c r="K108">
        <v>1.9782272824549534</v>
      </c>
      <c r="L108">
        <v>1.6132311193006013</v>
      </c>
      <c r="M108">
        <v>1.6455137848325487</v>
      </c>
      <c r="N108">
        <v>1.5759091767620179</v>
      </c>
      <c r="O108">
        <v>1.9912863614095921</v>
      </c>
      <c r="P108">
        <v>1.7123502242121187</v>
      </c>
      <c r="Q108">
        <v>1.7581624078324924</v>
      </c>
      <c r="R108">
        <v>1.5721656833372513</v>
      </c>
    </row>
    <row r="109" spans="1:18" x14ac:dyDescent="0.3">
      <c r="A109" t="s">
        <v>75</v>
      </c>
      <c r="B109">
        <v>6.1000000000000005</v>
      </c>
      <c r="C109" t="s">
        <v>589</v>
      </c>
      <c r="D109">
        <v>1.8456035781667786</v>
      </c>
      <c r="E109" t="s">
        <v>75</v>
      </c>
      <c r="F109" t="s">
        <v>75</v>
      </c>
      <c r="G109">
        <v>2.0394564973608404</v>
      </c>
      <c r="H109">
        <v>1.4257418742034857</v>
      </c>
      <c r="I109">
        <v>1.7902874742129975</v>
      </c>
      <c r="J109">
        <v>1.8844902318985248</v>
      </c>
      <c r="K109">
        <v>1.9519118193629732</v>
      </c>
      <c r="L109">
        <v>1.6352504683003675</v>
      </c>
      <c r="M109">
        <v>1.6628824609638211</v>
      </c>
      <c r="N109">
        <v>1.6163161210627879</v>
      </c>
      <c r="O109">
        <v>1.9740483387255985</v>
      </c>
      <c r="P109">
        <v>1.7443437634648076</v>
      </c>
      <c r="Q109">
        <v>1.7493020114706046</v>
      </c>
      <c r="R109">
        <v>1.5903702286618917</v>
      </c>
    </row>
    <row r="110" spans="1:18" x14ac:dyDescent="0.3">
      <c r="A110" t="s">
        <v>75</v>
      </c>
      <c r="B110">
        <v>6.2</v>
      </c>
      <c r="C110" t="s">
        <v>590</v>
      </c>
      <c r="D110">
        <v>1.8341358068192433</v>
      </c>
      <c r="E110" t="s">
        <v>75</v>
      </c>
      <c r="F110" t="s">
        <v>75</v>
      </c>
      <c r="G110">
        <v>2.0337327361391142</v>
      </c>
      <c r="H110">
        <v>1.4135072549441194</v>
      </c>
      <c r="I110">
        <v>1.7870216216608059</v>
      </c>
      <c r="J110">
        <v>1.8814112760223085</v>
      </c>
      <c r="K110">
        <v>1.9390218931723464</v>
      </c>
      <c r="L110">
        <v>1.6117633731836667</v>
      </c>
      <c r="M110">
        <v>1.6429222903430067</v>
      </c>
      <c r="N110">
        <v>1.602556884828747</v>
      </c>
      <c r="O110">
        <v>1.9619744910494248</v>
      </c>
      <c r="P110">
        <v>1.7402110221299942</v>
      </c>
      <c r="Q110">
        <v>1.7417958755807308</v>
      </c>
      <c r="R110">
        <v>1.5776504666896292</v>
      </c>
    </row>
    <row r="111" spans="1:18" x14ac:dyDescent="0.3">
      <c r="A111" t="s">
        <v>75</v>
      </c>
      <c r="B111">
        <v>6.3000000000000007</v>
      </c>
      <c r="C111" t="s">
        <v>591</v>
      </c>
      <c r="D111">
        <v>1.7851623699109933</v>
      </c>
      <c r="E111" t="s">
        <v>75</v>
      </c>
      <c r="F111" t="s">
        <v>75</v>
      </c>
      <c r="G111">
        <v>1.9776601396486486</v>
      </c>
      <c r="H111">
        <v>1.3494299354010761</v>
      </c>
      <c r="I111">
        <v>1.748369315234364</v>
      </c>
      <c r="J111">
        <v>1.8304857700034822</v>
      </c>
      <c r="K111">
        <v>1.8859928310941294</v>
      </c>
      <c r="L111">
        <v>1.5694576025914422</v>
      </c>
      <c r="M111">
        <v>1.5985375728675792</v>
      </c>
      <c r="N111">
        <v>1.5601236520337902</v>
      </c>
      <c r="O111">
        <v>1.9080233710929257</v>
      </c>
      <c r="P111">
        <v>1.7004416674377321</v>
      </c>
      <c r="Q111">
        <v>1.7014014544277352</v>
      </c>
      <c r="R111">
        <v>1.5317104579956193</v>
      </c>
    </row>
    <row r="112" spans="1:18" x14ac:dyDescent="0.3">
      <c r="A112" t="s">
        <v>75</v>
      </c>
      <c r="B112">
        <v>6.4</v>
      </c>
      <c r="C112" t="s">
        <v>592</v>
      </c>
      <c r="D112">
        <v>1.7079074808098735</v>
      </c>
      <c r="E112" t="s">
        <v>75</v>
      </c>
      <c r="F112" t="s">
        <v>75</v>
      </c>
      <c r="G112">
        <v>1.8781346615185537</v>
      </c>
      <c r="H112">
        <v>1.3151983285257491</v>
      </c>
      <c r="I112">
        <v>1.6749561457298692</v>
      </c>
      <c r="J112">
        <v>1.7519723593783634</v>
      </c>
      <c r="K112">
        <v>1.8006980863558775</v>
      </c>
      <c r="L112">
        <v>1.5110260278222671</v>
      </c>
      <c r="M112">
        <v>1.5347052572710829</v>
      </c>
      <c r="N112">
        <v>1.5034973421120805</v>
      </c>
      <c r="O112">
        <v>1.8216061194408746</v>
      </c>
      <c r="P112">
        <v>1.6304318327794729</v>
      </c>
      <c r="Q112">
        <v>1.6367776935138936</v>
      </c>
      <c r="R112">
        <v>1.469884631981965</v>
      </c>
    </row>
    <row r="113" spans="1:18" x14ac:dyDescent="0.3">
      <c r="A113" t="s">
        <v>75</v>
      </c>
      <c r="B113">
        <v>6.5</v>
      </c>
      <c r="C113" t="s">
        <v>593</v>
      </c>
      <c r="D113">
        <v>1.6337858887168102</v>
      </c>
      <c r="E113" t="s">
        <v>75</v>
      </c>
      <c r="F113" t="s">
        <v>75</v>
      </c>
      <c r="G113">
        <v>1.7889797766401458</v>
      </c>
      <c r="H113">
        <v>1.2532263686965508</v>
      </c>
      <c r="I113">
        <v>1.6027368810223079</v>
      </c>
      <c r="J113">
        <v>1.6230072336330872</v>
      </c>
      <c r="K113">
        <v>1.711973914436951</v>
      </c>
      <c r="L113">
        <v>1.512100202813724</v>
      </c>
      <c r="M113">
        <v>1.5713152456648012</v>
      </c>
      <c r="N113">
        <v>1.4122494669022914</v>
      </c>
      <c r="O113">
        <v>1.7364274633674428</v>
      </c>
      <c r="P113">
        <v>1.5071268730228009</v>
      </c>
      <c r="Q113">
        <v>1.5748319585821833</v>
      </c>
      <c r="R113">
        <v>1.5110438839811171</v>
      </c>
    </row>
    <row r="114" spans="1:18" x14ac:dyDescent="0.3">
      <c r="A114" t="s">
        <v>75</v>
      </c>
      <c r="B114">
        <v>6.6000000000000005</v>
      </c>
      <c r="C114" t="s">
        <v>594</v>
      </c>
      <c r="D114">
        <v>1.6230881392814416</v>
      </c>
      <c r="E114" t="s">
        <v>75</v>
      </c>
      <c r="F114" t="s">
        <v>75</v>
      </c>
      <c r="G114">
        <v>1.7755615191837126</v>
      </c>
      <c r="H114">
        <v>1.2996070680369578</v>
      </c>
      <c r="I114">
        <v>1.6085779688903656</v>
      </c>
      <c r="J114">
        <v>1.6233025282183806</v>
      </c>
      <c r="K114">
        <v>1.7010606040790299</v>
      </c>
      <c r="L114">
        <v>1.4957604664633808</v>
      </c>
      <c r="M114">
        <v>1.5454310871389945</v>
      </c>
      <c r="N114">
        <v>1.4371234160515312</v>
      </c>
      <c r="O114">
        <v>1.7145168542859879</v>
      </c>
      <c r="P114">
        <v>1.5347771862050115</v>
      </c>
      <c r="Q114">
        <v>1.557081959800914</v>
      </c>
      <c r="R114">
        <v>1.4904086849609828</v>
      </c>
    </row>
    <row r="115" spans="1:18" x14ac:dyDescent="0.3">
      <c r="A115" t="s">
        <v>75</v>
      </c>
      <c r="B115">
        <v>6.7</v>
      </c>
      <c r="C115" t="s">
        <v>595</v>
      </c>
      <c r="D115">
        <v>1.6133694850069313</v>
      </c>
      <c r="E115" t="s">
        <v>75</v>
      </c>
      <c r="F115" t="s">
        <v>75</v>
      </c>
      <c r="G115">
        <v>1.7477499306398852</v>
      </c>
      <c r="H115">
        <v>1.23230584530947</v>
      </c>
      <c r="I115">
        <v>1.6184911003034015</v>
      </c>
      <c r="J115">
        <v>1.6125644058073265</v>
      </c>
      <c r="K115">
        <v>1.6279757617528969</v>
      </c>
      <c r="L115">
        <v>1.4277802584706136</v>
      </c>
      <c r="M115">
        <v>1.5509251599663274</v>
      </c>
      <c r="N115">
        <v>1.4479572859528771</v>
      </c>
      <c r="O115">
        <v>1.6957165728216346</v>
      </c>
      <c r="P115">
        <v>1.5736650103220309</v>
      </c>
      <c r="Q115">
        <v>1.5913986191355889</v>
      </c>
      <c r="R115">
        <v>1.5121673384148717</v>
      </c>
    </row>
    <row r="116" spans="1:18" x14ac:dyDescent="0.3">
      <c r="A116" t="s">
        <v>75</v>
      </c>
      <c r="B116">
        <v>6.8000000000000007</v>
      </c>
      <c r="C116" t="s">
        <v>596</v>
      </c>
      <c r="D116">
        <v>1.5775825850997323</v>
      </c>
      <c r="E116" t="s">
        <v>75</v>
      </c>
      <c r="F116" t="s">
        <v>75</v>
      </c>
      <c r="G116">
        <v>1.6921208137891075</v>
      </c>
      <c r="H116">
        <v>1.2173100843090123</v>
      </c>
      <c r="I116">
        <v>1.591507133285347</v>
      </c>
      <c r="J116">
        <v>1.5979135315281323</v>
      </c>
      <c r="K116">
        <v>1.6099868894116829</v>
      </c>
      <c r="L116">
        <v>1.4352094340986374</v>
      </c>
      <c r="M116">
        <v>1.5249924223120805</v>
      </c>
      <c r="N116">
        <v>1.4162570019538503</v>
      </c>
      <c r="O116">
        <v>1.6530752773173358</v>
      </c>
      <c r="P116">
        <v>1.5360671447188659</v>
      </c>
      <c r="Q116">
        <v>1.5476216550484934</v>
      </c>
      <c r="R116">
        <v>1.4936982870205291</v>
      </c>
    </row>
    <row r="117" spans="1:18" x14ac:dyDescent="0.3">
      <c r="A117" t="s">
        <v>75</v>
      </c>
      <c r="B117">
        <v>6.9</v>
      </c>
      <c r="C117" t="s">
        <v>597</v>
      </c>
      <c r="D117">
        <v>1.4984312921425447</v>
      </c>
      <c r="E117" t="s">
        <v>75</v>
      </c>
      <c r="F117" t="s">
        <v>75</v>
      </c>
      <c r="G117">
        <v>1.6072538689379747</v>
      </c>
      <c r="H117">
        <v>1.1553128653385463</v>
      </c>
      <c r="I117">
        <v>1.511122607762124</v>
      </c>
      <c r="J117">
        <v>1.5180902116454176</v>
      </c>
      <c r="K117">
        <v>1.5513469993350399</v>
      </c>
      <c r="L117">
        <v>1.3983873075124069</v>
      </c>
      <c r="M117">
        <v>1.4423609624490974</v>
      </c>
      <c r="N117">
        <v>1.3476890002189343</v>
      </c>
      <c r="O117">
        <v>1.5745367753204607</v>
      </c>
      <c r="P117">
        <v>1.4459660278793511</v>
      </c>
      <c r="Q117">
        <v>1.4663145594935485</v>
      </c>
      <c r="R117">
        <v>1.3987472755467543</v>
      </c>
    </row>
    <row r="118" spans="1:18" x14ac:dyDescent="0.3">
      <c r="A118">
        <v>7</v>
      </c>
      <c r="B118">
        <v>7</v>
      </c>
      <c r="C118" t="s">
        <v>598</v>
      </c>
      <c r="D118">
        <v>1.4118725757478132</v>
      </c>
      <c r="E118" t="s">
        <v>75</v>
      </c>
      <c r="F118" t="s">
        <v>75</v>
      </c>
      <c r="G118">
        <v>1.5440746575802335</v>
      </c>
      <c r="H118">
        <v>1.1104889557264204</v>
      </c>
      <c r="I118">
        <v>1.3615664667331531</v>
      </c>
      <c r="J118">
        <v>1.4216151227904124</v>
      </c>
      <c r="K118">
        <v>1.4493772417901176</v>
      </c>
      <c r="L118">
        <v>1.1484978756092261</v>
      </c>
      <c r="M118">
        <v>1.4155721007975723</v>
      </c>
      <c r="N118">
        <v>1.2182675708197475</v>
      </c>
      <c r="O118">
        <v>1.498056680812478</v>
      </c>
      <c r="P118">
        <v>1.368417167515392</v>
      </c>
      <c r="Q118">
        <v>1.3983304930356704</v>
      </c>
      <c r="R118">
        <v>1.3662587059807476</v>
      </c>
    </row>
    <row r="119" spans="1:18" x14ac:dyDescent="0.3">
      <c r="A119" t="s">
        <v>75</v>
      </c>
      <c r="B119">
        <v>7.1000000000000005</v>
      </c>
      <c r="C119" t="s">
        <v>599</v>
      </c>
      <c r="D119">
        <v>1.4069768334692774</v>
      </c>
      <c r="E119" t="s">
        <v>75</v>
      </c>
      <c r="F119" t="s">
        <v>75</v>
      </c>
      <c r="G119">
        <v>1.5369044158665157</v>
      </c>
      <c r="H119">
        <v>1.1005860389138435</v>
      </c>
      <c r="I119">
        <v>1.3607129198963677</v>
      </c>
      <c r="J119">
        <v>1.4189835771828163</v>
      </c>
      <c r="K119">
        <v>1.4600101838309312</v>
      </c>
      <c r="L119">
        <v>1.1502504664400186</v>
      </c>
      <c r="M119">
        <v>1.3893224163332094</v>
      </c>
      <c r="N119">
        <v>1.2361501527488752</v>
      </c>
      <c r="O119">
        <v>1.4887392129474881</v>
      </c>
      <c r="P119">
        <v>1.3687369727406367</v>
      </c>
      <c r="Q119">
        <v>1.3658956251772001</v>
      </c>
      <c r="R119">
        <v>1.3660248529223062</v>
      </c>
    </row>
    <row r="120" spans="1:18" x14ac:dyDescent="0.3">
      <c r="A120" t="s">
        <v>75</v>
      </c>
      <c r="B120">
        <v>7.2</v>
      </c>
      <c r="C120" t="s">
        <v>600</v>
      </c>
      <c r="D120">
        <v>1.3978861645505147</v>
      </c>
      <c r="E120" t="s">
        <v>75</v>
      </c>
      <c r="F120" t="s">
        <v>75</v>
      </c>
      <c r="G120">
        <v>1.5190506423562087</v>
      </c>
      <c r="H120">
        <v>1.1059564222387064</v>
      </c>
      <c r="I120">
        <v>1.3671711378795472</v>
      </c>
      <c r="J120">
        <v>1.40924466081747</v>
      </c>
      <c r="K120">
        <v>1.4399320193396348</v>
      </c>
      <c r="L120">
        <v>1.1560268070763626</v>
      </c>
      <c r="M120">
        <v>1.3766646890762213</v>
      </c>
      <c r="N120">
        <v>1.2243094558353296</v>
      </c>
      <c r="O120">
        <v>1.4740639286847554</v>
      </c>
      <c r="P120">
        <v>1.3616250995265087</v>
      </c>
      <c r="Q120">
        <v>1.377195625913076</v>
      </c>
      <c r="R120">
        <v>1.3283773277045072</v>
      </c>
    </row>
    <row r="121" spans="1:18" x14ac:dyDescent="0.3">
      <c r="A121" t="s">
        <v>75</v>
      </c>
      <c r="B121">
        <v>7.3000000000000007</v>
      </c>
      <c r="C121" t="s">
        <v>601</v>
      </c>
      <c r="D121">
        <v>1.3643323135479142</v>
      </c>
      <c r="E121" t="s">
        <v>75</v>
      </c>
      <c r="F121" t="s">
        <v>75</v>
      </c>
      <c r="G121">
        <v>1.49313275042342</v>
      </c>
      <c r="H121">
        <v>1.0781750101749052</v>
      </c>
      <c r="I121">
        <v>1.3267715909862405</v>
      </c>
      <c r="J121">
        <v>1.368974847458537</v>
      </c>
      <c r="K121">
        <v>1.4033935295379691</v>
      </c>
      <c r="L121">
        <v>1.1290639283488311</v>
      </c>
      <c r="M121">
        <v>1.3356300542709767</v>
      </c>
      <c r="N121">
        <v>1.1983491699302113</v>
      </c>
      <c r="O121">
        <v>1.4475351708697621</v>
      </c>
      <c r="P121">
        <v>1.3253731442249288</v>
      </c>
      <c r="Q121">
        <v>1.3400161666222976</v>
      </c>
      <c r="R121">
        <v>1.2982340557968093</v>
      </c>
    </row>
    <row r="122" spans="1:18" x14ac:dyDescent="0.3">
      <c r="A122" t="s">
        <v>75</v>
      </c>
      <c r="B122">
        <v>7.4</v>
      </c>
      <c r="C122" t="s">
        <v>602</v>
      </c>
      <c r="D122">
        <v>1.2755255980856708</v>
      </c>
      <c r="E122" t="s">
        <v>75</v>
      </c>
      <c r="F122" t="s">
        <v>75</v>
      </c>
      <c r="G122">
        <v>1.3913206926207011</v>
      </c>
      <c r="H122">
        <v>1.0173907514941476</v>
      </c>
      <c r="I122">
        <v>1.2421143403182471</v>
      </c>
      <c r="J122">
        <v>1.2806528126239303</v>
      </c>
      <c r="K122">
        <v>1.3082869479006314</v>
      </c>
      <c r="L122">
        <v>1.0650576996791066</v>
      </c>
      <c r="M122">
        <v>1.2529901616102568</v>
      </c>
      <c r="N122">
        <v>1.1277308567013358</v>
      </c>
      <c r="O122">
        <v>1.3511651775513587</v>
      </c>
      <c r="P122">
        <v>1.236487750065975</v>
      </c>
      <c r="Q122">
        <v>1.2578140280485801</v>
      </c>
      <c r="R122">
        <v>1.2163407395472297</v>
      </c>
    </row>
    <row r="123" spans="1:18" x14ac:dyDescent="0.3">
      <c r="A123" t="s">
        <v>75</v>
      </c>
      <c r="B123">
        <v>7.5</v>
      </c>
      <c r="C123" t="s">
        <v>603</v>
      </c>
      <c r="D123">
        <v>1.1782313932593371</v>
      </c>
      <c r="E123" t="s">
        <v>75</v>
      </c>
      <c r="F123" t="s">
        <v>75</v>
      </c>
      <c r="G123">
        <v>1.2805598919792234</v>
      </c>
      <c r="H123">
        <v>0.94921289549245624</v>
      </c>
      <c r="I123">
        <v>1.1878280471142857</v>
      </c>
      <c r="J123">
        <v>1.1983088309457286</v>
      </c>
      <c r="K123">
        <v>1.1684291291521269</v>
      </c>
      <c r="L123">
        <v>1.0509271010503893</v>
      </c>
      <c r="M123">
        <v>1.177492078535938</v>
      </c>
      <c r="N123">
        <v>1.0051130303103417</v>
      </c>
      <c r="O123">
        <v>1.2274557000437702</v>
      </c>
      <c r="P123">
        <v>1.1639895569074881</v>
      </c>
      <c r="Q123">
        <v>1.129324876290392</v>
      </c>
      <c r="R123">
        <v>1.0965332677312527</v>
      </c>
    </row>
    <row r="124" spans="1:18" x14ac:dyDescent="0.3">
      <c r="A124" t="s">
        <v>75</v>
      </c>
      <c r="B124">
        <v>7.6000000000000005</v>
      </c>
      <c r="C124" t="s">
        <v>604</v>
      </c>
      <c r="D124">
        <v>1.1774116869597671</v>
      </c>
      <c r="E124" t="s">
        <v>75</v>
      </c>
      <c r="F124" t="s">
        <v>75</v>
      </c>
      <c r="G124">
        <v>1.2737694452432446</v>
      </c>
      <c r="H124">
        <v>1.0136580936329487</v>
      </c>
      <c r="I124">
        <v>1.1914018908312902</v>
      </c>
      <c r="J124">
        <v>1.2078566158691146</v>
      </c>
      <c r="K124">
        <v>1.162371892506576</v>
      </c>
      <c r="L124">
        <v>1.0599708597348507</v>
      </c>
      <c r="M124">
        <v>1.1921010448393352</v>
      </c>
      <c r="N124">
        <v>1.0469503601445334</v>
      </c>
      <c r="O124">
        <v>1.2528610240992053</v>
      </c>
      <c r="P124">
        <v>1.1594124308939768</v>
      </c>
      <c r="Q124">
        <v>1.1139803363816334</v>
      </c>
      <c r="R124">
        <v>1.1287054425516612</v>
      </c>
    </row>
    <row r="125" spans="1:18" x14ac:dyDescent="0.3">
      <c r="A125" t="s">
        <v>75</v>
      </c>
      <c r="B125">
        <v>7.7</v>
      </c>
      <c r="C125" t="s">
        <v>605</v>
      </c>
      <c r="D125">
        <v>1.1855348124814593</v>
      </c>
      <c r="E125" t="s">
        <v>75</v>
      </c>
      <c r="F125" t="s">
        <v>75</v>
      </c>
      <c r="G125">
        <v>1.2800429271374878</v>
      </c>
      <c r="H125">
        <v>1.0074856610970924</v>
      </c>
      <c r="I125">
        <v>1.1991736822064107</v>
      </c>
      <c r="J125">
        <v>1.2035220026281859</v>
      </c>
      <c r="K125">
        <v>1.1804169894240522</v>
      </c>
      <c r="L125">
        <v>1.073317700888913</v>
      </c>
      <c r="M125">
        <v>1.1753856928962909</v>
      </c>
      <c r="N125">
        <v>1.0530046480405315</v>
      </c>
      <c r="O125">
        <v>1.2419132706535301</v>
      </c>
      <c r="P125">
        <v>1.1689395949925383</v>
      </c>
      <c r="Q125">
        <v>1.1437837733323208</v>
      </c>
      <c r="R125">
        <v>1.1002799529121137</v>
      </c>
    </row>
    <row r="126" spans="1:18" x14ac:dyDescent="0.3">
      <c r="A126" t="s">
        <v>75</v>
      </c>
      <c r="B126">
        <v>7.8000000000000007</v>
      </c>
      <c r="C126" t="s">
        <v>606</v>
      </c>
      <c r="D126">
        <v>1.1314103572182777</v>
      </c>
      <c r="E126" t="s">
        <v>75</v>
      </c>
      <c r="F126" t="s">
        <v>75</v>
      </c>
      <c r="G126">
        <v>1.2144920439221234</v>
      </c>
      <c r="H126">
        <v>0.95438937822461778</v>
      </c>
      <c r="I126">
        <v>1.1403667551036147</v>
      </c>
      <c r="J126">
        <v>1.1469929634360516</v>
      </c>
      <c r="K126">
        <v>1.1350141827313749</v>
      </c>
      <c r="L126">
        <v>1.0307745497998437</v>
      </c>
      <c r="M126">
        <v>1.1156239348472807</v>
      </c>
      <c r="N126">
        <v>1.0110981952733735</v>
      </c>
      <c r="O126">
        <v>1.1745402187027616</v>
      </c>
      <c r="P126">
        <v>1.119713490098132</v>
      </c>
      <c r="Q126">
        <v>1.0936980190110481</v>
      </c>
      <c r="R126">
        <v>1.0567611980404163</v>
      </c>
    </row>
    <row r="127" spans="1:18" x14ac:dyDescent="0.3">
      <c r="A127" t="s">
        <v>75</v>
      </c>
      <c r="B127">
        <v>7.9</v>
      </c>
      <c r="C127" t="s">
        <v>607</v>
      </c>
      <c r="D127">
        <v>1.0486466773911844</v>
      </c>
      <c r="E127" t="s">
        <v>75</v>
      </c>
      <c r="F127" t="s">
        <v>75</v>
      </c>
      <c r="G127">
        <v>1.1265390026038324</v>
      </c>
      <c r="H127">
        <v>0.89290969542762788</v>
      </c>
      <c r="I127">
        <v>1.0561464144904749</v>
      </c>
      <c r="J127">
        <v>1.0619535134829428</v>
      </c>
      <c r="K127">
        <v>1.049769899008032</v>
      </c>
      <c r="L127">
        <v>0.95515427865542879</v>
      </c>
      <c r="M127">
        <v>1.0305176160621947</v>
      </c>
      <c r="N127">
        <v>0.94127246903761885</v>
      </c>
      <c r="O127">
        <v>1.0892392466366865</v>
      </c>
      <c r="P127">
        <v>1.0351704473267602</v>
      </c>
      <c r="Q127">
        <v>1.0128054919808609</v>
      </c>
      <c r="R127">
        <v>0.97985471701690718</v>
      </c>
    </row>
    <row r="128" spans="1:18" x14ac:dyDescent="0.3">
      <c r="A128">
        <v>8</v>
      </c>
      <c r="B128">
        <v>8</v>
      </c>
      <c r="C128" t="s">
        <v>608</v>
      </c>
      <c r="D128">
        <v>0.96738100852164144</v>
      </c>
      <c r="E128" t="s">
        <v>75</v>
      </c>
      <c r="F128" t="s">
        <v>75</v>
      </c>
      <c r="G128">
        <v>1.0203480506868474</v>
      </c>
      <c r="H128">
        <v>0.7966181344184029</v>
      </c>
      <c r="I128">
        <v>0.97370853779800504</v>
      </c>
      <c r="J128">
        <v>0.97837105481549869</v>
      </c>
      <c r="K128">
        <v>0.98319782045203497</v>
      </c>
      <c r="L128">
        <v>0.92180657046076264</v>
      </c>
      <c r="M128">
        <v>0.95066243327040212</v>
      </c>
      <c r="N128">
        <v>0.88408948915686458</v>
      </c>
      <c r="O128">
        <v>0.97773976110280147</v>
      </c>
      <c r="P128">
        <v>0.97690877551683308</v>
      </c>
      <c r="Q128">
        <v>0.95048099317913726</v>
      </c>
      <c r="R128">
        <v>0.92244611464704296</v>
      </c>
    </row>
    <row r="129" spans="1:18" x14ac:dyDescent="0.3">
      <c r="A129" t="s">
        <v>75</v>
      </c>
      <c r="B129">
        <v>8.1</v>
      </c>
      <c r="C129" t="s">
        <v>609</v>
      </c>
      <c r="D129">
        <v>0.97141115311509529</v>
      </c>
      <c r="E129" t="s">
        <v>75</v>
      </c>
      <c r="F129" t="s">
        <v>75</v>
      </c>
      <c r="G129">
        <v>1.0261750222815904</v>
      </c>
      <c r="H129">
        <v>0.79639804542959736</v>
      </c>
      <c r="I129">
        <v>0.9749127745122349</v>
      </c>
      <c r="J129">
        <v>0.99275415952007839</v>
      </c>
      <c r="K129">
        <v>0.99254953465790963</v>
      </c>
      <c r="L129">
        <v>0.92126939293806032</v>
      </c>
      <c r="M129">
        <v>0.95215515110010029</v>
      </c>
      <c r="N129">
        <v>0.8886565809505147</v>
      </c>
      <c r="O129">
        <v>0.98025695568171667</v>
      </c>
      <c r="P129">
        <v>0.9771162822716678</v>
      </c>
      <c r="Q129">
        <v>0.93848850387459004</v>
      </c>
      <c r="R129">
        <v>0.9168798153577018</v>
      </c>
    </row>
    <row r="130" spans="1:18" x14ac:dyDescent="0.3">
      <c r="A130" t="s">
        <v>75</v>
      </c>
      <c r="B130">
        <v>8.2000000000000011</v>
      </c>
      <c r="C130" t="s">
        <v>610</v>
      </c>
      <c r="D130">
        <v>0.97360214645999388</v>
      </c>
      <c r="E130" t="s">
        <v>75</v>
      </c>
      <c r="F130" t="s">
        <v>75</v>
      </c>
      <c r="G130">
        <v>1.0310955508570341</v>
      </c>
      <c r="H130">
        <v>0.81327332075553116</v>
      </c>
      <c r="I130">
        <v>0.96830134985817129</v>
      </c>
      <c r="J130">
        <v>0.99463736269911407</v>
      </c>
      <c r="K130">
        <v>0.9914812112520015</v>
      </c>
      <c r="L130">
        <v>0.91232624717805777</v>
      </c>
      <c r="M130">
        <v>0.95111075390398714</v>
      </c>
      <c r="N130">
        <v>0.89375601058326448</v>
      </c>
      <c r="O130">
        <v>0.97880292088299115</v>
      </c>
      <c r="P130">
        <v>0.97855004813265078</v>
      </c>
      <c r="Q130">
        <v>0.94121926806403411</v>
      </c>
      <c r="R130">
        <v>0.92055582708513828</v>
      </c>
    </row>
    <row r="131" spans="1:18" x14ac:dyDescent="0.3">
      <c r="A131" t="s">
        <v>75</v>
      </c>
      <c r="B131">
        <v>8.3000000000000007</v>
      </c>
      <c r="C131" t="s">
        <v>611</v>
      </c>
      <c r="D131">
        <v>0.96047424345330301</v>
      </c>
      <c r="E131" t="s">
        <v>75</v>
      </c>
      <c r="F131" t="s">
        <v>75</v>
      </c>
      <c r="G131">
        <v>1.0133427567713806</v>
      </c>
      <c r="H131">
        <v>0.79728109347203591</v>
      </c>
      <c r="I131">
        <v>0.96030500092900195</v>
      </c>
      <c r="J131">
        <v>0.9785182363451923</v>
      </c>
      <c r="K131">
        <v>0.97609254996403416</v>
      </c>
      <c r="L131">
        <v>0.90940965168800203</v>
      </c>
      <c r="M131">
        <v>0.94005538694339053</v>
      </c>
      <c r="N131">
        <v>0.8840752919708994</v>
      </c>
      <c r="O131">
        <v>0.96679344644283327</v>
      </c>
      <c r="P131">
        <v>0.96287542903027368</v>
      </c>
      <c r="Q131">
        <v>0.93657191784325111</v>
      </c>
      <c r="R131">
        <v>0.91172968793432674</v>
      </c>
    </row>
    <row r="132" spans="1:18" x14ac:dyDescent="0.3">
      <c r="A132" t="s">
        <v>75</v>
      </c>
      <c r="B132">
        <v>8.4</v>
      </c>
      <c r="C132" t="s">
        <v>612</v>
      </c>
      <c r="D132">
        <v>0.85973352217785437</v>
      </c>
      <c r="E132" t="s">
        <v>75</v>
      </c>
      <c r="F132" t="s">
        <v>75</v>
      </c>
      <c r="G132">
        <v>0.90316187150156091</v>
      </c>
      <c r="H132">
        <v>0.72265725720948548</v>
      </c>
      <c r="I132">
        <v>0.86244749631746398</v>
      </c>
      <c r="J132">
        <v>0.87325335967832773</v>
      </c>
      <c r="K132">
        <v>0.87110976965998532</v>
      </c>
      <c r="L132">
        <v>0.81863865999546426</v>
      </c>
      <c r="M132">
        <v>0.84233638091452367</v>
      </c>
      <c r="N132">
        <v>0.7952481033031944</v>
      </c>
      <c r="O132">
        <v>0.87300900460531206</v>
      </c>
      <c r="P132">
        <v>0.86182516839463841</v>
      </c>
      <c r="Q132">
        <v>0.84395092990772502</v>
      </c>
      <c r="R132">
        <v>0.81941080415014556</v>
      </c>
    </row>
    <row r="133" spans="1:18" x14ac:dyDescent="0.3">
      <c r="A133" t="s">
        <v>75</v>
      </c>
      <c r="B133">
        <v>8.5</v>
      </c>
      <c r="C133" t="s">
        <v>613</v>
      </c>
      <c r="D133">
        <v>0.77007035895947418</v>
      </c>
      <c r="E133" t="s">
        <v>75</v>
      </c>
      <c r="F133" t="s">
        <v>75</v>
      </c>
      <c r="G133">
        <v>0.81717685585973387</v>
      </c>
      <c r="H133">
        <v>0.66557956113472128</v>
      </c>
      <c r="I133">
        <v>0.7677294792376671</v>
      </c>
      <c r="J133">
        <v>0.79436244958191371</v>
      </c>
      <c r="K133">
        <v>0.76957341010767177</v>
      </c>
      <c r="L133">
        <v>0.73184584849144318</v>
      </c>
      <c r="M133">
        <v>0.74353004599724393</v>
      </c>
      <c r="N133">
        <v>0.70810620193756413</v>
      </c>
      <c r="O133">
        <v>0.76099875775944237</v>
      </c>
      <c r="P133">
        <v>0.76624243167723372</v>
      </c>
      <c r="Q133">
        <v>0.75281647038943755</v>
      </c>
      <c r="R133">
        <v>0.73634891821480108</v>
      </c>
    </row>
    <row r="134" spans="1:18" x14ac:dyDescent="0.3">
      <c r="A134" t="s">
        <v>75</v>
      </c>
      <c r="B134">
        <v>8.6</v>
      </c>
      <c r="C134" t="s">
        <v>614</v>
      </c>
      <c r="D134">
        <v>0.78997784317187725</v>
      </c>
      <c r="E134" t="s">
        <v>75</v>
      </c>
      <c r="F134" t="s">
        <v>75</v>
      </c>
      <c r="G134">
        <v>0.83099914145197329</v>
      </c>
      <c r="H134">
        <v>0.68313424019405977</v>
      </c>
      <c r="I134">
        <v>0.78960842916476126</v>
      </c>
      <c r="J134">
        <v>0.80897014004490753</v>
      </c>
      <c r="K134">
        <v>0.79570643561711818</v>
      </c>
      <c r="L134">
        <v>0.75141906246044687</v>
      </c>
      <c r="M134">
        <v>0.77000956518587083</v>
      </c>
      <c r="N134">
        <v>0.73214067039475972</v>
      </c>
      <c r="O134">
        <v>0.79144317292545396</v>
      </c>
      <c r="P134">
        <v>0.79001979270203282</v>
      </c>
      <c r="Q134">
        <v>0.77241488341501185</v>
      </c>
      <c r="R134">
        <v>0.75254477711997902</v>
      </c>
    </row>
    <row r="135" spans="1:18" x14ac:dyDescent="0.3">
      <c r="A135" t="s">
        <v>75</v>
      </c>
      <c r="B135">
        <v>8.7000000000000011</v>
      </c>
      <c r="C135" t="s">
        <v>615</v>
      </c>
      <c r="D135">
        <v>0.83503080894413062</v>
      </c>
      <c r="E135" t="s">
        <v>75</v>
      </c>
      <c r="F135" t="s">
        <v>75</v>
      </c>
      <c r="G135">
        <v>0.86723902106920958</v>
      </c>
      <c r="H135">
        <v>0.73198922372665354</v>
      </c>
      <c r="I135">
        <v>0.83680022686051636</v>
      </c>
      <c r="J135">
        <v>0.85189003851093736</v>
      </c>
      <c r="K135">
        <v>0.84410964149684253</v>
      </c>
      <c r="L135">
        <v>0.80202647588600906</v>
      </c>
      <c r="M135">
        <v>0.82302723156302005</v>
      </c>
      <c r="N135">
        <v>0.78525885478422297</v>
      </c>
      <c r="O135">
        <v>0.83805053031171628</v>
      </c>
      <c r="P135">
        <v>0.83799223688582247</v>
      </c>
      <c r="Q135">
        <v>0.82098955922701766</v>
      </c>
      <c r="R135">
        <v>0.80377242112688374</v>
      </c>
    </row>
    <row r="136" spans="1:18" x14ac:dyDescent="0.3">
      <c r="A136" t="s">
        <v>75</v>
      </c>
      <c r="B136">
        <v>8.8000000000000007</v>
      </c>
      <c r="C136" t="s">
        <v>616</v>
      </c>
      <c r="D136">
        <v>0.7746430484754282</v>
      </c>
      <c r="E136" t="s">
        <v>75</v>
      </c>
      <c r="F136" t="s">
        <v>75</v>
      </c>
      <c r="G136">
        <v>0.81289681111919798</v>
      </c>
      <c r="H136">
        <v>0.67469264193218015</v>
      </c>
      <c r="I136">
        <v>0.7762590860091243</v>
      </c>
      <c r="J136">
        <v>0.79223737446934706</v>
      </c>
      <c r="K136">
        <v>0.77864817368402395</v>
      </c>
      <c r="L136">
        <v>0.73897066239874987</v>
      </c>
      <c r="M136">
        <v>0.75381674690307465</v>
      </c>
      <c r="N136">
        <v>0.72184375983794735</v>
      </c>
      <c r="O136">
        <v>0.77645739174326356</v>
      </c>
      <c r="P136">
        <v>0.77273383431506593</v>
      </c>
      <c r="Q136">
        <v>0.75935450668941817</v>
      </c>
      <c r="R136">
        <v>0.74126213854104583</v>
      </c>
    </row>
    <row r="137" spans="1:18" x14ac:dyDescent="0.3">
      <c r="A137" t="s">
        <v>75</v>
      </c>
      <c r="B137">
        <v>8.9</v>
      </c>
      <c r="C137" t="s">
        <v>617</v>
      </c>
      <c r="D137">
        <v>0.69207523526183201</v>
      </c>
      <c r="E137" t="s">
        <v>75</v>
      </c>
      <c r="F137" t="s">
        <v>75</v>
      </c>
      <c r="G137">
        <v>0.72276091589769265</v>
      </c>
      <c r="H137">
        <v>0.60716398128907056</v>
      </c>
      <c r="I137">
        <v>0.69666155157558618</v>
      </c>
      <c r="J137">
        <v>0.70853340429747469</v>
      </c>
      <c r="K137">
        <v>0.69261763270440913</v>
      </c>
      <c r="L137">
        <v>0.66767735611455636</v>
      </c>
      <c r="M137">
        <v>0.67037770853357181</v>
      </c>
      <c r="N137">
        <v>0.6491283205342997</v>
      </c>
      <c r="O137">
        <v>0.69036786120069393</v>
      </c>
      <c r="P137">
        <v>0.68970120119365397</v>
      </c>
      <c r="Q137">
        <v>0.68247373466231609</v>
      </c>
      <c r="R137">
        <v>0.67133703370544662</v>
      </c>
    </row>
    <row r="138" spans="1:18" x14ac:dyDescent="0.3">
      <c r="A138">
        <v>9</v>
      </c>
      <c r="B138">
        <v>9</v>
      </c>
      <c r="C138" t="s">
        <v>618</v>
      </c>
      <c r="D138">
        <v>0.57929438740855754</v>
      </c>
      <c r="E138" t="s">
        <v>75</v>
      </c>
      <c r="F138" t="s">
        <v>75</v>
      </c>
      <c r="G138">
        <v>0.60029857629047911</v>
      </c>
      <c r="H138">
        <v>0.50635929679413338</v>
      </c>
      <c r="I138">
        <v>0.55578203635936907</v>
      </c>
      <c r="J138">
        <v>0.59238713308619206</v>
      </c>
      <c r="K138">
        <v>0.59161136841934692</v>
      </c>
      <c r="L138">
        <v>0.57039203525208793</v>
      </c>
      <c r="M138">
        <v>0.5921993065558081</v>
      </c>
      <c r="N138">
        <v>0.54495727662675364</v>
      </c>
      <c r="O138">
        <v>0.5779381949822312</v>
      </c>
      <c r="P138">
        <v>0.59193961908454962</v>
      </c>
      <c r="Q138">
        <v>0.56530612178926221</v>
      </c>
      <c r="R138">
        <v>0.54683858437826938</v>
      </c>
    </row>
    <row r="139" spans="1:18" x14ac:dyDescent="0.3">
      <c r="A139" t="s">
        <v>75</v>
      </c>
      <c r="B139">
        <v>9.1</v>
      </c>
      <c r="C139" t="s">
        <v>619</v>
      </c>
      <c r="D139">
        <v>0.59273888625278781</v>
      </c>
      <c r="E139" t="s">
        <v>75</v>
      </c>
      <c r="F139" t="s">
        <v>75</v>
      </c>
      <c r="G139">
        <v>0.61682750277898879</v>
      </c>
      <c r="H139">
        <v>0.53006452114828706</v>
      </c>
      <c r="I139">
        <v>0.56848333701220155</v>
      </c>
      <c r="J139">
        <v>0.60751153445425554</v>
      </c>
      <c r="K139">
        <v>0.60361774372209087</v>
      </c>
      <c r="L139">
        <v>0.5790741028121722</v>
      </c>
      <c r="M139">
        <v>0.60251865679261452</v>
      </c>
      <c r="N139">
        <v>0.56738670687530435</v>
      </c>
      <c r="O139">
        <v>0.59162433173414664</v>
      </c>
      <c r="P139">
        <v>0.60023254369660972</v>
      </c>
      <c r="Q139">
        <v>0.58407024062153745</v>
      </c>
      <c r="R139">
        <v>0.55654253514088803</v>
      </c>
    </row>
    <row r="140" spans="1:18" x14ac:dyDescent="0.3">
      <c r="A140" t="s">
        <v>75</v>
      </c>
      <c r="B140">
        <v>9.2000000000000011</v>
      </c>
      <c r="C140" t="s">
        <v>620</v>
      </c>
      <c r="D140">
        <v>0.59389741447113453</v>
      </c>
      <c r="E140" t="s">
        <v>75</v>
      </c>
      <c r="F140" t="s">
        <v>75</v>
      </c>
      <c r="G140">
        <v>0.6160842585832621</v>
      </c>
      <c r="H140">
        <v>0.5290194967903048</v>
      </c>
      <c r="I140">
        <v>0.57596591085692728</v>
      </c>
      <c r="J140">
        <v>0.60537962190183836</v>
      </c>
      <c r="K140">
        <v>0.60563528901998187</v>
      </c>
      <c r="L140">
        <v>0.57876853712580578</v>
      </c>
      <c r="M140">
        <v>0.5987869197361515</v>
      </c>
      <c r="N140">
        <v>0.56380604574553961</v>
      </c>
      <c r="O140">
        <v>0.59403225385033365</v>
      </c>
      <c r="P140">
        <v>0.60208101202439834</v>
      </c>
      <c r="Q140">
        <v>0.58072076516788518</v>
      </c>
      <c r="R140">
        <v>0.56400892497922128</v>
      </c>
    </row>
    <row r="141" spans="1:18" x14ac:dyDescent="0.3">
      <c r="A141" t="s">
        <v>75</v>
      </c>
      <c r="B141">
        <v>9.3000000000000007</v>
      </c>
      <c r="C141" t="s">
        <v>621</v>
      </c>
      <c r="D141">
        <v>0.62999169981029646</v>
      </c>
      <c r="E141" t="s">
        <v>75</v>
      </c>
      <c r="F141" t="s">
        <v>75</v>
      </c>
      <c r="G141">
        <v>0.652043262732938</v>
      </c>
      <c r="H141">
        <v>0.57118770077930991</v>
      </c>
      <c r="I141">
        <v>0.61125607451002784</v>
      </c>
      <c r="J141">
        <v>0.64073235627524472</v>
      </c>
      <c r="K141">
        <v>0.64085964171338672</v>
      </c>
      <c r="L141">
        <v>0.61378521608595493</v>
      </c>
      <c r="M141">
        <v>0.63532791776436204</v>
      </c>
      <c r="N141">
        <v>0.59939789227941753</v>
      </c>
      <c r="O141">
        <v>0.63276186070765383</v>
      </c>
      <c r="P141">
        <v>0.63745554059840137</v>
      </c>
      <c r="Q141">
        <v>0.61619360323339523</v>
      </c>
      <c r="R141">
        <v>0.60847991461031836</v>
      </c>
    </row>
    <row r="142" spans="1:18" x14ac:dyDescent="0.3">
      <c r="A142" t="s">
        <v>75</v>
      </c>
      <c r="B142">
        <v>9.4</v>
      </c>
      <c r="C142" t="s">
        <v>622</v>
      </c>
      <c r="D142">
        <v>0.46295914107743447</v>
      </c>
      <c r="E142" t="s">
        <v>75</v>
      </c>
      <c r="F142" t="s">
        <v>75</v>
      </c>
      <c r="G142">
        <v>0.47985224384955594</v>
      </c>
      <c r="H142">
        <v>0.42948885090650379</v>
      </c>
      <c r="I142">
        <v>0.45128394321232762</v>
      </c>
      <c r="J142">
        <v>0.46971501148563344</v>
      </c>
      <c r="K142">
        <v>0.46993033632732351</v>
      </c>
      <c r="L142">
        <v>0.45047570262516184</v>
      </c>
      <c r="M142">
        <v>0.46537111683909821</v>
      </c>
      <c r="N142">
        <v>0.4412410210294283</v>
      </c>
      <c r="O142">
        <v>0.46318440225252205</v>
      </c>
      <c r="P142">
        <v>0.46742944475104709</v>
      </c>
      <c r="Q142">
        <v>0.45331464306701275</v>
      </c>
      <c r="R142">
        <v>0.44308496122824692</v>
      </c>
    </row>
    <row r="143" spans="1:18" x14ac:dyDescent="0.3">
      <c r="A143" t="s">
        <v>75</v>
      </c>
      <c r="B143">
        <v>9.5</v>
      </c>
      <c r="C143" t="s">
        <v>623</v>
      </c>
      <c r="D143">
        <v>0.31823552857539822</v>
      </c>
      <c r="E143" t="s">
        <v>75</v>
      </c>
      <c r="F143" t="s">
        <v>75</v>
      </c>
      <c r="G143">
        <v>0.32777577756735843</v>
      </c>
      <c r="H143">
        <v>0.2916877579124727</v>
      </c>
      <c r="I143">
        <v>0.31843274899706281</v>
      </c>
      <c r="J143">
        <v>0.32296304694892303</v>
      </c>
      <c r="K143">
        <v>0.32204106393087212</v>
      </c>
      <c r="L143">
        <v>0.3078450824332491</v>
      </c>
      <c r="M143">
        <v>0.32193603522683056</v>
      </c>
      <c r="N143">
        <v>0.30035026545051047</v>
      </c>
      <c r="O143">
        <v>0.31278763150474959</v>
      </c>
      <c r="P143">
        <v>0.32224166843686819</v>
      </c>
      <c r="Q143">
        <v>0.30621195012310021</v>
      </c>
      <c r="R143">
        <v>0.29933807413777158</v>
      </c>
    </row>
    <row r="144" spans="1:18" x14ac:dyDescent="0.3">
      <c r="A144" t="s">
        <v>75</v>
      </c>
      <c r="B144">
        <v>9.6000000000000014</v>
      </c>
      <c r="C144" t="s">
        <v>624</v>
      </c>
      <c r="D144">
        <v>0.36615227044502402</v>
      </c>
      <c r="E144" t="s">
        <v>75</v>
      </c>
      <c r="F144" t="s">
        <v>75</v>
      </c>
      <c r="G144">
        <v>0.37500315566811587</v>
      </c>
      <c r="H144">
        <v>0.34097406296801397</v>
      </c>
      <c r="I144">
        <v>0.36627830018610114</v>
      </c>
      <c r="J144">
        <v>0.37026468514274091</v>
      </c>
      <c r="K144">
        <v>0.36930201263687962</v>
      </c>
      <c r="L144">
        <v>0.35672361088137716</v>
      </c>
      <c r="M144">
        <v>0.36918064956120245</v>
      </c>
      <c r="N144">
        <v>0.34928710289731574</v>
      </c>
      <c r="O144">
        <v>0.36191923609722998</v>
      </c>
      <c r="P144">
        <v>0.36963615917335652</v>
      </c>
      <c r="Q144">
        <v>0.35492370667912976</v>
      </c>
      <c r="R144">
        <v>0.34943392793204786</v>
      </c>
    </row>
    <row r="145" spans="1:18" x14ac:dyDescent="0.3">
      <c r="A145" t="s">
        <v>75</v>
      </c>
      <c r="B145">
        <v>9.7000000000000011</v>
      </c>
      <c r="C145" t="s">
        <v>625</v>
      </c>
      <c r="D145">
        <v>0.52020806030983302</v>
      </c>
      <c r="E145" t="s">
        <v>75</v>
      </c>
      <c r="F145" t="s">
        <v>75</v>
      </c>
      <c r="G145">
        <v>0.52954685923029532</v>
      </c>
      <c r="H145">
        <v>0.49466304401937411</v>
      </c>
      <c r="I145">
        <v>0.52045378138408271</v>
      </c>
      <c r="J145">
        <v>0.52442699580241248</v>
      </c>
      <c r="K145">
        <v>0.52358447148600507</v>
      </c>
      <c r="L145">
        <v>0.50985878968856102</v>
      </c>
      <c r="M145">
        <v>0.52317277206105994</v>
      </c>
      <c r="N145">
        <v>0.50287700288854087</v>
      </c>
      <c r="O145">
        <v>0.51558823569273138</v>
      </c>
      <c r="P145">
        <v>0.52354061573555644</v>
      </c>
      <c r="Q145">
        <v>0.50874039541873783</v>
      </c>
      <c r="R145">
        <v>0.50257701324343462</v>
      </c>
    </row>
    <row r="146" spans="1:18" x14ac:dyDescent="0.3">
      <c r="A146" t="s">
        <v>75</v>
      </c>
      <c r="B146">
        <v>9.8000000000000007</v>
      </c>
      <c r="C146" t="s">
        <v>626</v>
      </c>
      <c r="D146">
        <v>0.34692023713837228</v>
      </c>
      <c r="E146" t="s">
        <v>75</v>
      </c>
      <c r="F146" t="s">
        <v>75</v>
      </c>
      <c r="G146">
        <v>0.35336361421594314</v>
      </c>
      <c r="H146">
        <v>0.32882867080624734</v>
      </c>
      <c r="I146">
        <v>0.34712443157571859</v>
      </c>
      <c r="J146">
        <v>0.34991728370820269</v>
      </c>
      <c r="K146">
        <v>0.34931352391933029</v>
      </c>
      <c r="L146">
        <v>0.33998161400639226</v>
      </c>
      <c r="M146">
        <v>0.34917187297814356</v>
      </c>
      <c r="N146">
        <v>0.33469173148553338</v>
      </c>
      <c r="O146">
        <v>0.34335015107175432</v>
      </c>
      <c r="P146">
        <v>0.34941718567481855</v>
      </c>
      <c r="Q146">
        <v>0.33873854092404559</v>
      </c>
      <c r="R146">
        <v>0.33411741857315141</v>
      </c>
    </row>
    <row r="147" spans="1:18" x14ac:dyDescent="0.3">
      <c r="A147" t="s">
        <v>75</v>
      </c>
      <c r="B147">
        <v>9.9</v>
      </c>
      <c r="C147" t="s">
        <v>627</v>
      </c>
      <c r="D147">
        <v>9.1545459721895747E-2</v>
      </c>
      <c r="E147" t="s">
        <v>75</v>
      </c>
      <c r="F147" t="s">
        <v>75</v>
      </c>
      <c r="G147">
        <v>9.5269889978874339E-2</v>
      </c>
      <c r="H147">
        <v>8.1503775635108258E-2</v>
      </c>
      <c r="I147">
        <v>9.1719907023578628E-2</v>
      </c>
      <c r="J147">
        <v>9.3224571604773029E-2</v>
      </c>
      <c r="K147">
        <v>9.2936318505753387E-2</v>
      </c>
      <c r="L147">
        <v>8.7354840679666423E-2</v>
      </c>
      <c r="M147">
        <v>9.2851293425723305E-2</v>
      </c>
      <c r="N147">
        <v>8.4132317493759795E-2</v>
      </c>
      <c r="O147">
        <v>8.9384836522130653E-2</v>
      </c>
      <c r="P147">
        <v>9.3010491178815616E-2</v>
      </c>
      <c r="Q147">
        <v>8.6803359109550005E-2</v>
      </c>
      <c r="R147">
        <v>8.4270585599933195E-2</v>
      </c>
    </row>
    <row r="148" spans="1:18" x14ac:dyDescent="0.3">
      <c r="A148">
        <v>10</v>
      </c>
      <c r="B148">
        <v>10</v>
      </c>
      <c r="C148" t="s">
        <v>628</v>
      </c>
      <c r="D148">
        <v>0</v>
      </c>
      <c r="E148" t="s">
        <v>75</v>
      </c>
      <c r="F148" t="s">
        <v>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 t="s">
        <v>75</v>
      </c>
      <c r="B149" t="s">
        <v>75</v>
      </c>
      <c r="C149" t="e">
        <v>#VALUE!</v>
      </c>
      <c r="D149" t="s">
        <v>75</v>
      </c>
      <c r="E149" t="s">
        <v>75</v>
      </c>
      <c r="F149" t="s">
        <v>75</v>
      </c>
      <c r="G149" t="s">
        <v>75</v>
      </c>
      <c r="H149" t="s">
        <v>75</v>
      </c>
      <c r="I149" t="s">
        <v>75</v>
      </c>
      <c r="J149" t="s">
        <v>75</v>
      </c>
      <c r="K149" t="s">
        <v>75</v>
      </c>
      <c r="L149" t="s">
        <v>75</v>
      </c>
      <c r="M149" t="s">
        <v>75</v>
      </c>
      <c r="N149" t="s">
        <v>75</v>
      </c>
      <c r="O149" t="s">
        <v>75</v>
      </c>
      <c r="P149" t="s">
        <v>75</v>
      </c>
      <c r="Q149" t="s">
        <v>75</v>
      </c>
      <c r="R149" t="s">
        <v>75</v>
      </c>
    </row>
    <row r="150" spans="1:18" x14ac:dyDescent="0.3">
      <c r="A150" t="s">
        <v>75</v>
      </c>
      <c r="B150" t="s">
        <v>75</v>
      </c>
      <c r="C150" t="e">
        <v>#VALUE!</v>
      </c>
      <c r="D150" t="s">
        <v>75</v>
      </c>
      <c r="E150" t="s">
        <v>75</v>
      </c>
      <c r="F150" t="s">
        <v>75</v>
      </c>
      <c r="G150" t="s">
        <v>75</v>
      </c>
      <c r="H150" t="s">
        <v>75</v>
      </c>
      <c r="I150" t="s">
        <v>75</v>
      </c>
      <c r="J150" t="s">
        <v>75</v>
      </c>
      <c r="K150" t="s">
        <v>75</v>
      </c>
      <c r="L150" t="s">
        <v>75</v>
      </c>
      <c r="M150" t="s">
        <v>75</v>
      </c>
      <c r="N150" t="s">
        <v>75</v>
      </c>
      <c r="O150" t="s">
        <v>75</v>
      </c>
      <c r="P150" t="s">
        <v>75</v>
      </c>
      <c r="Q150" t="s">
        <v>75</v>
      </c>
      <c r="R150" t="s">
        <v>75</v>
      </c>
    </row>
    <row r="151" spans="1:18" x14ac:dyDescent="0.3">
      <c r="A151" t="s">
        <v>75</v>
      </c>
      <c r="B151" t="s">
        <v>75</v>
      </c>
      <c r="C151" t="e">
        <v>#VALUE!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  <c r="N151" t="s">
        <v>75</v>
      </c>
      <c r="O151" t="s">
        <v>75</v>
      </c>
      <c r="P151" t="s">
        <v>75</v>
      </c>
      <c r="Q151" t="s">
        <v>75</v>
      </c>
      <c r="R151" t="s">
        <v>75</v>
      </c>
    </row>
    <row r="152" spans="1:18" x14ac:dyDescent="0.3">
      <c r="A152" t="s">
        <v>75</v>
      </c>
      <c r="B152" t="s">
        <v>75</v>
      </c>
      <c r="C152" t="e">
        <v>#VALUE!</v>
      </c>
      <c r="D152" t="s">
        <v>75</v>
      </c>
      <c r="E152" t="s">
        <v>75</v>
      </c>
      <c r="F152" t="s">
        <v>75</v>
      </c>
      <c r="G152" t="s">
        <v>75</v>
      </c>
      <c r="H152" t="s">
        <v>75</v>
      </c>
      <c r="I152" t="s">
        <v>75</v>
      </c>
      <c r="J152" t="s">
        <v>75</v>
      </c>
      <c r="K152" t="s">
        <v>75</v>
      </c>
      <c r="L152" t="s">
        <v>75</v>
      </c>
      <c r="M152" t="s">
        <v>75</v>
      </c>
      <c r="N152" t="s">
        <v>75</v>
      </c>
      <c r="O152" t="s">
        <v>75</v>
      </c>
      <c r="P152" t="s">
        <v>75</v>
      </c>
      <c r="Q152" t="s">
        <v>75</v>
      </c>
      <c r="R152" t="s">
        <v>75</v>
      </c>
    </row>
    <row r="153" spans="1:18" x14ac:dyDescent="0.3">
      <c r="A153" t="s">
        <v>75</v>
      </c>
      <c r="B153" t="s">
        <v>75</v>
      </c>
      <c r="C153" t="e">
        <v>#VALUE!</v>
      </c>
      <c r="D153" t="s">
        <v>75</v>
      </c>
      <c r="E153" t="s">
        <v>75</v>
      </c>
      <c r="F153" t="s">
        <v>75</v>
      </c>
      <c r="G153" t="s">
        <v>75</v>
      </c>
      <c r="H153" t="s">
        <v>75</v>
      </c>
      <c r="I153" t="s">
        <v>75</v>
      </c>
      <c r="J153" t="s">
        <v>75</v>
      </c>
      <c r="K153" t="s">
        <v>75</v>
      </c>
      <c r="L153" t="s">
        <v>75</v>
      </c>
      <c r="M153" t="s">
        <v>75</v>
      </c>
      <c r="N153" t="s">
        <v>75</v>
      </c>
      <c r="O153" t="s">
        <v>75</v>
      </c>
      <c r="P153" t="s">
        <v>75</v>
      </c>
      <c r="Q153" t="s">
        <v>75</v>
      </c>
      <c r="R153" t="s">
        <v>75</v>
      </c>
    </row>
    <row r="154" spans="1:18" x14ac:dyDescent="0.3">
      <c r="A154" t="s">
        <v>75</v>
      </c>
      <c r="B154" t="s">
        <v>75</v>
      </c>
      <c r="C154" t="e">
        <v>#VALUE!</v>
      </c>
      <c r="D154" t="s">
        <v>75</v>
      </c>
      <c r="E154" t="s">
        <v>75</v>
      </c>
      <c r="F154" t="s">
        <v>75</v>
      </c>
      <c r="G154" t="s">
        <v>75</v>
      </c>
      <c r="H154" t="s">
        <v>75</v>
      </c>
      <c r="I154" t="s">
        <v>75</v>
      </c>
      <c r="J154" t="s">
        <v>75</v>
      </c>
      <c r="K154" t="s">
        <v>75</v>
      </c>
      <c r="L154" t="s">
        <v>75</v>
      </c>
      <c r="M154" t="s">
        <v>75</v>
      </c>
      <c r="N154" t="s">
        <v>75</v>
      </c>
      <c r="O154" t="s">
        <v>75</v>
      </c>
      <c r="P154" t="s">
        <v>75</v>
      </c>
      <c r="Q154" t="s">
        <v>75</v>
      </c>
      <c r="R154" t="s">
        <v>75</v>
      </c>
    </row>
    <row r="155" spans="1:18" x14ac:dyDescent="0.3">
      <c r="A155" t="s">
        <v>75</v>
      </c>
      <c r="B155" t="s">
        <v>75</v>
      </c>
      <c r="C155" t="e">
        <v>#VALUE!</v>
      </c>
      <c r="D155" t="s">
        <v>75</v>
      </c>
      <c r="E155" t="s">
        <v>75</v>
      </c>
      <c r="F155" t="s">
        <v>75</v>
      </c>
      <c r="G155" t="s">
        <v>75</v>
      </c>
      <c r="H155" t="s">
        <v>75</v>
      </c>
      <c r="I155" t="s">
        <v>75</v>
      </c>
      <c r="J155" t="s">
        <v>75</v>
      </c>
      <c r="K155" t="s">
        <v>75</v>
      </c>
      <c r="L155" t="s">
        <v>75</v>
      </c>
      <c r="M155" t="s">
        <v>75</v>
      </c>
      <c r="N155" t="s">
        <v>75</v>
      </c>
      <c r="O155" t="s">
        <v>75</v>
      </c>
      <c r="P155" t="s">
        <v>75</v>
      </c>
      <c r="Q155" t="s">
        <v>75</v>
      </c>
      <c r="R155" t="s">
        <v>75</v>
      </c>
    </row>
    <row r="156" spans="1:18" x14ac:dyDescent="0.3">
      <c r="A156" t="s">
        <v>75</v>
      </c>
      <c r="B156" t="s">
        <v>75</v>
      </c>
      <c r="C156" t="e">
        <v>#VALUE!</v>
      </c>
      <c r="D156" t="s">
        <v>75</v>
      </c>
      <c r="E156" t="s">
        <v>75</v>
      </c>
      <c r="F156" t="s">
        <v>75</v>
      </c>
      <c r="G156" t="s">
        <v>75</v>
      </c>
      <c r="H156" t="s">
        <v>75</v>
      </c>
      <c r="I156" t="s">
        <v>75</v>
      </c>
      <c r="J156" t="s">
        <v>75</v>
      </c>
      <c r="K156" t="s">
        <v>75</v>
      </c>
      <c r="L156" t="s">
        <v>75</v>
      </c>
      <c r="M156" t="s">
        <v>75</v>
      </c>
      <c r="N156" t="s">
        <v>75</v>
      </c>
      <c r="O156" t="s">
        <v>75</v>
      </c>
      <c r="P156" t="s">
        <v>75</v>
      </c>
      <c r="Q156" t="s">
        <v>75</v>
      </c>
      <c r="R156" t="s">
        <v>75</v>
      </c>
    </row>
    <row r="157" spans="1:18" x14ac:dyDescent="0.3">
      <c r="A157" t="s">
        <v>75</v>
      </c>
      <c r="B157" t="s">
        <v>75</v>
      </c>
      <c r="C157" t="e">
        <v>#VALUE!</v>
      </c>
      <c r="D157" t="s">
        <v>75</v>
      </c>
      <c r="E157" t="s">
        <v>75</v>
      </c>
      <c r="F157" t="s">
        <v>75</v>
      </c>
      <c r="G157" t="s">
        <v>75</v>
      </c>
      <c r="H157" t="s">
        <v>75</v>
      </c>
      <c r="I157" t="s">
        <v>75</v>
      </c>
      <c r="J157" t="s">
        <v>75</v>
      </c>
      <c r="K157" t="s">
        <v>75</v>
      </c>
      <c r="L157" t="s">
        <v>75</v>
      </c>
      <c r="M157" t="s">
        <v>75</v>
      </c>
      <c r="N157" t="s">
        <v>75</v>
      </c>
      <c r="O157" t="s">
        <v>75</v>
      </c>
      <c r="P157" t="s">
        <v>75</v>
      </c>
      <c r="Q157" t="s">
        <v>75</v>
      </c>
      <c r="R157" t="s">
        <v>75</v>
      </c>
    </row>
    <row r="158" spans="1:18" x14ac:dyDescent="0.3">
      <c r="A158">
        <v>11</v>
      </c>
      <c r="B158" t="s">
        <v>75</v>
      </c>
      <c r="C158" t="e">
        <v>#VALUE!</v>
      </c>
      <c r="D158" t="s">
        <v>75</v>
      </c>
      <c r="E158" t="s">
        <v>75</v>
      </c>
      <c r="F158" t="s">
        <v>75</v>
      </c>
      <c r="G158" t="s">
        <v>75</v>
      </c>
      <c r="H158" t="s">
        <v>75</v>
      </c>
      <c r="I158" t="s">
        <v>75</v>
      </c>
      <c r="J158" t="s">
        <v>75</v>
      </c>
      <c r="K158" t="s">
        <v>75</v>
      </c>
      <c r="L158" t="s">
        <v>75</v>
      </c>
      <c r="M158" t="s">
        <v>75</v>
      </c>
      <c r="N158" t="s">
        <v>75</v>
      </c>
      <c r="O158" t="s">
        <v>75</v>
      </c>
      <c r="P158" t="s">
        <v>75</v>
      </c>
      <c r="Q158" t="s">
        <v>75</v>
      </c>
      <c r="R158" t="s">
        <v>75</v>
      </c>
    </row>
    <row r="159" spans="1:18" x14ac:dyDescent="0.3">
      <c r="A159" t="s">
        <v>75</v>
      </c>
      <c r="B159" t="s">
        <v>75</v>
      </c>
      <c r="C159" t="e">
        <v>#VALUE!</v>
      </c>
      <c r="D159" t="s">
        <v>75</v>
      </c>
      <c r="E159" t="s">
        <v>75</v>
      </c>
      <c r="F159" t="s">
        <v>75</v>
      </c>
      <c r="G159" t="s">
        <v>75</v>
      </c>
      <c r="H159" t="s">
        <v>75</v>
      </c>
      <c r="I159" t="s">
        <v>75</v>
      </c>
      <c r="J159" t="s">
        <v>75</v>
      </c>
      <c r="K159" t="s">
        <v>75</v>
      </c>
      <c r="L159" t="s">
        <v>75</v>
      </c>
      <c r="M159" t="s">
        <v>75</v>
      </c>
      <c r="N159" t="s">
        <v>75</v>
      </c>
      <c r="O159" t="s">
        <v>75</v>
      </c>
      <c r="P159" t="s">
        <v>75</v>
      </c>
      <c r="Q159" t="s">
        <v>75</v>
      </c>
      <c r="R159" t="s">
        <v>75</v>
      </c>
    </row>
    <row r="160" spans="1:18" x14ac:dyDescent="0.3">
      <c r="A160" t="s">
        <v>75</v>
      </c>
      <c r="B160" t="s">
        <v>75</v>
      </c>
      <c r="C160" t="e">
        <v>#VALUE!</v>
      </c>
      <c r="D160" t="s">
        <v>75</v>
      </c>
      <c r="E160" t="s">
        <v>75</v>
      </c>
      <c r="F160" t="s">
        <v>75</v>
      </c>
      <c r="G160" t="s">
        <v>75</v>
      </c>
      <c r="H160" t="s">
        <v>75</v>
      </c>
      <c r="I160" t="s">
        <v>75</v>
      </c>
      <c r="J160" t="s">
        <v>75</v>
      </c>
      <c r="K160" t="s">
        <v>75</v>
      </c>
      <c r="L160" t="s">
        <v>75</v>
      </c>
      <c r="M160" t="s">
        <v>75</v>
      </c>
      <c r="N160" t="s">
        <v>75</v>
      </c>
      <c r="O160" t="s">
        <v>75</v>
      </c>
      <c r="P160" t="s">
        <v>75</v>
      </c>
      <c r="Q160" t="s">
        <v>75</v>
      </c>
      <c r="R160" t="s">
        <v>75</v>
      </c>
    </row>
    <row r="161" spans="1:18" x14ac:dyDescent="0.3">
      <c r="A161" t="s">
        <v>75</v>
      </c>
      <c r="B161" t="s">
        <v>75</v>
      </c>
      <c r="C161" t="e">
        <v>#VALUE!</v>
      </c>
      <c r="D161" t="s">
        <v>75</v>
      </c>
      <c r="E161" t="s">
        <v>75</v>
      </c>
      <c r="F161" t="s">
        <v>75</v>
      </c>
      <c r="G161" t="s">
        <v>75</v>
      </c>
      <c r="H161" t="s">
        <v>75</v>
      </c>
      <c r="I161" t="s">
        <v>75</v>
      </c>
      <c r="J161" t="s">
        <v>75</v>
      </c>
      <c r="K161" t="s">
        <v>75</v>
      </c>
      <c r="L161" t="s">
        <v>75</v>
      </c>
      <c r="M161" t="s">
        <v>75</v>
      </c>
      <c r="N161" t="s">
        <v>75</v>
      </c>
      <c r="O161" t="s">
        <v>75</v>
      </c>
      <c r="P161" t="s">
        <v>75</v>
      </c>
      <c r="Q161" t="s">
        <v>75</v>
      </c>
      <c r="R161" t="s">
        <v>75</v>
      </c>
    </row>
    <row r="162" spans="1:18" x14ac:dyDescent="0.3">
      <c r="A162" t="s">
        <v>75</v>
      </c>
      <c r="B162" t="s">
        <v>75</v>
      </c>
      <c r="C162" t="e">
        <v>#VALUE!</v>
      </c>
      <c r="D162" t="s">
        <v>75</v>
      </c>
      <c r="E162" t="s">
        <v>75</v>
      </c>
      <c r="F162" t="s">
        <v>75</v>
      </c>
      <c r="G162" t="s">
        <v>75</v>
      </c>
      <c r="H162" t="s">
        <v>75</v>
      </c>
      <c r="I162" t="s">
        <v>75</v>
      </c>
      <c r="J162" t="s">
        <v>75</v>
      </c>
      <c r="K162" t="s">
        <v>75</v>
      </c>
      <c r="L162" t="s">
        <v>75</v>
      </c>
      <c r="M162" t="s">
        <v>75</v>
      </c>
      <c r="N162" t="s">
        <v>75</v>
      </c>
      <c r="O162" t="s">
        <v>75</v>
      </c>
      <c r="P162" t="s">
        <v>75</v>
      </c>
      <c r="Q162" t="s">
        <v>75</v>
      </c>
      <c r="R162" t="s">
        <v>75</v>
      </c>
    </row>
    <row r="163" spans="1:18" x14ac:dyDescent="0.3">
      <c r="A163" t="s">
        <v>75</v>
      </c>
      <c r="B163" t="s">
        <v>75</v>
      </c>
      <c r="C163" t="e">
        <v>#VALUE!</v>
      </c>
      <c r="D163" t="s">
        <v>75</v>
      </c>
      <c r="E163" t="s">
        <v>75</v>
      </c>
      <c r="F163" t="s">
        <v>75</v>
      </c>
      <c r="G163" t="s">
        <v>75</v>
      </c>
      <c r="H163" t="s">
        <v>75</v>
      </c>
      <c r="I163" t="s">
        <v>75</v>
      </c>
      <c r="J163" t="s">
        <v>75</v>
      </c>
      <c r="K163" t="s">
        <v>75</v>
      </c>
      <c r="L163" t="s">
        <v>75</v>
      </c>
      <c r="M163" t="s">
        <v>75</v>
      </c>
      <c r="N163" t="s">
        <v>75</v>
      </c>
      <c r="O163" t="s">
        <v>75</v>
      </c>
      <c r="P163" t="s">
        <v>75</v>
      </c>
      <c r="Q163" t="s">
        <v>75</v>
      </c>
      <c r="R163" t="s">
        <v>75</v>
      </c>
    </row>
    <row r="164" spans="1:18" x14ac:dyDescent="0.3">
      <c r="A164" t="s">
        <v>75</v>
      </c>
      <c r="B164" t="s">
        <v>75</v>
      </c>
      <c r="C164" t="e">
        <v>#VALUE!</v>
      </c>
      <c r="D164" t="s">
        <v>75</v>
      </c>
      <c r="E164" t="s">
        <v>75</v>
      </c>
      <c r="F164" t="s">
        <v>75</v>
      </c>
      <c r="G164" t="s">
        <v>75</v>
      </c>
      <c r="H164" t="s">
        <v>75</v>
      </c>
      <c r="I164" t="s">
        <v>75</v>
      </c>
      <c r="J164" t="s">
        <v>75</v>
      </c>
      <c r="K164" t="s">
        <v>75</v>
      </c>
      <c r="L164" t="s">
        <v>75</v>
      </c>
      <c r="M164" t="s">
        <v>75</v>
      </c>
      <c r="N164" t="s">
        <v>75</v>
      </c>
      <c r="O164" t="s">
        <v>75</v>
      </c>
      <c r="P164" t="s">
        <v>75</v>
      </c>
      <c r="Q164" t="s">
        <v>75</v>
      </c>
      <c r="R164" t="s">
        <v>75</v>
      </c>
    </row>
    <row r="165" spans="1:18" x14ac:dyDescent="0.3">
      <c r="A165" t="s">
        <v>75</v>
      </c>
      <c r="B165" t="s">
        <v>75</v>
      </c>
      <c r="C165" t="e">
        <v>#VALUE!</v>
      </c>
      <c r="D165" t="s">
        <v>75</v>
      </c>
      <c r="E165" t="s">
        <v>75</v>
      </c>
      <c r="F165" t="s">
        <v>75</v>
      </c>
      <c r="G165" t="s">
        <v>75</v>
      </c>
      <c r="H165" t="s">
        <v>75</v>
      </c>
      <c r="I165" t="s">
        <v>75</v>
      </c>
      <c r="J165" t="s">
        <v>75</v>
      </c>
      <c r="K165" t="s">
        <v>75</v>
      </c>
      <c r="L165" t="s">
        <v>75</v>
      </c>
      <c r="M165" t="s">
        <v>75</v>
      </c>
      <c r="N165" t="s">
        <v>75</v>
      </c>
      <c r="O165" t="s">
        <v>75</v>
      </c>
      <c r="P165" t="s">
        <v>75</v>
      </c>
      <c r="Q165" t="s">
        <v>75</v>
      </c>
      <c r="R165" t="s">
        <v>75</v>
      </c>
    </row>
    <row r="166" spans="1:18" x14ac:dyDescent="0.3">
      <c r="A166" t="s">
        <v>75</v>
      </c>
      <c r="B166" t="s">
        <v>75</v>
      </c>
      <c r="C166" t="e">
        <v>#VALUE!</v>
      </c>
      <c r="D166" t="s">
        <v>75</v>
      </c>
      <c r="E166" t="s">
        <v>75</v>
      </c>
      <c r="F166" t="s">
        <v>75</v>
      </c>
      <c r="G166" t="s">
        <v>75</v>
      </c>
      <c r="H166" t="s">
        <v>75</v>
      </c>
      <c r="I166" t="s">
        <v>75</v>
      </c>
      <c r="J166" t="s">
        <v>75</v>
      </c>
      <c r="K166" t="s">
        <v>75</v>
      </c>
      <c r="L166" t="s">
        <v>75</v>
      </c>
      <c r="M166" t="s">
        <v>75</v>
      </c>
      <c r="N166" t="s">
        <v>75</v>
      </c>
      <c r="O166" t="s">
        <v>75</v>
      </c>
      <c r="P166" t="s">
        <v>75</v>
      </c>
      <c r="Q166" t="s">
        <v>75</v>
      </c>
      <c r="R166" t="s">
        <v>75</v>
      </c>
    </row>
    <row r="167" spans="1:18" x14ac:dyDescent="0.3">
      <c r="A167" t="s">
        <v>75</v>
      </c>
      <c r="B167" t="s">
        <v>75</v>
      </c>
      <c r="C167" t="e">
        <v>#VALUE!</v>
      </c>
      <c r="D167" t="s">
        <v>75</v>
      </c>
      <c r="E167" t="s">
        <v>75</v>
      </c>
      <c r="F167" t="s">
        <v>75</v>
      </c>
      <c r="G167" t="s">
        <v>75</v>
      </c>
      <c r="H167" t="s">
        <v>75</v>
      </c>
      <c r="I167" t="s">
        <v>75</v>
      </c>
      <c r="J167" t="s">
        <v>75</v>
      </c>
      <c r="K167" t="s">
        <v>75</v>
      </c>
      <c r="L167" t="s">
        <v>75</v>
      </c>
      <c r="M167" t="s">
        <v>75</v>
      </c>
      <c r="N167" t="s">
        <v>75</v>
      </c>
      <c r="O167" t="s">
        <v>75</v>
      </c>
      <c r="P167" t="s">
        <v>75</v>
      </c>
      <c r="Q167" t="s">
        <v>75</v>
      </c>
      <c r="R167" t="s">
        <v>75</v>
      </c>
    </row>
    <row r="168" spans="1:18" x14ac:dyDescent="0.3">
      <c r="A168">
        <v>12</v>
      </c>
      <c r="B168" t="s">
        <v>75</v>
      </c>
      <c r="C168" t="e">
        <v>#VALUE!</v>
      </c>
      <c r="D168" t="s">
        <v>75</v>
      </c>
      <c r="E168" t="s">
        <v>75</v>
      </c>
      <c r="F168" t="s">
        <v>75</v>
      </c>
      <c r="G168" t="s">
        <v>75</v>
      </c>
      <c r="H168" t="s">
        <v>75</v>
      </c>
      <c r="I168" t="s">
        <v>75</v>
      </c>
      <c r="J168" t="s">
        <v>75</v>
      </c>
      <c r="K168" t="s">
        <v>75</v>
      </c>
      <c r="L168" t="s">
        <v>75</v>
      </c>
      <c r="M168" t="s">
        <v>75</v>
      </c>
      <c r="N168" t="s">
        <v>75</v>
      </c>
      <c r="O168" t="s">
        <v>75</v>
      </c>
      <c r="P168" t="s">
        <v>75</v>
      </c>
      <c r="Q168" t="s">
        <v>75</v>
      </c>
      <c r="R168" t="s">
        <v>75</v>
      </c>
    </row>
    <row r="169" spans="1:18" x14ac:dyDescent="0.3">
      <c r="A169" t="s">
        <v>75</v>
      </c>
      <c r="B169" t="s">
        <v>75</v>
      </c>
      <c r="C169" t="e">
        <v>#VALUE!</v>
      </c>
      <c r="D169" t="s">
        <v>75</v>
      </c>
      <c r="E169" t="s">
        <v>75</v>
      </c>
      <c r="F169" t="s">
        <v>75</v>
      </c>
      <c r="G169" t="s">
        <v>75</v>
      </c>
      <c r="H169" t="s">
        <v>75</v>
      </c>
      <c r="I169" t="s">
        <v>75</v>
      </c>
      <c r="J169" t="s">
        <v>75</v>
      </c>
      <c r="K169" t="s">
        <v>75</v>
      </c>
      <c r="L169" t="s">
        <v>75</v>
      </c>
      <c r="M169" t="s">
        <v>75</v>
      </c>
      <c r="N169" t="s">
        <v>75</v>
      </c>
      <c r="O169" t="s">
        <v>75</v>
      </c>
      <c r="P169" t="s">
        <v>75</v>
      </c>
      <c r="Q169" t="s">
        <v>75</v>
      </c>
      <c r="R169" t="s">
        <v>75</v>
      </c>
    </row>
    <row r="170" spans="1:18" x14ac:dyDescent="0.3">
      <c r="A170" t="s">
        <v>75</v>
      </c>
      <c r="B170" t="s">
        <v>75</v>
      </c>
      <c r="C170" t="e">
        <v>#VALUE!</v>
      </c>
      <c r="D170" t="s">
        <v>75</v>
      </c>
      <c r="E170" t="s">
        <v>75</v>
      </c>
      <c r="F170" t="s">
        <v>75</v>
      </c>
      <c r="G170" t="s">
        <v>75</v>
      </c>
      <c r="H170" t="s">
        <v>75</v>
      </c>
      <c r="I170" t="s">
        <v>75</v>
      </c>
      <c r="J170" t="s">
        <v>75</v>
      </c>
      <c r="K170" t="s">
        <v>75</v>
      </c>
      <c r="L170" t="s">
        <v>75</v>
      </c>
      <c r="M170" t="s">
        <v>75</v>
      </c>
      <c r="N170" t="s">
        <v>75</v>
      </c>
      <c r="O170" t="s">
        <v>75</v>
      </c>
      <c r="P170" t="s">
        <v>75</v>
      </c>
      <c r="Q170" t="s">
        <v>75</v>
      </c>
      <c r="R170" t="s">
        <v>75</v>
      </c>
    </row>
    <row r="171" spans="1:18" x14ac:dyDescent="0.3">
      <c r="A171" t="s">
        <v>75</v>
      </c>
      <c r="B171" t="s">
        <v>75</v>
      </c>
      <c r="C171" t="e">
        <v>#VALUE!</v>
      </c>
      <c r="D171" t="s">
        <v>75</v>
      </c>
      <c r="E171" t="s">
        <v>75</v>
      </c>
      <c r="F171" t="s">
        <v>75</v>
      </c>
      <c r="G171" t="s">
        <v>75</v>
      </c>
      <c r="H171" t="s">
        <v>75</v>
      </c>
      <c r="I171" t="s">
        <v>75</v>
      </c>
      <c r="J171" t="s">
        <v>75</v>
      </c>
      <c r="K171" t="s">
        <v>75</v>
      </c>
      <c r="L171" t="s">
        <v>75</v>
      </c>
      <c r="M171" t="s">
        <v>75</v>
      </c>
      <c r="N171" t="s">
        <v>75</v>
      </c>
      <c r="O171" t="s">
        <v>75</v>
      </c>
      <c r="P171" t="s">
        <v>75</v>
      </c>
      <c r="Q171" t="s">
        <v>75</v>
      </c>
      <c r="R171" t="s">
        <v>75</v>
      </c>
    </row>
    <row r="172" spans="1:18" x14ac:dyDescent="0.3">
      <c r="A172" t="s">
        <v>75</v>
      </c>
      <c r="B172" t="s">
        <v>75</v>
      </c>
      <c r="C172" t="e">
        <v>#VALUE!</v>
      </c>
      <c r="D172" t="s">
        <v>75</v>
      </c>
      <c r="E172" t="s">
        <v>75</v>
      </c>
      <c r="F172" t="s">
        <v>75</v>
      </c>
      <c r="G172" t="s">
        <v>75</v>
      </c>
      <c r="H172" t="s">
        <v>75</v>
      </c>
      <c r="I172" t="s">
        <v>75</v>
      </c>
      <c r="J172" t="s">
        <v>75</v>
      </c>
      <c r="K172" t="s">
        <v>75</v>
      </c>
      <c r="L172" t="s">
        <v>75</v>
      </c>
      <c r="M172" t="s">
        <v>75</v>
      </c>
      <c r="N172" t="s">
        <v>75</v>
      </c>
      <c r="O172" t="s">
        <v>75</v>
      </c>
      <c r="P172" t="s">
        <v>75</v>
      </c>
      <c r="Q172" t="s">
        <v>75</v>
      </c>
      <c r="R172" t="s">
        <v>75</v>
      </c>
    </row>
    <row r="173" spans="1:18" x14ac:dyDescent="0.3">
      <c r="A173" t="s">
        <v>75</v>
      </c>
      <c r="B173" t="s">
        <v>75</v>
      </c>
      <c r="C173" t="e">
        <v>#VALUE!</v>
      </c>
      <c r="D173" t="s">
        <v>75</v>
      </c>
      <c r="E173" t="s">
        <v>75</v>
      </c>
      <c r="F173" t="s">
        <v>75</v>
      </c>
      <c r="G173" t="s">
        <v>75</v>
      </c>
      <c r="H173" t="s">
        <v>75</v>
      </c>
      <c r="I173" t="s">
        <v>75</v>
      </c>
      <c r="J173" t="s">
        <v>75</v>
      </c>
      <c r="K173" t="s">
        <v>75</v>
      </c>
      <c r="L173" t="s">
        <v>75</v>
      </c>
      <c r="M173" t="s">
        <v>75</v>
      </c>
      <c r="N173" t="s">
        <v>75</v>
      </c>
      <c r="O173" t="s">
        <v>75</v>
      </c>
      <c r="P173" t="s">
        <v>75</v>
      </c>
      <c r="Q173" t="s">
        <v>75</v>
      </c>
      <c r="R173" t="s">
        <v>75</v>
      </c>
    </row>
    <row r="174" spans="1:18" x14ac:dyDescent="0.3">
      <c r="A174" t="s">
        <v>75</v>
      </c>
      <c r="B174" t="s">
        <v>75</v>
      </c>
      <c r="C174" t="e">
        <v>#VALUE!</v>
      </c>
      <c r="D174" t="s">
        <v>75</v>
      </c>
      <c r="E174" t="s">
        <v>75</v>
      </c>
      <c r="F174" t="s">
        <v>75</v>
      </c>
      <c r="G174" t="s">
        <v>75</v>
      </c>
      <c r="H174" t="s">
        <v>75</v>
      </c>
      <c r="I174" t="s">
        <v>75</v>
      </c>
      <c r="J174" t="s">
        <v>75</v>
      </c>
      <c r="K174" t="s">
        <v>75</v>
      </c>
      <c r="L174" t="s">
        <v>75</v>
      </c>
      <c r="M174" t="s">
        <v>75</v>
      </c>
      <c r="N174" t="s">
        <v>75</v>
      </c>
      <c r="O174" t="s">
        <v>75</v>
      </c>
      <c r="P174" t="s">
        <v>75</v>
      </c>
      <c r="Q174" t="s">
        <v>75</v>
      </c>
      <c r="R174" t="s">
        <v>75</v>
      </c>
    </row>
    <row r="175" spans="1:18" x14ac:dyDescent="0.3">
      <c r="A175" t="s">
        <v>75</v>
      </c>
      <c r="B175" t="s">
        <v>75</v>
      </c>
      <c r="C175" t="e">
        <v>#VALUE!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  <c r="R175" t="s">
        <v>75</v>
      </c>
    </row>
    <row r="176" spans="1:18" x14ac:dyDescent="0.3">
      <c r="A176" t="s">
        <v>75</v>
      </c>
      <c r="B176" t="s">
        <v>75</v>
      </c>
      <c r="C176" t="e">
        <v>#VALUE!</v>
      </c>
      <c r="D176" t="s">
        <v>75</v>
      </c>
      <c r="E176" t="s">
        <v>75</v>
      </c>
      <c r="F176" t="s">
        <v>75</v>
      </c>
      <c r="G176" t="s">
        <v>75</v>
      </c>
      <c r="H176" t="s">
        <v>75</v>
      </c>
      <c r="I176" t="s">
        <v>75</v>
      </c>
      <c r="J176" t="s">
        <v>75</v>
      </c>
      <c r="K176" t="s">
        <v>75</v>
      </c>
      <c r="L176" t="s">
        <v>75</v>
      </c>
      <c r="M176" t="s">
        <v>75</v>
      </c>
      <c r="N176" t="s">
        <v>75</v>
      </c>
      <c r="O176" t="s">
        <v>75</v>
      </c>
      <c r="P176" t="s">
        <v>75</v>
      </c>
      <c r="Q176" t="s">
        <v>75</v>
      </c>
      <c r="R176" t="s">
        <v>75</v>
      </c>
    </row>
    <row r="177" spans="1:18" x14ac:dyDescent="0.3">
      <c r="A177" t="s">
        <v>75</v>
      </c>
      <c r="B177" t="s">
        <v>75</v>
      </c>
      <c r="C177" t="e">
        <v>#VALUE!</v>
      </c>
      <c r="D177" t="s">
        <v>75</v>
      </c>
      <c r="E177" t="s">
        <v>75</v>
      </c>
      <c r="F177" t="s">
        <v>75</v>
      </c>
      <c r="G177" t="s">
        <v>75</v>
      </c>
      <c r="H177" t="s">
        <v>75</v>
      </c>
      <c r="I177" t="s">
        <v>75</v>
      </c>
      <c r="J177" t="s">
        <v>75</v>
      </c>
      <c r="K177" t="s">
        <v>75</v>
      </c>
      <c r="L177" t="s">
        <v>75</v>
      </c>
      <c r="M177" t="s">
        <v>75</v>
      </c>
      <c r="N177" t="s">
        <v>75</v>
      </c>
      <c r="O177" t="s">
        <v>75</v>
      </c>
      <c r="P177" t="s">
        <v>75</v>
      </c>
      <c r="Q177" t="s">
        <v>75</v>
      </c>
      <c r="R177" t="s">
        <v>75</v>
      </c>
    </row>
    <row r="178" spans="1:18" x14ac:dyDescent="0.3">
      <c r="A178">
        <v>13</v>
      </c>
      <c r="B178" t="s">
        <v>75</v>
      </c>
      <c r="C178" t="e">
        <v>#VALUE!</v>
      </c>
      <c r="D178" t="s">
        <v>75</v>
      </c>
      <c r="E178" t="s">
        <v>75</v>
      </c>
      <c r="F178" t="s">
        <v>75</v>
      </c>
      <c r="G178" t="s">
        <v>75</v>
      </c>
      <c r="H178" t="s">
        <v>75</v>
      </c>
      <c r="I178" t="s">
        <v>75</v>
      </c>
      <c r="J178" t="s">
        <v>75</v>
      </c>
      <c r="K178" t="s">
        <v>75</v>
      </c>
      <c r="L178" t="s">
        <v>75</v>
      </c>
      <c r="M178" t="s">
        <v>75</v>
      </c>
      <c r="N178" t="s">
        <v>75</v>
      </c>
      <c r="O178" t="s">
        <v>75</v>
      </c>
      <c r="P178" t="s">
        <v>75</v>
      </c>
      <c r="Q178" t="s">
        <v>75</v>
      </c>
      <c r="R178" t="s">
        <v>75</v>
      </c>
    </row>
    <row r="179" spans="1:18" x14ac:dyDescent="0.3">
      <c r="A179" t="s">
        <v>75</v>
      </c>
      <c r="B179" t="s">
        <v>75</v>
      </c>
      <c r="C179" t="e">
        <v>#VALUE!</v>
      </c>
      <c r="D179" t="s">
        <v>75</v>
      </c>
      <c r="E179" t="s">
        <v>75</v>
      </c>
      <c r="F179" t="s">
        <v>75</v>
      </c>
      <c r="G179" t="s">
        <v>75</v>
      </c>
      <c r="H179" t="s">
        <v>75</v>
      </c>
      <c r="I179" t="s">
        <v>75</v>
      </c>
      <c r="J179" t="s">
        <v>75</v>
      </c>
      <c r="K179" t="s">
        <v>75</v>
      </c>
      <c r="L179" t="s">
        <v>75</v>
      </c>
      <c r="M179" t="s">
        <v>75</v>
      </c>
      <c r="N179" t="s">
        <v>75</v>
      </c>
      <c r="O179" t="s">
        <v>75</v>
      </c>
      <c r="P179" t="s">
        <v>75</v>
      </c>
      <c r="Q179" t="s">
        <v>75</v>
      </c>
      <c r="R179" t="s">
        <v>75</v>
      </c>
    </row>
    <row r="180" spans="1:18" x14ac:dyDescent="0.3">
      <c r="A180" t="s">
        <v>75</v>
      </c>
      <c r="B180" t="s">
        <v>75</v>
      </c>
      <c r="C180" t="e">
        <v>#VALUE!</v>
      </c>
      <c r="D180" t="s">
        <v>75</v>
      </c>
      <c r="E180" t="s">
        <v>75</v>
      </c>
      <c r="F180" t="s">
        <v>75</v>
      </c>
      <c r="G180" t="s">
        <v>75</v>
      </c>
      <c r="H180" t="s">
        <v>75</v>
      </c>
      <c r="I180" t="s">
        <v>75</v>
      </c>
      <c r="J180" t="s">
        <v>75</v>
      </c>
      <c r="K180" t="s">
        <v>75</v>
      </c>
      <c r="L180" t="s">
        <v>75</v>
      </c>
      <c r="M180" t="s">
        <v>75</v>
      </c>
      <c r="N180" t="s">
        <v>75</v>
      </c>
      <c r="O180" t="s">
        <v>75</v>
      </c>
      <c r="P180" t="s">
        <v>75</v>
      </c>
      <c r="Q180" t="s">
        <v>75</v>
      </c>
      <c r="R180" t="s">
        <v>75</v>
      </c>
    </row>
    <row r="181" spans="1:18" x14ac:dyDescent="0.3">
      <c r="A181" t="s">
        <v>75</v>
      </c>
      <c r="B181" t="s">
        <v>75</v>
      </c>
      <c r="C181" t="e">
        <v>#VALUE!</v>
      </c>
      <c r="D181" t="s">
        <v>75</v>
      </c>
      <c r="E181" t="s">
        <v>75</v>
      </c>
      <c r="F181" t="s">
        <v>75</v>
      </c>
      <c r="G181" t="s">
        <v>75</v>
      </c>
      <c r="H181" t="s">
        <v>75</v>
      </c>
      <c r="I181" t="s">
        <v>75</v>
      </c>
      <c r="J181" t="s">
        <v>75</v>
      </c>
      <c r="K181" t="s">
        <v>75</v>
      </c>
      <c r="L181" t="s">
        <v>75</v>
      </c>
      <c r="M181" t="s">
        <v>75</v>
      </c>
      <c r="N181" t="s">
        <v>75</v>
      </c>
      <c r="O181" t="s">
        <v>75</v>
      </c>
      <c r="P181" t="s">
        <v>75</v>
      </c>
      <c r="Q181" t="s">
        <v>75</v>
      </c>
      <c r="R181" t="s">
        <v>75</v>
      </c>
    </row>
    <row r="182" spans="1:18" x14ac:dyDescent="0.3">
      <c r="A182" t="s">
        <v>75</v>
      </c>
      <c r="B182" t="s">
        <v>75</v>
      </c>
      <c r="C182" t="e">
        <v>#VALUE!</v>
      </c>
      <c r="D182" t="s">
        <v>75</v>
      </c>
      <c r="E182" t="s">
        <v>75</v>
      </c>
      <c r="F182" t="s">
        <v>75</v>
      </c>
      <c r="G182" t="s">
        <v>75</v>
      </c>
      <c r="H182" t="s">
        <v>75</v>
      </c>
      <c r="I182" t="s">
        <v>75</v>
      </c>
      <c r="J182" t="s">
        <v>75</v>
      </c>
      <c r="K182" t="s">
        <v>75</v>
      </c>
      <c r="L182" t="s">
        <v>75</v>
      </c>
      <c r="M182" t="s">
        <v>75</v>
      </c>
      <c r="N182" t="s">
        <v>75</v>
      </c>
      <c r="O182" t="s">
        <v>75</v>
      </c>
      <c r="P182" t="s">
        <v>75</v>
      </c>
      <c r="Q182" t="s">
        <v>75</v>
      </c>
      <c r="R182" t="s">
        <v>75</v>
      </c>
    </row>
    <row r="183" spans="1:18" x14ac:dyDescent="0.3">
      <c r="A183" t="s">
        <v>75</v>
      </c>
      <c r="B183" t="s">
        <v>75</v>
      </c>
      <c r="C183" t="e">
        <v>#VALUE!</v>
      </c>
      <c r="D183" t="s">
        <v>75</v>
      </c>
      <c r="E183" t="s">
        <v>75</v>
      </c>
      <c r="F183" t="s">
        <v>75</v>
      </c>
      <c r="G183" t="s">
        <v>75</v>
      </c>
      <c r="H183" t="s">
        <v>75</v>
      </c>
      <c r="I183" t="s">
        <v>75</v>
      </c>
      <c r="J183" t="s">
        <v>75</v>
      </c>
      <c r="K183" t="s">
        <v>75</v>
      </c>
      <c r="L183" t="s">
        <v>75</v>
      </c>
      <c r="M183" t="s">
        <v>75</v>
      </c>
      <c r="N183" t="s">
        <v>75</v>
      </c>
      <c r="O183" t="s">
        <v>75</v>
      </c>
      <c r="P183" t="s">
        <v>75</v>
      </c>
      <c r="Q183" t="s">
        <v>75</v>
      </c>
      <c r="R183" t="s">
        <v>75</v>
      </c>
    </row>
    <row r="184" spans="1:18" x14ac:dyDescent="0.3">
      <c r="A184" t="s">
        <v>75</v>
      </c>
      <c r="B184" t="s">
        <v>75</v>
      </c>
      <c r="C184" t="e">
        <v>#VALUE!</v>
      </c>
      <c r="D184" t="s">
        <v>75</v>
      </c>
      <c r="E184" t="s">
        <v>75</v>
      </c>
      <c r="F184" t="s">
        <v>75</v>
      </c>
      <c r="G184" t="s">
        <v>75</v>
      </c>
      <c r="H184" t="s">
        <v>75</v>
      </c>
      <c r="I184" t="s">
        <v>75</v>
      </c>
      <c r="J184" t="s">
        <v>75</v>
      </c>
      <c r="K184" t="s">
        <v>75</v>
      </c>
      <c r="L184" t="s">
        <v>75</v>
      </c>
      <c r="M184" t="s">
        <v>75</v>
      </c>
      <c r="N184" t="s">
        <v>75</v>
      </c>
      <c r="O184" t="s">
        <v>75</v>
      </c>
      <c r="P184" t="s">
        <v>75</v>
      </c>
      <c r="Q184" t="s">
        <v>75</v>
      </c>
      <c r="R184" t="s">
        <v>75</v>
      </c>
    </row>
    <row r="185" spans="1:18" x14ac:dyDescent="0.3">
      <c r="A185" t="s">
        <v>75</v>
      </c>
      <c r="B185" t="s">
        <v>75</v>
      </c>
      <c r="C185" t="e">
        <v>#VALUE!</v>
      </c>
      <c r="D185" t="s">
        <v>75</v>
      </c>
      <c r="E185" t="s">
        <v>75</v>
      </c>
      <c r="F185" t="s">
        <v>75</v>
      </c>
      <c r="G185" t="s">
        <v>75</v>
      </c>
      <c r="H185" t="s">
        <v>75</v>
      </c>
      <c r="I185" t="s">
        <v>75</v>
      </c>
      <c r="J185" t="s">
        <v>75</v>
      </c>
      <c r="K185" t="s">
        <v>75</v>
      </c>
      <c r="L185" t="s">
        <v>75</v>
      </c>
      <c r="M185" t="s">
        <v>75</v>
      </c>
      <c r="N185" t="s">
        <v>75</v>
      </c>
      <c r="O185" t="s">
        <v>75</v>
      </c>
      <c r="P185" t="s">
        <v>75</v>
      </c>
      <c r="Q185" t="s">
        <v>75</v>
      </c>
      <c r="R185" t="s">
        <v>75</v>
      </c>
    </row>
    <row r="186" spans="1:18" x14ac:dyDescent="0.3">
      <c r="A186" t="s">
        <v>75</v>
      </c>
      <c r="B186" t="s">
        <v>75</v>
      </c>
      <c r="C186" t="e">
        <v>#VALUE!</v>
      </c>
      <c r="D186" t="s">
        <v>75</v>
      </c>
      <c r="E186" t="s">
        <v>75</v>
      </c>
      <c r="F186" t="s">
        <v>75</v>
      </c>
      <c r="G186" t="s">
        <v>75</v>
      </c>
      <c r="H186" t="s">
        <v>75</v>
      </c>
      <c r="I186" t="s">
        <v>75</v>
      </c>
      <c r="J186" t="s">
        <v>75</v>
      </c>
      <c r="K186" t="s">
        <v>75</v>
      </c>
      <c r="L186" t="s">
        <v>75</v>
      </c>
      <c r="M186" t="s">
        <v>75</v>
      </c>
      <c r="N186" t="s">
        <v>75</v>
      </c>
      <c r="O186" t="s">
        <v>75</v>
      </c>
      <c r="P186" t="s">
        <v>75</v>
      </c>
      <c r="Q186" t="s">
        <v>75</v>
      </c>
      <c r="R186" t="s">
        <v>75</v>
      </c>
    </row>
    <row r="187" spans="1:18" x14ac:dyDescent="0.3">
      <c r="A187" t="s">
        <v>75</v>
      </c>
      <c r="B187" t="s">
        <v>75</v>
      </c>
      <c r="C187" t="e">
        <v>#VALUE!</v>
      </c>
      <c r="D187" t="s">
        <v>75</v>
      </c>
      <c r="E187" t="s">
        <v>75</v>
      </c>
      <c r="F187" t="s">
        <v>75</v>
      </c>
      <c r="G187" t="s">
        <v>75</v>
      </c>
      <c r="H187" t="s">
        <v>75</v>
      </c>
      <c r="I187" t="s">
        <v>75</v>
      </c>
      <c r="J187" t="s">
        <v>75</v>
      </c>
      <c r="K187" t="s">
        <v>75</v>
      </c>
      <c r="L187" t="s">
        <v>75</v>
      </c>
      <c r="M187" t="s">
        <v>75</v>
      </c>
      <c r="N187" t="s">
        <v>75</v>
      </c>
      <c r="O187" t="s">
        <v>75</v>
      </c>
      <c r="P187" t="s">
        <v>75</v>
      </c>
      <c r="Q187" t="s">
        <v>75</v>
      </c>
      <c r="R187" t="s">
        <v>75</v>
      </c>
    </row>
    <row r="188" spans="1:18" x14ac:dyDescent="0.3">
      <c r="A188">
        <v>14</v>
      </c>
      <c r="B188" t="s">
        <v>75</v>
      </c>
      <c r="C188" t="e">
        <v>#VALUE!</v>
      </c>
      <c r="D188" t="s">
        <v>75</v>
      </c>
      <c r="E188" t="s">
        <v>75</v>
      </c>
      <c r="F188" t="s">
        <v>75</v>
      </c>
      <c r="G188" t="s">
        <v>75</v>
      </c>
      <c r="H188" t="s">
        <v>75</v>
      </c>
      <c r="I188" t="s">
        <v>75</v>
      </c>
      <c r="J188" t="s">
        <v>75</v>
      </c>
      <c r="K188" t="s">
        <v>75</v>
      </c>
      <c r="L188" t="s">
        <v>75</v>
      </c>
      <c r="M188" t="s">
        <v>75</v>
      </c>
      <c r="N188" t="s">
        <v>75</v>
      </c>
      <c r="O188" t="s">
        <v>75</v>
      </c>
      <c r="P188" t="s">
        <v>75</v>
      </c>
      <c r="Q188" t="s">
        <v>75</v>
      </c>
      <c r="R188" t="s">
        <v>75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>
        <v>15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 t="s">
        <v>75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>
        <v>16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17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>
        <v>18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 t="s">
        <v>75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>
        <v>19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20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>
        <v>21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 t="s">
        <v>75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>
        <v>22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23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>
        <v>24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B291" t="s">
        <v>75</v>
      </c>
      <c r="C291" t="e">
        <v>#VALUE!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B292" t="s">
        <v>75</v>
      </c>
      <c r="C292" t="e">
        <v>#VALUE!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 t="s">
        <v>75</v>
      </c>
      <c r="B293" t="s">
        <v>75</v>
      </c>
      <c r="C293" t="e">
        <v>#VALUE!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B294" t="s">
        <v>75</v>
      </c>
      <c r="C294" t="e">
        <v>#VALUE!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B295" t="s">
        <v>75</v>
      </c>
      <c r="C295" t="e">
        <v>#VALUE!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B296" t="s">
        <v>75</v>
      </c>
      <c r="C296" t="e">
        <v>#VALUE!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B297" t="s">
        <v>75</v>
      </c>
      <c r="C297" t="e">
        <v>#VALUE!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>
        <v>25</v>
      </c>
      <c r="B298" t="s">
        <v>75</v>
      </c>
      <c r="C298" t="e">
        <v>#VALUE!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B299" t="s">
        <v>75</v>
      </c>
      <c r="C299" t="e">
        <v>#VALUE!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B300" t="s">
        <v>75</v>
      </c>
      <c r="C300" t="e">
        <v>#VALUE!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629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630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631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632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633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634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635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26</v>
      </c>
      <c r="C308" t="s">
        <v>636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637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638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639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640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641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642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643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644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645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>
        <v>27</v>
      </c>
      <c r="C318" t="s">
        <v>646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647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648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649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650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 t="s">
        <v>75</v>
      </c>
      <c r="C323" t="s">
        <v>651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652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653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654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655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>
        <v>28</v>
      </c>
      <c r="C328" t="s">
        <v>656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657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658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659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660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661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662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663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664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665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29</v>
      </c>
      <c r="C338" t="s">
        <v>666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667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668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669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670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671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672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673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674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675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>
        <v>30</v>
      </c>
      <c r="C348" t="s">
        <v>676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677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678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679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680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 t="s">
        <v>75</v>
      </c>
      <c r="C353" t="s">
        <v>681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682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683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684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685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>
        <v>31</v>
      </c>
      <c r="C358" t="s">
        <v>686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687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688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689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690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691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692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693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694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695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32</v>
      </c>
      <c r="C368" t="s">
        <v>696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697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698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699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700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701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702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703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704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705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>
        <v>33</v>
      </c>
      <c r="C378" t="s">
        <v>706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707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708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709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710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 t="s">
        <v>75</v>
      </c>
      <c r="C383" t="s">
        <v>711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712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713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714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715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>
        <v>34</v>
      </c>
      <c r="C388" t="s">
        <v>716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717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718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719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720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721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722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723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724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725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35</v>
      </c>
      <c r="C398" t="s">
        <v>726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727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728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729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730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731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732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733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734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735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>
        <v>36</v>
      </c>
      <c r="C408" t="s">
        <v>736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737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738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739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740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 t="s">
        <v>75</v>
      </c>
      <c r="C413" t="s">
        <v>741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742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743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744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745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>
        <v>37</v>
      </c>
      <c r="C418" t="s">
        <v>746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747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748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749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750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751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752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753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754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755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38</v>
      </c>
      <c r="C428" t="s">
        <v>756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757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758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759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760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761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762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763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764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765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>
        <v>39</v>
      </c>
      <c r="C438" t="s">
        <v>766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767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768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769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770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 t="s">
        <v>75</v>
      </c>
      <c r="C443" t="s">
        <v>771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772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773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774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775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>
        <v>40</v>
      </c>
      <c r="C448" t="s">
        <v>776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777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778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779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780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781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782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783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784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785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41</v>
      </c>
      <c r="C458" t="s">
        <v>786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787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788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789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790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791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792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793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794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795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>
        <v>42</v>
      </c>
      <c r="C468" t="s">
        <v>796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797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798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799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800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 t="s">
        <v>75</v>
      </c>
      <c r="C473" t="s">
        <v>801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802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803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804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805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>
        <v>43</v>
      </c>
      <c r="C478" t="s">
        <v>806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807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808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809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810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811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812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813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814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815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44</v>
      </c>
      <c r="C488" t="s">
        <v>816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817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818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819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820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821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822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823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824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825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>
        <v>45</v>
      </c>
      <c r="C498" t="s">
        <v>826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827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828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829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830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 t="s">
        <v>75</v>
      </c>
      <c r="C503" t="s">
        <v>831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832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833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834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835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>
        <v>46</v>
      </c>
      <c r="C508" t="s">
        <v>836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837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838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839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840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841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842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843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844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845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47</v>
      </c>
      <c r="C518" t="s">
        <v>846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847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848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849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850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851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852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853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854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855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>
        <v>48</v>
      </c>
      <c r="C528" t="s">
        <v>856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857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858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859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860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 t="s">
        <v>75</v>
      </c>
      <c r="C533" t="s">
        <v>861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862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863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864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865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>
        <v>49</v>
      </c>
      <c r="C538" t="s">
        <v>866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867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868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869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870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871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872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873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874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875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50</v>
      </c>
      <c r="C548" t="s">
        <v>876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877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878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879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880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881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882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883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884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885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>
        <v>51</v>
      </c>
      <c r="C558" t="s">
        <v>886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887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888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889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890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891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892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 t="s">
        <v>75</v>
      </c>
      <c r="C565" t="s">
        <v>893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894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895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>
        <v>52</v>
      </c>
      <c r="C568" t="s">
        <v>896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897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898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899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900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901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902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903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904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905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906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907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53</v>
      </c>
      <c r="C580" t="s">
        <v>908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909</v>
      </c>
      <c r="D581" t="s">
        <v>75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910</v>
      </c>
      <c r="D582" t="s">
        <v>75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  <row r="583" spans="1:18" x14ac:dyDescent="0.3">
      <c r="A583" t="s">
        <v>75</v>
      </c>
      <c r="C583" t="s">
        <v>911</v>
      </c>
      <c r="D583" t="s">
        <v>75</v>
      </c>
      <c r="E583" t="s">
        <v>75</v>
      </c>
      <c r="F583" t="s">
        <v>75</v>
      </c>
      <c r="G583" t="s">
        <v>75</v>
      </c>
      <c r="H583" t="s">
        <v>75</v>
      </c>
      <c r="I583" t="s">
        <v>75</v>
      </c>
      <c r="J583" t="s">
        <v>75</v>
      </c>
      <c r="K583" t="s">
        <v>75</v>
      </c>
      <c r="L583" t="s">
        <v>75</v>
      </c>
      <c r="M583" t="s">
        <v>75</v>
      </c>
      <c r="N583" t="s">
        <v>75</v>
      </c>
      <c r="O583" t="s">
        <v>75</v>
      </c>
      <c r="P583" t="s">
        <v>75</v>
      </c>
      <c r="Q583" t="s">
        <v>75</v>
      </c>
      <c r="R583" t="s">
        <v>75</v>
      </c>
    </row>
    <row r="584" spans="1:18" x14ac:dyDescent="0.3">
      <c r="A584" t="s">
        <v>75</v>
      </c>
      <c r="C584" t="s">
        <v>912</v>
      </c>
      <c r="D584" t="s">
        <v>75</v>
      </c>
      <c r="E584" t="s">
        <v>75</v>
      </c>
      <c r="F584" t="s">
        <v>75</v>
      </c>
      <c r="G584" t="s">
        <v>75</v>
      </c>
      <c r="H584" t="s">
        <v>75</v>
      </c>
      <c r="I584" t="s">
        <v>75</v>
      </c>
      <c r="J584" t="s">
        <v>75</v>
      </c>
      <c r="K584" t="s">
        <v>75</v>
      </c>
      <c r="L584" t="s">
        <v>75</v>
      </c>
      <c r="M584" t="s">
        <v>75</v>
      </c>
      <c r="N584" t="s">
        <v>75</v>
      </c>
      <c r="O584" t="s">
        <v>75</v>
      </c>
      <c r="P584" t="s">
        <v>75</v>
      </c>
      <c r="Q584" t="s">
        <v>75</v>
      </c>
      <c r="R584" t="s">
        <v>75</v>
      </c>
    </row>
    <row r="585" spans="1:18" x14ac:dyDescent="0.3">
      <c r="A585" t="s">
        <v>75</v>
      </c>
      <c r="C585" t="s">
        <v>913</v>
      </c>
      <c r="D585" t="s">
        <v>75</v>
      </c>
      <c r="E585" t="s">
        <v>75</v>
      </c>
      <c r="F585" t="s">
        <v>75</v>
      </c>
      <c r="G585" t="s">
        <v>75</v>
      </c>
      <c r="H585" t="s">
        <v>75</v>
      </c>
      <c r="I585" t="s">
        <v>75</v>
      </c>
      <c r="J585" t="s">
        <v>75</v>
      </c>
      <c r="K585" t="s">
        <v>75</v>
      </c>
      <c r="L585" t="s">
        <v>75</v>
      </c>
      <c r="M585" t="s">
        <v>75</v>
      </c>
      <c r="N585" t="s">
        <v>75</v>
      </c>
      <c r="O585" t="s">
        <v>75</v>
      </c>
      <c r="P585" t="s">
        <v>75</v>
      </c>
      <c r="Q585" t="s">
        <v>75</v>
      </c>
      <c r="R585" t="s">
        <v>75</v>
      </c>
    </row>
    <row r="586" spans="1:18" x14ac:dyDescent="0.3">
      <c r="A586" t="s">
        <v>75</v>
      </c>
      <c r="C586" t="s">
        <v>914</v>
      </c>
      <c r="D586" t="s">
        <v>75</v>
      </c>
      <c r="E586" t="s">
        <v>75</v>
      </c>
      <c r="F586" t="s">
        <v>75</v>
      </c>
      <c r="G586" t="s">
        <v>75</v>
      </c>
      <c r="H586" t="s">
        <v>75</v>
      </c>
      <c r="I586" t="s">
        <v>75</v>
      </c>
      <c r="J586" t="s">
        <v>75</v>
      </c>
      <c r="K586" t="s">
        <v>75</v>
      </c>
      <c r="L586" t="s">
        <v>75</v>
      </c>
      <c r="M586" t="s">
        <v>75</v>
      </c>
      <c r="N586" t="s">
        <v>75</v>
      </c>
      <c r="O586" t="s">
        <v>75</v>
      </c>
      <c r="P586" t="s">
        <v>75</v>
      </c>
      <c r="Q586" t="s">
        <v>75</v>
      </c>
      <c r="R586" t="s">
        <v>75</v>
      </c>
    </row>
    <row r="587" spans="1:18" x14ac:dyDescent="0.3">
      <c r="A587" t="s">
        <v>75</v>
      </c>
      <c r="C587" t="s">
        <v>915</v>
      </c>
      <c r="D587" t="s">
        <v>75</v>
      </c>
      <c r="E587" t="s">
        <v>75</v>
      </c>
      <c r="F587" t="s">
        <v>75</v>
      </c>
      <c r="G587" t="s">
        <v>75</v>
      </c>
      <c r="H587" t="s">
        <v>75</v>
      </c>
      <c r="I587" t="s">
        <v>75</v>
      </c>
      <c r="J587" t="s">
        <v>75</v>
      </c>
      <c r="K587" t="s">
        <v>75</v>
      </c>
      <c r="L587" t="s">
        <v>75</v>
      </c>
      <c r="M587" t="s">
        <v>75</v>
      </c>
      <c r="N587" t="s">
        <v>75</v>
      </c>
      <c r="O587" t="s">
        <v>75</v>
      </c>
      <c r="P587" t="s">
        <v>75</v>
      </c>
      <c r="Q587" t="s">
        <v>75</v>
      </c>
      <c r="R587" t="s">
        <v>75</v>
      </c>
    </row>
    <row r="588" spans="1:18" x14ac:dyDescent="0.3">
      <c r="A588" t="s">
        <v>75</v>
      </c>
      <c r="C588" t="s">
        <v>916</v>
      </c>
      <c r="D588" t="s">
        <v>75</v>
      </c>
      <c r="E588" t="s">
        <v>75</v>
      </c>
      <c r="F588" t="s">
        <v>75</v>
      </c>
      <c r="G588" t="s">
        <v>75</v>
      </c>
      <c r="H588" t="s">
        <v>75</v>
      </c>
      <c r="I588" t="s">
        <v>75</v>
      </c>
      <c r="J588" t="s">
        <v>75</v>
      </c>
      <c r="K588" t="s">
        <v>75</v>
      </c>
      <c r="L588" t="s">
        <v>75</v>
      </c>
      <c r="M588" t="s">
        <v>75</v>
      </c>
      <c r="N588" t="s">
        <v>75</v>
      </c>
      <c r="O588" t="s">
        <v>75</v>
      </c>
      <c r="P588" t="s">
        <v>75</v>
      </c>
      <c r="Q588" t="s">
        <v>75</v>
      </c>
      <c r="R588" t="s">
        <v>75</v>
      </c>
    </row>
    <row r="589" spans="1:18" x14ac:dyDescent="0.3">
      <c r="A589" t="s">
        <v>75</v>
      </c>
      <c r="C589" t="s">
        <v>917</v>
      </c>
      <c r="D589" t="s">
        <v>75</v>
      </c>
      <c r="E589" t="s">
        <v>75</v>
      </c>
      <c r="F589" t="s">
        <v>75</v>
      </c>
      <c r="G589" t="s">
        <v>75</v>
      </c>
      <c r="H589" t="s">
        <v>75</v>
      </c>
      <c r="I589" t="s">
        <v>75</v>
      </c>
      <c r="J589" t="s">
        <v>75</v>
      </c>
      <c r="K589" t="s">
        <v>75</v>
      </c>
      <c r="L589" t="s">
        <v>75</v>
      </c>
      <c r="M589" t="s">
        <v>75</v>
      </c>
      <c r="N589" t="s">
        <v>75</v>
      </c>
      <c r="O589" t="s">
        <v>75</v>
      </c>
      <c r="P589" t="s">
        <v>75</v>
      </c>
      <c r="Q589" t="s">
        <v>75</v>
      </c>
      <c r="R589" t="s">
        <v>75</v>
      </c>
    </row>
    <row r="590" spans="1:18" x14ac:dyDescent="0.3">
      <c r="A590">
        <v>54</v>
      </c>
      <c r="C590" t="s">
        <v>918</v>
      </c>
      <c r="D590" t="s">
        <v>75</v>
      </c>
      <c r="E590" t="s">
        <v>75</v>
      </c>
      <c r="F590" t="s">
        <v>75</v>
      </c>
      <c r="G590" t="s">
        <v>75</v>
      </c>
      <c r="H590" t="s">
        <v>75</v>
      </c>
      <c r="I590" t="s">
        <v>75</v>
      </c>
      <c r="J590" t="s">
        <v>75</v>
      </c>
      <c r="K590" t="s">
        <v>75</v>
      </c>
      <c r="L590" t="s">
        <v>75</v>
      </c>
      <c r="M590" t="s">
        <v>75</v>
      </c>
      <c r="N590" t="s">
        <v>75</v>
      </c>
      <c r="O590" t="s">
        <v>75</v>
      </c>
      <c r="P590" t="s">
        <v>75</v>
      </c>
      <c r="Q590" t="s">
        <v>75</v>
      </c>
      <c r="R590" t="s">
        <v>75</v>
      </c>
    </row>
    <row r="591" spans="1:18" x14ac:dyDescent="0.3">
      <c r="A591" t="s">
        <v>75</v>
      </c>
      <c r="C591" t="s">
        <v>919</v>
      </c>
      <c r="E591" t="s">
        <v>75</v>
      </c>
      <c r="F591" t="s">
        <v>75</v>
      </c>
      <c r="G591" t="s">
        <v>75</v>
      </c>
      <c r="H591" t="s">
        <v>75</v>
      </c>
      <c r="I591" t="s">
        <v>75</v>
      </c>
      <c r="J591" t="s">
        <v>75</v>
      </c>
      <c r="K591" t="s">
        <v>75</v>
      </c>
      <c r="L591" t="s">
        <v>75</v>
      </c>
      <c r="M591" t="s">
        <v>75</v>
      </c>
      <c r="N591" t="s">
        <v>75</v>
      </c>
      <c r="O591" t="s">
        <v>75</v>
      </c>
      <c r="P591" t="s">
        <v>75</v>
      </c>
      <c r="Q591" t="s">
        <v>75</v>
      </c>
      <c r="R591" t="s">
        <v>75</v>
      </c>
    </row>
    <row r="592" spans="1:18" x14ac:dyDescent="0.3">
      <c r="A592" t="s">
        <v>75</v>
      </c>
      <c r="C592" t="s">
        <v>920</v>
      </c>
      <c r="E592" t="s">
        <v>75</v>
      </c>
      <c r="F592" t="s">
        <v>75</v>
      </c>
      <c r="G592" t="s">
        <v>75</v>
      </c>
      <c r="H592" t="s">
        <v>75</v>
      </c>
      <c r="I592" t="s">
        <v>75</v>
      </c>
      <c r="J592" t="s">
        <v>75</v>
      </c>
      <c r="K592" t="s">
        <v>75</v>
      </c>
      <c r="L592" t="s">
        <v>75</v>
      </c>
      <c r="M592" t="s">
        <v>75</v>
      </c>
      <c r="N592" t="s">
        <v>75</v>
      </c>
      <c r="O592" t="s">
        <v>75</v>
      </c>
      <c r="P592" t="s">
        <v>75</v>
      </c>
      <c r="Q592" t="s">
        <v>75</v>
      </c>
      <c r="R592" t="s">
        <v>75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8"/>
  <dimension ref="A2:R582"/>
  <sheetViews>
    <sheetView workbookViewId="0">
      <selection activeCell="M14" sqref="M14"/>
    </sheetView>
  </sheetViews>
  <sheetFormatPr baseColWidth="10" defaultRowHeight="14.4" x14ac:dyDescent="0.3"/>
  <sheetData>
    <row r="2" spans="2:8" x14ac:dyDescent="0.3">
      <c r="B2" t="s">
        <v>55</v>
      </c>
    </row>
    <row r="3" spans="2:8" x14ac:dyDescent="0.3">
      <c r="B3" t="s">
        <v>60</v>
      </c>
    </row>
    <row r="5" spans="2:8" x14ac:dyDescent="0.3">
      <c r="B5" t="s">
        <v>21</v>
      </c>
    </row>
    <row r="6" spans="2:8" x14ac:dyDescent="0.3">
      <c r="B6" t="s">
        <v>56</v>
      </c>
    </row>
    <row r="7" spans="2:8" x14ac:dyDescent="0.3">
      <c r="B7" t="s">
        <v>45</v>
      </c>
    </row>
    <row r="9" spans="2:8" x14ac:dyDescent="0.3">
      <c r="B9" t="s">
        <v>32</v>
      </c>
    </row>
    <row r="10" spans="2:8" x14ac:dyDescent="0.3">
      <c r="B10" t="s">
        <v>57</v>
      </c>
      <c r="C10" t="s">
        <v>33</v>
      </c>
      <c r="D10" t="s">
        <v>34</v>
      </c>
      <c r="E10" t="s">
        <v>35</v>
      </c>
      <c r="F10" t="s">
        <v>36</v>
      </c>
      <c r="G10" t="s">
        <v>58</v>
      </c>
      <c r="H10" t="s">
        <v>38</v>
      </c>
    </row>
    <row r="11" spans="2:8" x14ac:dyDescent="0.3"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</row>
    <row r="12" spans="2:8" x14ac:dyDescent="0.3">
      <c r="B12">
        <v>10</v>
      </c>
      <c r="C12">
        <v>10</v>
      </c>
      <c r="D12">
        <v>10.5</v>
      </c>
      <c r="E12">
        <v>0.02</v>
      </c>
      <c r="F12">
        <v>100</v>
      </c>
      <c r="G12" t="s">
        <v>59</v>
      </c>
      <c r="H12" t="s">
        <v>25</v>
      </c>
    </row>
    <row r="13" spans="2:8" x14ac:dyDescent="0.3">
      <c r="C13">
        <v>10.5</v>
      </c>
      <c r="D13">
        <v>11</v>
      </c>
      <c r="E13">
        <v>0.02</v>
      </c>
      <c r="H13" t="s">
        <v>26</v>
      </c>
    </row>
    <row r="14" spans="2:8" x14ac:dyDescent="0.3">
      <c r="C14">
        <v>11</v>
      </c>
      <c r="D14">
        <v>11.5</v>
      </c>
      <c r="E14">
        <v>0.02</v>
      </c>
    </row>
    <row r="15" spans="2:8" x14ac:dyDescent="0.3">
      <c r="C15">
        <v>11.5</v>
      </c>
      <c r="D15">
        <v>12</v>
      </c>
      <c r="E15">
        <v>0.02</v>
      </c>
    </row>
    <row r="16" spans="2:8" x14ac:dyDescent="0.3">
      <c r="C16">
        <v>12</v>
      </c>
      <c r="D16">
        <v>12.5</v>
      </c>
      <c r="E16">
        <v>0.02</v>
      </c>
    </row>
    <row r="17" spans="2:6" x14ac:dyDescent="0.3">
      <c r="C17">
        <v>12.5</v>
      </c>
      <c r="D17">
        <v>13</v>
      </c>
      <c r="E17">
        <v>0.02</v>
      </c>
    </row>
    <row r="18" spans="2:6" x14ac:dyDescent="0.3">
      <c r="C18">
        <v>13</v>
      </c>
      <c r="D18">
        <v>13.5</v>
      </c>
      <c r="E18">
        <v>0.02</v>
      </c>
    </row>
    <row r="19" spans="2:6" x14ac:dyDescent="0.3">
      <c r="C19">
        <v>13.5</v>
      </c>
      <c r="D19">
        <v>14</v>
      </c>
      <c r="E19">
        <v>0.02</v>
      </c>
    </row>
    <row r="20" spans="2:6" x14ac:dyDescent="0.3">
      <c r="C20">
        <v>14</v>
      </c>
      <c r="D20">
        <v>14.5</v>
      </c>
      <c r="E20">
        <v>0.02</v>
      </c>
    </row>
    <row r="21" spans="2:6" x14ac:dyDescent="0.3">
      <c r="C21">
        <v>14.5</v>
      </c>
      <c r="D21">
        <v>15</v>
      </c>
      <c r="E21">
        <v>0.02</v>
      </c>
    </row>
    <row r="23" spans="2:6" x14ac:dyDescent="0.3">
      <c r="B23" t="s">
        <v>15</v>
      </c>
      <c r="C23" t="s">
        <v>68</v>
      </c>
    </row>
    <row r="25" spans="2:6" x14ac:dyDescent="0.3">
      <c r="B25" t="s">
        <v>31</v>
      </c>
    </row>
    <row r="26" spans="2:6" x14ac:dyDescent="0.3">
      <c r="B26" t="s">
        <v>39</v>
      </c>
      <c r="C26" t="s">
        <v>40</v>
      </c>
      <c r="D26" t="s">
        <v>50</v>
      </c>
      <c r="E26" t="s">
        <v>46</v>
      </c>
      <c r="F26" t="s">
        <v>47</v>
      </c>
    </row>
    <row r="27" spans="2:6" x14ac:dyDescent="0.3">
      <c r="B27" t="s">
        <v>69</v>
      </c>
      <c r="C27" t="s">
        <v>70</v>
      </c>
      <c r="D27" t="s">
        <v>71</v>
      </c>
    </row>
    <row r="28" spans="2:6" x14ac:dyDescent="0.3">
      <c r="B28" t="s">
        <v>27</v>
      </c>
      <c r="C28">
        <v>1</v>
      </c>
      <c r="D28" t="b">
        <v>0</v>
      </c>
      <c r="E28">
        <v>0.1</v>
      </c>
      <c r="F28">
        <v>15</v>
      </c>
    </row>
    <row r="30" spans="2:6" x14ac:dyDescent="0.3">
      <c r="B30" t="s">
        <v>51</v>
      </c>
      <c r="C30" t="b">
        <v>1</v>
      </c>
    </row>
    <row r="31" spans="2:6" x14ac:dyDescent="0.3">
      <c r="B31" t="s">
        <v>52</v>
      </c>
      <c r="C31" t="b">
        <v>1</v>
      </c>
    </row>
    <row r="32" spans="2:6" x14ac:dyDescent="0.3">
      <c r="B32" t="s">
        <v>53</v>
      </c>
      <c r="C32" t="b">
        <v>1</v>
      </c>
    </row>
    <row r="36" spans="1:18" x14ac:dyDescent="0.3">
      <c r="D36" t="s">
        <v>72</v>
      </c>
      <c r="G36" t="s">
        <v>73</v>
      </c>
    </row>
    <row r="37" spans="1:18" x14ac:dyDescent="0.3">
      <c r="B37" t="s">
        <v>23</v>
      </c>
      <c r="C37" t="s">
        <v>54</v>
      </c>
      <c r="D37" t="s">
        <v>42</v>
      </c>
      <c r="E37" t="s">
        <v>43</v>
      </c>
      <c r="F37" t="s">
        <v>29</v>
      </c>
      <c r="G37">
        <v>2.5000000000000001E-2</v>
      </c>
      <c r="H37">
        <v>0.97499999999999998</v>
      </c>
      <c r="I37" t="s">
        <v>48</v>
      </c>
    </row>
    <row r="38" spans="1:18" x14ac:dyDescent="0.3">
      <c r="A38">
        <v>0</v>
      </c>
      <c r="B38">
        <v>0</v>
      </c>
      <c r="C38" t="s">
        <v>74</v>
      </c>
      <c r="D38">
        <v>1.3197394694736007</v>
      </c>
      <c r="E38">
        <v>1.3197394694736007</v>
      </c>
      <c r="F38">
        <v>1.3197394694736007</v>
      </c>
      <c r="G38">
        <v>1.3197394694736007</v>
      </c>
      <c r="H38">
        <v>1.3197394694736007</v>
      </c>
      <c r="I38">
        <v>1.3197394694736007</v>
      </c>
      <c r="J38">
        <v>1.3197394694736007</v>
      </c>
      <c r="K38">
        <v>1.3197394694736007</v>
      </c>
      <c r="L38">
        <v>1.3197394694736007</v>
      </c>
      <c r="M38">
        <v>1.3197394694736007</v>
      </c>
      <c r="N38">
        <v>1.3197394694736007</v>
      </c>
      <c r="O38">
        <v>1.3197394694736007</v>
      </c>
      <c r="P38">
        <v>1.3197394694736007</v>
      </c>
      <c r="Q38">
        <v>1.3197394694736007</v>
      </c>
      <c r="R38">
        <v>1.3197394694736007</v>
      </c>
    </row>
    <row r="39" spans="1:18" x14ac:dyDescent="0.3">
      <c r="A39" t="s">
        <v>75</v>
      </c>
      <c r="B39">
        <v>0.1</v>
      </c>
      <c r="C39" t="s">
        <v>76</v>
      </c>
      <c r="D39">
        <v>1.3137849697407817</v>
      </c>
      <c r="E39">
        <v>1.314502109499796</v>
      </c>
      <c r="F39">
        <v>1.3068814876145394</v>
      </c>
      <c r="G39">
        <v>1.4180544518820017</v>
      </c>
      <c r="H39">
        <v>0.93728829257261392</v>
      </c>
      <c r="I39">
        <v>1.3041966388416095</v>
      </c>
      <c r="J39">
        <v>1.4122549218174822</v>
      </c>
      <c r="K39">
        <v>1.3595487464057239</v>
      </c>
      <c r="L39">
        <v>1.3937537992702833</v>
      </c>
      <c r="M39">
        <v>1.3513638412912312</v>
      </c>
      <c r="N39">
        <v>1.398528494719969</v>
      </c>
      <c r="O39">
        <v>1.1710577278859029</v>
      </c>
      <c r="P39">
        <v>1.4169550825565442</v>
      </c>
      <c r="Q39">
        <v>1.4129431419967915</v>
      </c>
      <c r="R39">
        <v>1.2105415473663366</v>
      </c>
    </row>
    <row r="40" spans="1:18" x14ac:dyDescent="0.3">
      <c r="A40" t="s">
        <v>75</v>
      </c>
      <c r="B40">
        <v>0.2</v>
      </c>
      <c r="C40" t="s">
        <v>77</v>
      </c>
      <c r="D40">
        <v>1.3049293502094987</v>
      </c>
      <c r="E40">
        <v>1.310061870496779</v>
      </c>
      <c r="F40">
        <v>1.2945543398438106</v>
      </c>
      <c r="G40">
        <v>1.4527706483206324</v>
      </c>
      <c r="H40">
        <v>0.81358914547719763</v>
      </c>
      <c r="I40">
        <v>1.3927734335216619</v>
      </c>
      <c r="J40">
        <v>1.4430262032081704</v>
      </c>
      <c r="K40">
        <v>1.4516655133929934</v>
      </c>
      <c r="L40">
        <v>1.4191531725770403</v>
      </c>
      <c r="M40">
        <v>1.4163529038826193</v>
      </c>
      <c r="N40">
        <v>1.4528312568282349</v>
      </c>
      <c r="O40">
        <v>1.1407450900890359</v>
      </c>
      <c r="P40">
        <v>1.448614009507651</v>
      </c>
      <c r="Q40">
        <v>1.3896346057797142</v>
      </c>
      <c r="R40">
        <v>1.2805045328552143</v>
      </c>
    </row>
    <row r="41" spans="1:18" x14ac:dyDescent="0.3">
      <c r="A41" t="s">
        <v>75</v>
      </c>
      <c r="B41">
        <v>0.30000000000000004</v>
      </c>
      <c r="C41" t="s">
        <v>78</v>
      </c>
      <c r="D41">
        <v>1.2843350763046388</v>
      </c>
      <c r="E41">
        <v>1.3061548288593032</v>
      </c>
      <c r="F41">
        <v>1.2827713404967975</v>
      </c>
      <c r="G41">
        <v>1.4656295034186908</v>
      </c>
      <c r="H41">
        <v>0.91851154071234398</v>
      </c>
      <c r="I41">
        <v>1.3690781181050788</v>
      </c>
      <c r="J41">
        <v>1.3706254818660493</v>
      </c>
      <c r="K41">
        <v>1.351150529077618</v>
      </c>
      <c r="L41">
        <v>1.3475716244562908</v>
      </c>
      <c r="M41">
        <v>1.4640601642017084</v>
      </c>
      <c r="N41">
        <v>1.4454393309085751</v>
      </c>
      <c r="O41">
        <v>1.2402407704410492</v>
      </c>
      <c r="P41">
        <v>1.4361425634942022</v>
      </c>
      <c r="Q41">
        <v>1.2420613073110029</v>
      </c>
      <c r="R41">
        <v>1.1266775354288243</v>
      </c>
    </row>
    <row r="42" spans="1:18" x14ac:dyDescent="0.3">
      <c r="A42" t="s">
        <v>75</v>
      </c>
      <c r="B42">
        <v>0.4</v>
      </c>
      <c r="C42" t="s">
        <v>79</v>
      </c>
      <c r="D42">
        <v>1.2715339592174166</v>
      </c>
      <c r="E42">
        <v>1.3029573091323861</v>
      </c>
      <c r="F42">
        <v>1.2715467826894458</v>
      </c>
      <c r="G42">
        <v>1.4408829341631904</v>
      </c>
      <c r="H42">
        <v>0.84383628504728703</v>
      </c>
      <c r="I42">
        <v>1.3137404910436266</v>
      </c>
      <c r="J42">
        <v>1.298145040245219</v>
      </c>
      <c r="K42">
        <v>1.2329084242164401</v>
      </c>
      <c r="L42">
        <v>1.2535129388180044</v>
      </c>
      <c r="M42">
        <v>1.4396254721494783</v>
      </c>
      <c r="N42">
        <v>1.4075982708084565</v>
      </c>
      <c r="O42">
        <v>1.3603945888978888</v>
      </c>
      <c r="P42">
        <v>1.4226313607613157</v>
      </c>
      <c r="Q42">
        <v>1.4152852315395779</v>
      </c>
      <c r="R42">
        <v>0.95086990920416048</v>
      </c>
    </row>
    <row r="43" spans="1:18" x14ac:dyDescent="0.3">
      <c r="A43" t="s">
        <v>75</v>
      </c>
      <c r="B43">
        <v>0.5</v>
      </c>
      <c r="C43" t="s">
        <v>80</v>
      </c>
      <c r="D43">
        <v>1.2601968347311616</v>
      </c>
      <c r="E43">
        <v>1.3002578641771336</v>
      </c>
      <c r="F43">
        <v>1.2608961440486295</v>
      </c>
      <c r="G43">
        <v>1.4679633156079193</v>
      </c>
      <c r="H43">
        <v>0.82376366120675926</v>
      </c>
      <c r="I43">
        <v>1.2179385806994851</v>
      </c>
      <c r="J43">
        <v>1.2541483145062855</v>
      </c>
      <c r="K43">
        <v>1.2815131060307745</v>
      </c>
      <c r="L43">
        <v>1.2010370857432486</v>
      </c>
      <c r="M43">
        <v>1.3991354085184238</v>
      </c>
      <c r="N43">
        <v>1.4578419254602477</v>
      </c>
      <c r="O43">
        <v>1.2631425849133184</v>
      </c>
      <c r="P43">
        <v>1.3671769013350388</v>
      </c>
      <c r="Q43">
        <v>1.4118645900928311</v>
      </c>
      <c r="R43">
        <v>1.1307460960744598</v>
      </c>
    </row>
    <row r="44" spans="1:18" x14ac:dyDescent="0.3">
      <c r="A44" t="s">
        <v>75</v>
      </c>
      <c r="B44">
        <v>0.60000000000000009</v>
      </c>
      <c r="C44" t="s">
        <v>81</v>
      </c>
      <c r="D44">
        <v>1.2527018843229676</v>
      </c>
      <c r="E44">
        <v>1.2981846967645958</v>
      </c>
      <c r="F44">
        <v>1.2508363404633884</v>
      </c>
      <c r="G44">
        <v>1.4407913554693605</v>
      </c>
      <c r="H44">
        <v>0.85773761668126991</v>
      </c>
      <c r="I44">
        <v>1.2253228168650976</v>
      </c>
      <c r="J44">
        <v>1.2506589736418998</v>
      </c>
      <c r="K44">
        <v>1.2349739389144461</v>
      </c>
      <c r="L44">
        <v>1.167834532406034</v>
      </c>
      <c r="M44">
        <v>1.4390679390623462</v>
      </c>
      <c r="N44">
        <v>1.4373845234970046</v>
      </c>
      <c r="O44">
        <v>1.2303692700077675</v>
      </c>
      <c r="P44">
        <v>1.3908998674961406</v>
      </c>
      <c r="Q44">
        <v>1.3847736871663223</v>
      </c>
      <c r="R44">
        <v>1.1107434839088395</v>
      </c>
    </row>
    <row r="45" spans="1:18" x14ac:dyDescent="0.3">
      <c r="A45" t="s">
        <v>75</v>
      </c>
      <c r="B45">
        <v>0.70000000000000007</v>
      </c>
      <c r="C45" t="s">
        <v>82</v>
      </c>
      <c r="D45">
        <v>1.2509433890790611</v>
      </c>
      <c r="E45">
        <v>1.2965876285706524</v>
      </c>
      <c r="F45">
        <v>1.2413860421361318</v>
      </c>
      <c r="G45">
        <v>1.5096836704331589</v>
      </c>
      <c r="H45">
        <v>0.85408054672656208</v>
      </c>
      <c r="I45">
        <v>1.2511161939656343</v>
      </c>
      <c r="J45">
        <v>1.2990769959713628</v>
      </c>
      <c r="K45">
        <v>1.2547391011667732</v>
      </c>
      <c r="L45">
        <v>1.1668375136407367</v>
      </c>
      <c r="M45">
        <v>1.413604954799361</v>
      </c>
      <c r="N45">
        <v>1.4778345992665267</v>
      </c>
      <c r="O45">
        <v>1.2246178753999082</v>
      </c>
      <c r="P45">
        <v>1.4773455030784355</v>
      </c>
      <c r="Q45">
        <v>1.3614971637998172</v>
      </c>
      <c r="R45">
        <v>1.0387027525876766</v>
      </c>
    </row>
    <row r="46" spans="1:18" x14ac:dyDescent="0.3">
      <c r="A46" t="s">
        <v>75</v>
      </c>
      <c r="B46">
        <v>0.8</v>
      </c>
      <c r="C46" t="s">
        <v>83</v>
      </c>
      <c r="D46">
        <v>1.2401351737375792</v>
      </c>
      <c r="E46">
        <v>1.2955255546185325</v>
      </c>
      <c r="F46">
        <v>1.2325660710162132</v>
      </c>
      <c r="G46">
        <v>1.5475767335081239</v>
      </c>
      <c r="H46">
        <v>0.80714652140887477</v>
      </c>
      <c r="I46">
        <v>1.1852159961046358</v>
      </c>
      <c r="J46">
        <v>1.2270524224578554</v>
      </c>
      <c r="K46">
        <v>1.2541445928581876</v>
      </c>
      <c r="L46">
        <v>1.1741552406217632</v>
      </c>
      <c r="M46">
        <v>1.4247241929193177</v>
      </c>
      <c r="N46">
        <v>1.4449530858959097</v>
      </c>
      <c r="O46">
        <v>1.2364726685455223</v>
      </c>
      <c r="P46">
        <v>1.4356364205473597</v>
      </c>
      <c r="Q46">
        <v>1.3674761502410655</v>
      </c>
      <c r="R46">
        <v>1.1238593807243422</v>
      </c>
    </row>
    <row r="47" spans="1:18" x14ac:dyDescent="0.3">
      <c r="A47" t="s">
        <v>75</v>
      </c>
      <c r="B47">
        <v>0.9</v>
      </c>
      <c r="C47" t="s">
        <v>84</v>
      </c>
      <c r="D47">
        <v>1.2259157278133046</v>
      </c>
      <c r="E47">
        <v>1.2949168594232086</v>
      </c>
      <c r="F47">
        <v>1.2243999046833234</v>
      </c>
      <c r="G47">
        <v>1.449659464499669</v>
      </c>
      <c r="H47">
        <v>0.83714001699720453</v>
      </c>
      <c r="I47">
        <v>1.1642529462325597</v>
      </c>
      <c r="J47">
        <v>1.2016710217637825</v>
      </c>
      <c r="K47">
        <v>1.2475904110788278</v>
      </c>
      <c r="L47">
        <v>1.1690064606713624</v>
      </c>
      <c r="M47">
        <v>1.3546660185779718</v>
      </c>
      <c r="N47">
        <v>1.3597164884704793</v>
      </c>
      <c r="O47">
        <v>1.2068039080512261</v>
      </c>
      <c r="P47">
        <v>1.2762675094684219</v>
      </c>
      <c r="Q47">
        <v>1.3095095427918289</v>
      </c>
      <c r="R47">
        <v>1.1246472763793194</v>
      </c>
    </row>
    <row r="48" spans="1:18" x14ac:dyDescent="0.3">
      <c r="A48" t="s">
        <v>75</v>
      </c>
      <c r="B48">
        <v>1</v>
      </c>
      <c r="C48" t="s">
        <v>85</v>
      </c>
      <c r="D48">
        <v>1.2169143182615416</v>
      </c>
      <c r="E48">
        <v>1.2947729143210085</v>
      </c>
      <c r="F48">
        <v>1.2169143182615416</v>
      </c>
      <c r="G48">
        <v>1.424813523947013</v>
      </c>
      <c r="H48">
        <v>0.79708064560703806</v>
      </c>
      <c r="I48">
        <v>1.0364278741700834</v>
      </c>
      <c r="J48">
        <v>1.2327490902478593</v>
      </c>
      <c r="K48">
        <v>1.2658308419038897</v>
      </c>
      <c r="L48">
        <v>1.3025869948675037</v>
      </c>
      <c r="M48">
        <v>1.4022234268433216</v>
      </c>
      <c r="N48">
        <v>1.390569814825221</v>
      </c>
      <c r="O48">
        <v>1.2986049293327815</v>
      </c>
      <c r="P48">
        <v>1.1435566778259849</v>
      </c>
      <c r="Q48">
        <v>1.3223659842280042</v>
      </c>
      <c r="R48">
        <v>1.2013461532162106</v>
      </c>
    </row>
    <row r="49" spans="1:18" x14ac:dyDescent="0.3">
      <c r="A49" t="s">
        <v>75</v>
      </c>
      <c r="B49">
        <v>1.1000000000000001</v>
      </c>
      <c r="C49" t="s">
        <v>86</v>
      </c>
      <c r="D49">
        <v>1.2152875113029764</v>
      </c>
      <c r="E49">
        <v>1.2950602039654118</v>
      </c>
      <c r="F49">
        <v>1.2137858757847604</v>
      </c>
      <c r="G49">
        <v>1.458233950603274</v>
      </c>
      <c r="H49">
        <v>0.82083774404152732</v>
      </c>
      <c r="I49">
        <v>1.0315197318451284</v>
      </c>
      <c r="J49">
        <v>1.2409689373657498</v>
      </c>
      <c r="K49">
        <v>1.2067378782155727</v>
      </c>
      <c r="L49">
        <v>1.250682858142562</v>
      </c>
      <c r="M49">
        <v>1.4643001759109535</v>
      </c>
      <c r="N49">
        <v>1.4510888688349388</v>
      </c>
      <c r="O49">
        <v>1.3282937375348909</v>
      </c>
      <c r="P49">
        <v>1.0870289822699921</v>
      </c>
      <c r="Q49">
        <v>1.3298841539159871</v>
      </c>
      <c r="R49">
        <v>1.1459313960238193</v>
      </c>
    </row>
    <row r="50" spans="1:18" x14ac:dyDescent="0.3">
      <c r="A50" t="s">
        <v>75</v>
      </c>
      <c r="B50">
        <v>1.2000000000000002</v>
      </c>
      <c r="C50" t="s">
        <v>87</v>
      </c>
      <c r="D50">
        <v>1.2047526370273944</v>
      </c>
      <c r="E50">
        <v>1.295736916832368</v>
      </c>
      <c r="F50">
        <v>1.2110595497045096</v>
      </c>
      <c r="G50">
        <v>1.4616957851747081</v>
      </c>
      <c r="H50">
        <v>0.76349872590357626</v>
      </c>
      <c r="I50">
        <v>0.95391185819699209</v>
      </c>
      <c r="J50">
        <v>1.2663038118995584</v>
      </c>
      <c r="K50">
        <v>1.2903261811139493</v>
      </c>
      <c r="L50">
        <v>1.2903563253934842</v>
      </c>
      <c r="M50">
        <v>1.3452894743935029</v>
      </c>
      <c r="N50">
        <v>1.3200580511023783</v>
      </c>
      <c r="O50">
        <v>1.3852333683007263</v>
      </c>
      <c r="P50">
        <v>1.1143549068117502</v>
      </c>
      <c r="Q50">
        <v>1.2520924070687443</v>
      </c>
      <c r="R50">
        <v>1.1938199274925663</v>
      </c>
    </row>
    <row r="51" spans="1:18" x14ac:dyDescent="0.3">
      <c r="A51" t="s">
        <v>75</v>
      </c>
      <c r="B51">
        <v>1.3</v>
      </c>
      <c r="C51" t="s">
        <v>88</v>
      </c>
      <c r="D51">
        <v>1.2152925526464367</v>
      </c>
      <c r="E51">
        <v>1.2968148583528891</v>
      </c>
      <c r="F51">
        <v>1.2087361389995976</v>
      </c>
      <c r="G51">
        <v>1.4492147548846546</v>
      </c>
      <c r="H51">
        <v>0.78014786295442384</v>
      </c>
      <c r="I51">
        <v>0.99077960387734798</v>
      </c>
      <c r="J51">
        <v>1.2662015926467414</v>
      </c>
      <c r="K51">
        <v>1.2386089917653147</v>
      </c>
      <c r="L51">
        <v>1.3050859728968238</v>
      </c>
      <c r="M51">
        <v>1.4006732182593395</v>
      </c>
      <c r="N51">
        <v>1.3877268966829404</v>
      </c>
      <c r="O51">
        <v>1.3324453686705915</v>
      </c>
      <c r="P51">
        <v>1.1022797553860415</v>
      </c>
      <c r="Q51">
        <v>1.3190212482673327</v>
      </c>
      <c r="R51">
        <v>1.1726537881863788</v>
      </c>
    </row>
    <row r="52" spans="1:18" x14ac:dyDescent="0.3">
      <c r="A52" t="s">
        <v>75</v>
      </c>
      <c r="B52">
        <v>1.4000000000000001</v>
      </c>
      <c r="C52" t="s">
        <v>89</v>
      </c>
      <c r="D52">
        <v>1.2097631089236718</v>
      </c>
      <c r="E52">
        <v>1.2982111736719508</v>
      </c>
      <c r="F52">
        <v>1.2068165991769928</v>
      </c>
      <c r="G52">
        <v>1.5266897977361258</v>
      </c>
      <c r="H52">
        <v>0.75671793910788554</v>
      </c>
      <c r="I52">
        <v>0.98224392988113551</v>
      </c>
      <c r="J52">
        <v>1.3434189457736021</v>
      </c>
      <c r="K52">
        <v>1.2004440853556471</v>
      </c>
      <c r="L52">
        <v>1.3519923543876402</v>
      </c>
      <c r="M52">
        <v>1.3654636048353628</v>
      </c>
      <c r="N52">
        <v>1.3079959632408902</v>
      </c>
      <c r="O52">
        <v>1.3222473890358135</v>
      </c>
      <c r="P52">
        <v>1.0735549163599432</v>
      </c>
      <c r="Q52">
        <v>1.3916666201051286</v>
      </c>
      <c r="R52">
        <v>1.131448961862543</v>
      </c>
    </row>
    <row r="53" spans="1:18" x14ac:dyDescent="0.3">
      <c r="A53">
        <v>1.5</v>
      </c>
      <c r="B53">
        <v>1.5</v>
      </c>
      <c r="C53" t="s">
        <v>90</v>
      </c>
      <c r="D53">
        <v>1.2113796029321606</v>
      </c>
      <c r="E53">
        <v>1.2999782910416589</v>
      </c>
      <c r="F53">
        <v>1.205302075209377</v>
      </c>
      <c r="G53">
        <v>1.5048928570167603</v>
      </c>
      <c r="H53">
        <v>0.73205521665761253</v>
      </c>
      <c r="I53">
        <v>0.94526987132667106</v>
      </c>
      <c r="J53">
        <v>1.3499516060202112</v>
      </c>
      <c r="K53">
        <v>1.2651705975378875</v>
      </c>
      <c r="L53">
        <v>1.3785531648077469</v>
      </c>
      <c r="M53">
        <v>1.4359633287887608</v>
      </c>
      <c r="N53">
        <v>1.2415629706050315</v>
      </c>
      <c r="O53">
        <v>1.3570449608814457</v>
      </c>
      <c r="P53">
        <v>0.96779261045439846</v>
      </c>
      <c r="Q53">
        <v>1.363283580806544</v>
      </c>
      <c r="R53">
        <v>1.2114279924262079</v>
      </c>
    </row>
    <row r="54" spans="1:18" x14ac:dyDescent="0.3">
      <c r="A54" t="s">
        <v>75</v>
      </c>
      <c r="B54">
        <v>1.6</v>
      </c>
      <c r="C54" t="s">
        <v>91</v>
      </c>
      <c r="D54">
        <v>1.2076532674652078</v>
      </c>
      <c r="E54">
        <v>1.30199801887217</v>
      </c>
      <c r="F54">
        <v>1.2041939400629258</v>
      </c>
      <c r="G54">
        <v>1.5285827594800272</v>
      </c>
      <c r="H54">
        <v>0.78937557937276925</v>
      </c>
      <c r="I54">
        <v>0.95185579933995468</v>
      </c>
      <c r="J54">
        <v>1.3867601783139503</v>
      </c>
      <c r="K54">
        <v>1.2186979429447211</v>
      </c>
      <c r="L54">
        <v>1.4875664921474072</v>
      </c>
      <c r="M54">
        <v>1.4033993984926758</v>
      </c>
      <c r="N54">
        <v>1.1408627689567983</v>
      </c>
      <c r="O54">
        <v>1.3708984440963232</v>
      </c>
      <c r="P54">
        <v>0.93083708363160966</v>
      </c>
      <c r="Q54">
        <v>1.3122655123039155</v>
      </c>
      <c r="R54">
        <v>1.1928587034886085</v>
      </c>
    </row>
    <row r="55" spans="1:18" x14ac:dyDescent="0.3">
      <c r="A55" t="s">
        <v>75</v>
      </c>
      <c r="B55">
        <v>1.7000000000000002</v>
      </c>
      <c r="C55" t="s">
        <v>92</v>
      </c>
      <c r="D55">
        <v>1.2225587359166159</v>
      </c>
      <c r="E55">
        <v>1.3043565275826425</v>
      </c>
      <c r="F55">
        <v>1.2034938405843767</v>
      </c>
      <c r="G55">
        <v>1.5447877519266651</v>
      </c>
      <c r="H55">
        <v>0.7835617606895432</v>
      </c>
      <c r="I55">
        <v>0.93598907465769865</v>
      </c>
      <c r="J55">
        <v>1.457097720021896</v>
      </c>
      <c r="K55">
        <v>1.2635495970104069</v>
      </c>
      <c r="L55">
        <v>1.4071354246785734</v>
      </c>
      <c r="M55">
        <v>1.4513052156029771</v>
      </c>
      <c r="N55">
        <v>1.1371330789787508</v>
      </c>
      <c r="O55">
        <v>1.5060835271793274</v>
      </c>
      <c r="P55">
        <v>0.98110720090321435</v>
      </c>
      <c r="Q55">
        <v>1.3230741304016169</v>
      </c>
      <c r="R55">
        <v>1.1924464067998497</v>
      </c>
    </row>
    <row r="56" spans="1:18" x14ac:dyDescent="0.3">
      <c r="A56" t="s">
        <v>75</v>
      </c>
      <c r="B56">
        <v>1.8</v>
      </c>
      <c r="C56" t="s">
        <v>93</v>
      </c>
      <c r="D56">
        <v>1.2181866383464703</v>
      </c>
      <c r="E56">
        <v>1.3069029195220827</v>
      </c>
      <c r="F56">
        <v>1.2032037527916351</v>
      </c>
      <c r="G56">
        <v>1.5064024390901245</v>
      </c>
      <c r="H56">
        <v>0.75304586312547639</v>
      </c>
      <c r="I56">
        <v>0.93545618224124416</v>
      </c>
      <c r="J56">
        <v>1.3882689350626551</v>
      </c>
      <c r="K56">
        <v>1.2306686145127603</v>
      </c>
      <c r="L56">
        <v>1.4611721259611234</v>
      </c>
      <c r="M56">
        <v>1.4410385950068072</v>
      </c>
      <c r="N56">
        <v>1.1371992556486503</v>
      </c>
      <c r="O56">
        <v>1.4830686865599492</v>
      </c>
      <c r="P56">
        <v>0.97618398917498761</v>
      </c>
      <c r="Q56">
        <v>1.3510780789202601</v>
      </c>
      <c r="R56">
        <v>1.2131517376461856</v>
      </c>
    </row>
    <row r="57" spans="1:18" x14ac:dyDescent="0.3">
      <c r="A57" t="s">
        <v>75</v>
      </c>
      <c r="B57">
        <v>1.9000000000000001</v>
      </c>
      <c r="C57" t="s">
        <v>94</v>
      </c>
      <c r="D57">
        <v>1.2102451121659075</v>
      </c>
      <c r="E57">
        <v>1.3097563340411658</v>
      </c>
      <c r="F57">
        <v>1.2033260488007631</v>
      </c>
      <c r="G57">
        <v>1.487552625803702</v>
      </c>
      <c r="H57">
        <v>0.76736595806746644</v>
      </c>
      <c r="I57">
        <v>0.96154702548219095</v>
      </c>
      <c r="J57">
        <v>1.411260387585006</v>
      </c>
      <c r="K57">
        <v>1.2290081752877977</v>
      </c>
      <c r="L57">
        <v>1.4645010556757925</v>
      </c>
      <c r="M57">
        <v>1.4402957175895532</v>
      </c>
      <c r="N57">
        <v>1.0858487889275787</v>
      </c>
      <c r="O57">
        <v>1.4155757300049994</v>
      </c>
      <c r="P57">
        <v>0.92656622150534496</v>
      </c>
      <c r="Q57">
        <v>1.3298506258927303</v>
      </c>
      <c r="R57">
        <v>1.2034506896593085</v>
      </c>
    </row>
    <row r="58" spans="1:18" x14ac:dyDescent="0.3">
      <c r="A58" t="s">
        <v>75</v>
      </c>
      <c r="B58">
        <v>2</v>
      </c>
      <c r="C58" t="s">
        <v>95</v>
      </c>
      <c r="D58">
        <v>1.203863577468687</v>
      </c>
      <c r="E58">
        <v>1.3127416614715575</v>
      </c>
      <c r="F58">
        <v>1.203863577468687</v>
      </c>
      <c r="G58">
        <v>1.5215773415349536</v>
      </c>
      <c r="H58">
        <v>0.7553743451056375</v>
      </c>
      <c r="I58">
        <v>0.92005591824580657</v>
      </c>
      <c r="J58">
        <v>1.3356122433873516</v>
      </c>
      <c r="K58">
        <v>1.2190398843851131</v>
      </c>
      <c r="L58">
        <v>1.3860013796512383</v>
      </c>
      <c r="M58">
        <v>1.4010855821467827</v>
      </c>
      <c r="N58">
        <v>1.3348094880187285</v>
      </c>
      <c r="O58">
        <v>1.255417275357436</v>
      </c>
      <c r="P58">
        <v>0.96058118617543742</v>
      </c>
      <c r="Q58">
        <v>1.3587081028832411</v>
      </c>
      <c r="R58">
        <v>1.2685685246531071</v>
      </c>
    </row>
    <row r="59" spans="1:18" x14ac:dyDescent="0.3">
      <c r="A59" t="s">
        <v>75</v>
      </c>
      <c r="B59">
        <v>2.1</v>
      </c>
      <c r="C59" t="s">
        <v>96</v>
      </c>
      <c r="D59">
        <v>1.2025303213458156</v>
      </c>
      <c r="E59">
        <v>1.3160046619153145</v>
      </c>
      <c r="F59">
        <v>1.1992476969959107</v>
      </c>
      <c r="G59">
        <v>1.5005183411715315</v>
      </c>
      <c r="H59">
        <v>0.73924500864617659</v>
      </c>
      <c r="I59">
        <v>0.91950492122099847</v>
      </c>
      <c r="J59">
        <v>1.2899964200362188</v>
      </c>
      <c r="K59">
        <v>1.1603372449708789</v>
      </c>
      <c r="L59">
        <v>1.4826849974289802</v>
      </c>
      <c r="M59">
        <v>1.3654491853473094</v>
      </c>
      <c r="N59">
        <v>1.3473907220622598</v>
      </c>
      <c r="O59">
        <v>1.1446007697830978</v>
      </c>
      <c r="P59">
        <v>0.93599660336476909</v>
      </c>
      <c r="Q59">
        <v>1.3268190731544587</v>
      </c>
      <c r="R59">
        <v>1.2984577104663055</v>
      </c>
    </row>
    <row r="60" spans="1:18" x14ac:dyDescent="0.3">
      <c r="A60" t="s">
        <v>75</v>
      </c>
      <c r="B60">
        <v>2.2000000000000002</v>
      </c>
      <c r="C60" t="s">
        <v>97</v>
      </c>
      <c r="D60">
        <v>1.1957146039560642</v>
      </c>
      <c r="E60">
        <v>1.3193462176468043</v>
      </c>
      <c r="F60">
        <v>1.1948859690867519</v>
      </c>
      <c r="G60">
        <v>1.5952387046201613</v>
      </c>
      <c r="H60">
        <v>0.67196788050994394</v>
      </c>
      <c r="I60">
        <v>0.88010543588694601</v>
      </c>
      <c r="J60">
        <v>1.1951867627207631</v>
      </c>
      <c r="K60">
        <v>1.1611074604805649</v>
      </c>
      <c r="L60">
        <v>1.4921044806409962</v>
      </c>
      <c r="M60">
        <v>1.3417609900225269</v>
      </c>
      <c r="N60">
        <v>1.2713028767503194</v>
      </c>
      <c r="O60">
        <v>1.0786984117061917</v>
      </c>
      <c r="P60">
        <v>0.92637340045135308</v>
      </c>
      <c r="Q60">
        <v>1.3465325158741424</v>
      </c>
      <c r="R60">
        <v>1.2722802461457343</v>
      </c>
    </row>
    <row r="61" spans="1:18" x14ac:dyDescent="0.3">
      <c r="A61" t="s">
        <v>75</v>
      </c>
      <c r="B61">
        <v>2.3000000000000003</v>
      </c>
      <c r="C61" t="s">
        <v>98</v>
      </c>
      <c r="D61">
        <v>1.2101432773797531</v>
      </c>
      <c r="E61">
        <v>1.3229314239631231</v>
      </c>
      <c r="F61">
        <v>1.1907798578938964</v>
      </c>
      <c r="G61">
        <v>1.6029371090051048</v>
      </c>
      <c r="H61">
        <v>0.7332441605488984</v>
      </c>
      <c r="I61">
        <v>0.87404037271528301</v>
      </c>
      <c r="J61">
        <v>1.4075975711977968</v>
      </c>
      <c r="K61">
        <v>1.1759066920772636</v>
      </c>
      <c r="L61">
        <v>1.6029371090051048</v>
      </c>
      <c r="M61">
        <v>1.3657038590948853</v>
      </c>
      <c r="N61">
        <v>1.3923750021582069</v>
      </c>
      <c r="O61">
        <v>1.2216534988369507</v>
      </c>
      <c r="P61">
        <v>0.94880688571974958</v>
      </c>
      <c r="Q61">
        <v>1.3496449862952271</v>
      </c>
      <c r="R61">
        <v>1.4159015510866213</v>
      </c>
    </row>
    <row r="62" spans="1:18" x14ac:dyDescent="0.3">
      <c r="A62" t="s">
        <v>75</v>
      </c>
      <c r="B62">
        <v>2.4000000000000004</v>
      </c>
      <c r="C62" t="s">
        <v>99</v>
      </c>
      <c r="D62">
        <v>1.2071518067324334</v>
      </c>
      <c r="E62">
        <v>1.3265473557288829</v>
      </c>
      <c r="F62">
        <v>1.1869361304523478</v>
      </c>
      <c r="G62">
        <v>1.5739064696095455</v>
      </c>
      <c r="H62">
        <v>0.72550727181157415</v>
      </c>
      <c r="I62">
        <v>0.87574937163898448</v>
      </c>
      <c r="J62">
        <v>1.3852719522829589</v>
      </c>
      <c r="K62">
        <v>1.1881405875063444</v>
      </c>
      <c r="L62">
        <v>1.6134619753209425</v>
      </c>
      <c r="M62">
        <v>1.3700088192173194</v>
      </c>
      <c r="N62">
        <v>1.3760870769013394</v>
      </c>
      <c r="O62">
        <v>1.2351615295598308</v>
      </c>
      <c r="P62">
        <v>0.95226681541781666</v>
      </c>
      <c r="Q62">
        <v>1.3592588594698203</v>
      </c>
      <c r="R62">
        <v>1.4040007382378081</v>
      </c>
    </row>
    <row r="63" spans="1:18" x14ac:dyDescent="0.3">
      <c r="A63" t="s">
        <v>75</v>
      </c>
      <c r="B63">
        <v>2.5</v>
      </c>
      <c r="C63" t="s">
        <v>100</v>
      </c>
      <c r="D63">
        <v>1.1909347138421968</v>
      </c>
      <c r="E63">
        <v>1.3303757722404572</v>
      </c>
      <c r="F63">
        <v>1.1833714020941017</v>
      </c>
      <c r="G63">
        <v>1.5628923686537408</v>
      </c>
      <c r="H63">
        <v>0.70362445341291913</v>
      </c>
      <c r="I63">
        <v>0.89399909675251354</v>
      </c>
      <c r="J63">
        <v>1.1260413764830384</v>
      </c>
      <c r="K63">
        <v>1.2303522123117085</v>
      </c>
      <c r="L63">
        <v>1.4876280532974897</v>
      </c>
      <c r="M63">
        <v>1.3370116498102922</v>
      </c>
      <c r="N63">
        <v>1.3118315280993571</v>
      </c>
      <c r="O63">
        <v>1.2319250954954406</v>
      </c>
      <c r="P63">
        <v>0.97919048940960618</v>
      </c>
      <c r="Q63">
        <v>1.35755256408015</v>
      </c>
      <c r="R63">
        <v>1.2281047969139034</v>
      </c>
    </row>
    <row r="64" spans="1:18" x14ac:dyDescent="0.3">
      <c r="A64" t="s">
        <v>75</v>
      </c>
      <c r="B64">
        <v>2.6</v>
      </c>
      <c r="C64" t="s">
        <v>101</v>
      </c>
      <c r="D64">
        <v>1.1987373093147751</v>
      </c>
      <c r="E64">
        <v>1.3341929694067991</v>
      </c>
      <c r="F64">
        <v>1.1801198324244007</v>
      </c>
      <c r="G64">
        <v>1.5471515107407499</v>
      </c>
      <c r="H64">
        <v>0.7008066843542835</v>
      </c>
      <c r="I64">
        <v>0.92264831815321691</v>
      </c>
      <c r="J64">
        <v>1.0386132599780411</v>
      </c>
      <c r="K64">
        <v>1.3021594348531962</v>
      </c>
      <c r="L64">
        <v>1.5489589152200482</v>
      </c>
      <c r="M64">
        <v>1.3002262689364439</v>
      </c>
      <c r="N64">
        <v>1.339538005561244</v>
      </c>
      <c r="O64">
        <v>1.2743358860977605</v>
      </c>
      <c r="P64">
        <v>1.0136781930390755</v>
      </c>
      <c r="Q64">
        <v>1.2340139615953065</v>
      </c>
      <c r="R64">
        <v>1.2414329222594676</v>
      </c>
    </row>
    <row r="65" spans="1:18" x14ac:dyDescent="0.3">
      <c r="A65" t="s">
        <v>75</v>
      </c>
      <c r="B65">
        <v>2.7</v>
      </c>
      <c r="C65" t="s">
        <v>102</v>
      </c>
      <c r="D65">
        <v>1.198568871601408</v>
      </c>
      <c r="E65">
        <v>1.3381918291293398</v>
      </c>
      <c r="F65">
        <v>1.1772287109226303</v>
      </c>
      <c r="G65">
        <v>1.5808860007127217</v>
      </c>
      <c r="H65">
        <v>0.69585644346938103</v>
      </c>
      <c r="I65">
        <v>0.88232315735144162</v>
      </c>
      <c r="J65">
        <v>1.0780717691529462</v>
      </c>
      <c r="K65">
        <v>1.2260774149277196</v>
      </c>
      <c r="L65">
        <v>1.5232903267890268</v>
      </c>
      <c r="M65">
        <v>1.275532580615794</v>
      </c>
      <c r="N65">
        <v>1.3173482025275582</v>
      </c>
      <c r="O65">
        <v>1.2182111626395411</v>
      </c>
      <c r="P65">
        <v>0.99339566414035452</v>
      </c>
      <c r="Q65">
        <v>1.4027116399907038</v>
      </c>
      <c r="R65">
        <v>1.2453214509507264</v>
      </c>
    </row>
    <row r="66" spans="1:18" x14ac:dyDescent="0.3">
      <c r="A66" t="s">
        <v>75</v>
      </c>
      <c r="B66">
        <v>2.8000000000000003</v>
      </c>
      <c r="C66" t="s">
        <v>103</v>
      </c>
      <c r="D66">
        <v>1.1858603850251115</v>
      </c>
      <c r="E66">
        <v>1.342139349332617</v>
      </c>
      <c r="F66">
        <v>1.1747127299619395</v>
      </c>
      <c r="G66">
        <v>1.6486289012034485</v>
      </c>
      <c r="H66">
        <v>0.65453319817055711</v>
      </c>
      <c r="I66">
        <v>0.81066805298057631</v>
      </c>
      <c r="J66">
        <v>1.1407733243186482</v>
      </c>
      <c r="K66">
        <v>1.1377055868520705</v>
      </c>
      <c r="L66">
        <v>1.4633903360402418</v>
      </c>
      <c r="M66">
        <v>1.2646450310303508</v>
      </c>
      <c r="N66">
        <v>1.2745082069945102</v>
      </c>
      <c r="O66">
        <v>1.0559939426570926</v>
      </c>
      <c r="P66">
        <v>1.0414625509492077</v>
      </c>
      <c r="Q66">
        <v>1.4614035490608834</v>
      </c>
      <c r="R66">
        <v>1.4888126970405124</v>
      </c>
    </row>
    <row r="67" spans="1:18" x14ac:dyDescent="0.3">
      <c r="A67" t="s">
        <v>75</v>
      </c>
      <c r="B67">
        <v>2.9000000000000004</v>
      </c>
      <c r="C67" t="s">
        <v>104</v>
      </c>
      <c r="D67">
        <v>1.1780521468431546</v>
      </c>
      <c r="E67">
        <v>1.3462393862251689</v>
      </c>
      <c r="F67">
        <v>1.1725359328750282</v>
      </c>
      <c r="G67">
        <v>1.6201236757167761</v>
      </c>
      <c r="H67">
        <v>0.66896854371094316</v>
      </c>
      <c r="I67">
        <v>0.85416434285904874</v>
      </c>
      <c r="J67">
        <v>1.1156715432507696</v>
      </c>
      <c r="K67">
        <v>1.2279989640922608</v>
      </c>
      <c r="L67">
        <v>1.4992967121607517</v>
      </c>
      <c r="M67">
        <v>1.3408072454817102</v>
      </c>
      <c r="N67">
        <v>1.2465236403546351</v>
      </c>
      <c r="O67">
        <v>1.1448256107751555</v>
      </c>
      <c r="P67">
        <v>0.98181612392624107</v>
      </c>
      <c r="Q67">
        <v>1.4213440103501869</v>
      </c>
      <c r="R67">
        <v>1.4736830991241048</v>
      </c>
    </row>
    <row r="68" spans="1:18" x14ac:dyDescent="0.3">
      <c r="A68">
        <v>3</v>
      </c>
      <c r="B68">
        <v>3</v>
      </c>
      <c r="C68" t="s">
        <v>105</v>
      </c>
      <c r="D68">
        <v>1.1706612268976653</v>
      </c>
      <c r="E68">
        <v>1.3502561787452305</v>
      </c>
      <c r="F68">
        <v>1.1706612268976653</v>
      </c>
      <c r="G68">
        <v>1.6655475588046613</v>
      </c>
      <c r="H68">
        <v>0.6771011492073884</v>
      </c>
      <c r="I68">
        <v>0.8705713038818429</v>
      </c>
      <c r="J68">
        <v>1.0046470734600585</v>
      </c>
      <c r="K68">
        <v>1.2789971984254758</v>
      </c>
      <c r="L68">
        <v>1.5470706205325377</v>
      </c>
      <c r="M68">
        <v>1.2570309852828292</v>
      </c>
      <c r="N68">
        <v>1.1639567911949114</v>
      </c>
      <c r="O68">
        <v>1.0306729694136738</v>
      </c>
      <c r="P68">
        <v>1.1413378600999637</v>
      </c>
      <c r="Q68">
        <v>1.4719977231772834</v>
      </c>
      <c r="R68">
        <v>1.4669151394375564</v>
      </c>
    </row>
    <row r="69" spans="1:18" x14ac:dyDescent="0.3">
      <c r="A69" t="s">
        <v>75</v>
      </c>
      <c r="B69">
        <v>3.1</v>
      </c>
      <c r="C69" t="s">
        <v>106</v>
      </c>
      <c r="D69">
        <v>1.1605137258235321</v>
      </c>
      <c r="E69">
        <v>1.354390971277291</v>
      </c>
      <c r="F69">
        <v>1.1671284147842784</v>
      </c>
      <c r="G69">
        <v>1.6450569131075063</v>
      </c>
      <c r="H69">
        <v>0.68394270800099466</v>
      </c>
      <c r="I69">
        <v>0.89169445681324455</v>
      </c>
      <c r="J69">
        <v>1.0841113270795899</v>
      </c>
      <c r="K69">
        <v>1.2226130446461101</v>
      </c>
      <c r="L69">
        <v>1.4998657817955712</v>
      </c>
      <c r="M69">
        <v>1.224303400648727</v>
      </c>
      <c r="N69">
        <v>1.1907761524438407</v>
      </c>
      <c r="O69">
        <v>1.0650461566394478</v>
      </c>
      <c r="P69">
        <v>1.1003390927080943</v>
      </c>
      <c r="Q69">
        <v>1.4104968253777772</v>
      </c>
      <c r="R69">
        <v>1.5261329362008618</v>
      </c>
    </row>
    <row r="70" spans="1:18" x14ac:dyDescent="0.3">
      <c r="A70" t="s">
        <v>75</v>
      </c>
      <c r="B70">
        <v>3.2</v>
      </c>
      <c r="C70" t="s">
        <v>107</v>
      </c>
      <c r="D70">
        <v>1.159055206708467</v>
      </c>
      <c r="E70">
        <v>1.3584138096292819</v>
      </c>
      <c r="F70">
        <v>1.1637550835499555</v>
      </c>
      <c r="G70">
        <v>1.6692054852928684</v>
      </c>
      <c r="H70">
        <v>0.66553019531556978</v>
      </c>
      <c r="I70">
        <v>0.86371508578725109</v>
      </c>
      <c r="J70">
        <v>1.0298433279503698</v>
      </c>
      <c r="K70">
        <v>1.2385083588008678</v>
      </c>
      <c r="L70">
        <v>1.5156861396358225</v>
      </c>
      <c r="M70">
        <v>1.2376986895577053</v>
      </c>
      <c r="N70">
        <v>1.1671208916592561</v>
      </c>
      <c r="O70">
        <v>1.0311753115387368</v>
      </c>
      <c r="P70">
        <v>1.0848493146325295</v>
      </c>
      <c r="Q70">
        <v>1.4265387746867557</v>
      </c>
      <c r="R70">
        <v>1.4983920185026316</v>
      </c>
    </row>
    <row r="71" spans="1:18" x14ac:dyDescent="0.3">
      <c r="A71" t="s">
        <v>75</v>
      </c>
      <c r="B71">
        <v>3.3000000000000003</v>
      </c>
      <c r="C71" t="s">
        <v>108</v>
      </c>
      <c r="D71">
        <v>1.1580647905574579</v>
      </c>
      <c r="E71">
        <v>1.3625348680681058</v>
      </c>
      <c r="F71">
        <v>1.1605368400944791</v>
      </c>
      <c r="G71">
        <v>1.6971615337862296</v>
      </c>
      <c r="H71">
        <v>0.64485825968637911</v>
      </c>
      <c r="I71">
        <v>0.85794707350119337</v>
      </c>
      <c r="J71">
        <v>1.0584800159258942</v>
      </c>
      <c r="K71">
        <v>1.244851380742485</v>
      </c>
      <c r="L71">
        <v>1.5146210771564985</v>
      </c>
      <c r="M71">
        <v>1.2344887419171056</v>
      </c>
      <c r="N71">
        <v>1.166019941703426</v>
      </c>
      <c r="O71">
        <v>1.035411020840262</v>
      </c>
      <c r="P71">
        <v>1.0701551131114968</v>
      </c>
      <c r="Q71">
        <v>1.4395327139212208</v>
      </c>
      <c r="R71">
        <v>1.491137509919956</v>
      </c>
    </row>
    <row r="72" spans="1:18" x14ac:dyDescent="0.3">
      <c r="A72" t="s">
        <v>75</v>
      </c>
      <c r="B72">
        <v>3.4000000000000004</v>
      </c>
      <c r="C72" t="s">
        <v>109</v>
      </c>
      <c r="D72">
        <v>1.1635657123423826</v>
      </c>
      <c r="E72">
        <v>1.3665192044942109</v>
      </c>
      <c r="F72">
        <v>1.1574714917618216</v>
      </c>
      <c r="G72">
        <v>1.6653771633191663</v>
      </c>
      <c r="H72">
        <v>0.65387404027117213</v>
      </c>
      <c r="I72">
        <v>0.8334812422907355</v>
      </c>
      <c r="J72">
        <v>0.95647025510953998</v>
      </c>
      <c r="K72">
        <v>1.2249287995625631</v>
      </c>
      <c r="L72">
        <v>1.5457488195243427</v>
      </c>
      <c r="M72">
        <v>1.253611360854846</v>
      </c>
      <c r="N72">
        <v>1.1462967371169872</v>
      </c>
      <c r="O72">
        <v>1.0263803552990147</v>
      </c>
      <c r="P72">
        <v>1.1011454477219769</v>
      </c>
      <c r="Q72">
        <v>1.4625756298516925</v>
      </c>
      <c r="R72">
        <v>1.5700076676570869</v>
      </c>
    </row>
    <row r="73" spans="1:18" x14ac:dyDescent="0.3">
      <c r="A73" t="s">
        <v>75</v>
      </c>
      <c r="B73">
        <v>3.5</v>
      </c>
      <c r="C73" t="s">
        <v>110</v>
      </c>
      <c r="D73">
        <v>1.157778063441453</v>
      </c>
      <c r="E73">
        <v>1.3705762048873384</v>
      </c>
      <c r="F73">
        <v>1.1545590210377477</v>
      </c>
      <c r="G73">
        <v>1.6907524494095807</v>
      </c>
      <c r="H73">
        <v>0.47435698702237755</v>
      </c>
      <c r="I73">
        <v>1.0042758760784067</v>
      </c>
      <c r="J73">
        <v>1.446036510335925</v>
      </c>
      <c r="K73">
        <v>1.5860515965937438</v>
      </c>
      <c r="L73">
        <v>1.6293688657089545</v>
      </c>
      <c r="M73">
        <v>1.3286505730755345</v>
      </c>
      <c r="N73">
        <v>1.188201130205387</v>
      </c>
      <c r="O73">
        <v>1.0193211156015782</v>
      </c>
      <c r="P73">
        <v>1.1642576244244893</v>
      </c>
      <c r="Q73">
        <v>1.6105964209987549</v>
      </c>
      <c r="R73">
        <v>1.5680984615257971</v>
      </c>
    </row>
    <row r="74" spans="1:18" x14ac:dyDescent="0.3">
      <c r="A74" t="s">
        <v>75</v>
      </c>
      <c r="B74">
        <v>3.6</v>
      </c>
      <c r="C74" t="s">
        <v>111</v>
      </c>
      <c r="D74">
        <v>1.1675106878060293</v>
      </c>
      <c r="E74">
        <v>1.3744756684468944</v>
      </c>
      <c r="F74">
        <v>1.1518017979296988</v>
      </c>
      <c r="G74">
        <v>1.7687220024080779</v>
      </c>
      <c r="H74">
        <v>0.49487572937951202</v>
      </c>
      <c r="I74">
        <v>0.95152335168698221</v>
      </c>
      <c r="J74">
        <v>1.3692177178555469</v>
      </c>
      <c r="K74">
        <v>1.6037830672674653</v>
      </c>
      <c r="L74">
        <v>1.5906709248009321</v>
      </c>
      <c r="M74">
        <v>1.2929820263327458</v>
      </c>
      <c r="N74">
        <v>1.1949287650188174</v>
      </c>
      <c r="O74">
        <v>1.0403986458819892</v>
      </c>
      <c r="P74">
        <v>1.1001548553212201</v>
      </c>
      <c r="Q74">
        <v>1.5510536789911362</v>
      </c>
      <c r="R74">
        <v>1.567264736734991</v>
      </c>
    </row>
    <row r="75" spans="1:18" x14ac:dyDescent="0.3">
      <c r="A75" t="s">
        <v>75</v>
      </c>
      <c r="B75">
        <v>3.7</v>
      </c>
      <c r="C75" t="s">
        <v>112</v>
      </c>
      <c r="D75">
        <v>1.1631390558412384</v>
      </c>
      <c r="E75">
        <v>1.3784235666717282</v>
      </c>
      <c r="F75">
        <v>1.1492051027586341</v>
      </c>
      <c r="G75">
        <v>1.8282606849631449</v>
      </c>
      <c r="H75">
        <v>0.51792460821963493</v>
      </c>
      <c r="I75">
        <v>0.86996926774946459</v>
      </c>
      <c r="J75">
        <v>1.325912985237105</v>
      </c>
      <c r="K75">
        <v>1.4766368072820926</v>
      </c>
      <c r="L75">
        <v>1.6019850761744994</v>
      </c>
      <c r="M75">
        <v>1.3463966488020076</v>
      </c>
      <c r="N75">
        <v>1.1938177609952814</v>
      </c>
      <c r="O75">
        <v>1.0144843426876635</v>
      </c>
      <c r="P75">
        <v>1.0299906190698931</v>
      </c>
      <c r="Q75">
        <v>1.4948745538439088</v>
      </c>
      <c r="R75">
        <v>1.6445540531235256</v>
      </c>
    </row>
    <row r="76" spans="1:18" x14ac:dyDescent="0.3">
      <c r="A76" t="s">
        <v>75</v>
      </c>
      <c r="B76">
        <v>3.8000000000000003</v>
      </c>
      <c r="C76" t="s">
        <v>113</v>
      </c>
      <c r="D76">
        <v>1.1626510034907429</v>
      </c>
      <c r="E76">
        <v>1.382196824767574</v>
      </c>
      <c r="F76">
        <v>1.1467781607121095</v>
      </c>
      <c r="G76">
        <v>1.8226942944417466</v>
      </c>
      <c r="H76">
        <v>0.48241832097279008</v>
      </c>
      <c r="I76">
        <v>0.86972250126121875</v>
      </c>
      <c r="J76">
        <v>1.3405923301423639</v>
      </c>
      <c r="K76">
        <v>1.4754357532643636</v>
      </c>
      <c r="L76">
        <v>1.537758495299961</v>
      </c>
      <c r="M76">
        <v>1.3978209907997405</v>
      </c>
      <c r="N76">
        <v>1.2201314852679044</v>
      </c>
      <c r="O76">
        <v>1.0226674288665412</v>
      </c>
      <c r="P76">
        <v>1.0377336740954395</v>
      </c>
      <c r="Q76">
        <v>1.5054441923589741</v>
      </c>
      <c r="R76">
        <v>1.6825867769534166</v>
      </c>
    </row>
    <row r="77" spans="1:18" x14ac:dyDescent="0.3">
      <c r="A77" t="s">
        <v>75</v>
      </c>
      <c r="B77">
        <v>3.9000000000000004</v>
      </c>
      <c r="C77" t="s">
        <v>114</v>
      </c>
      <c r="D77">
        <v>1.1488613936651508</v>
      </c>
      <c r="E77">
        <v>1.385995650318451</v>
      </c>
      <c r="F77">
        <v>1.1445362462532438</v>
      </c>
      <c r="G77">
        <v>1.8114394196469195</v>
      </c>
      <c r="H77">
        <v>0.44128962038352126</v>
      </c>
      <c r="I77">
        <v>0.86711286710070101</v>
      </c>
      <c r="J77">
        <v>1.3491954131015749</v>
      </c>
      <c r="K77">
        <v>1.5175116273860487</v>
      </c>
      <c r="L77">
        <v>1.5592228673334136</v>
      </c>
      <c r="M77">
        <v>1.3626221126528726</v>
      </c>
      <c r="N77">
        <v>1.2073189527912538</v>
      </c>
      <c r="O77">
        <v>1.0068534417480119</v>
      </c>
      <c r="P77">
        <v>1.0333996976867021</v>
      </c>
      <c r="Q77">
        <v>1.5493155217085104</v>
      </c>
      <c r="R77">
        <v>1.4945818313270476</v>
      </c>
    </row>
    <row r="78" spans="1:18" x14ac:dyDescent="0.3">
      <c r="A78" t="s">
        <v>75</v>
      </c>
      <c r="B78">
        <v>4</v>
      </c>
      <c r="C78" t="s">
        <v>115</v>
      </c>
      <c r="D78">
        <v>1.1425059196945306</v>
      </c>
      <c r="E78">
        <v>1.3896062033034136</v>
      </c>
      <c r="F78">
        <v>1.1425059196945306</v>
      </c>
      <c r="G78">
        <v>1.8512783589681072</v>
      </c>
      <c r="H78">
        <v>0.25955016222569249</v>
      </c>
      <c r="I78">
        <v>1.1708669843428465</v>
      </c>
      <c r="J78">
        <v>1.7084063542211849</v>
      </c>
      <c r="K78">
        <v>1.8721582057030595</v>
      </c>
      <c r="L78">
        <v>1.1760886458591715</v>
      </c>
      <c r="M78">
        <v>1.8128706167164139</v>
      </c>
      <c r="N78">
        <v>1.4172075193708762</v>
      </c>
      <c r="O78">
        <v>0.79618119249436703</v>
      </c>
      <c r="P78">
        <v>1.1866329158471651</v>
      </c>
      <c r="Q78">
        <v>1.7565389341651425</v>
      </c>
      <c r="R78">
        <v>1.6064661883292799</v>
      </c>
    </row>
    <row r="79" spans="1:18" x14ac:dyDescent="0.3">
      <c r="A79" t="s">
        <v>75</v>
      </c>
      <c r="B79">
        <v>4.1000000000000005</v>
      </c>
      <c r="C79" t="s">
        <v>116</v>
      </c>
      <c r="D79">
        <v>1.1389700312658722</v>
      </c>
      <c r="E79">
        <v>1.3932428795849847</v>
      </c>
      <c r="F79">
        <v>1.1405486967464</v>
      </c>
      <c r="G79">
        <v>1.8544145908495093</v>
      </c>
      <c r="H79">
        <v>0.40596804398764719</v>
      </c>
      <c r="I79">
        <v>0.99697557603438236</v>
      </c>
      <c r="J79">
        <v>1.5705127244583126</v>
      </c>
      <c r="K79">
        <v>1.7826627659624708</v>
      </c>
      <c r="L79">
        <v>1.2746145578413277</v>
      </c>
      <c r="M79">
        <v>1.5572965815498756</v>
      </c>
      <c r="N79">
        <v>1.2989421226434315</v>
      </c>
      <c r="O79">
        <v>0.85595249769467463</v>
      </c>
      <c r="P79">
        <v>1.1136145688506842</v>
      </c>
      <c r="Q79">
        <v>1.6869497017511168</v>
      </c>
      <c r="R79">
        <v>1.502864624766441</v>
      </c>
    </row>
    <row r="80" spans="1:18" x14ac:dyDescent="0.3">
      <c r="A80" t="s">
        <v>75</v>
      </c>
      <c r="B80">
        <v>4.2</v>
      </c>
      <c r="C80" t="s">
        <v>117</v>
      </c>
      <c r="D80">
        <v>1.1450080119387192</v>
      </c>
      <c r="E80">
        <v>1.3966755930610024</v>
      </c>
      <c r="F80">
        <v>1.1387420074574002</v>
      </c>
      <c r="G80">
        <v>1.8039261463292964</v>
      </c>
      <c r="H80">
        <v>0.28737909778058485</v>
      </c>
      <c r="I80">
        <v>1.1372731721785991</v>
      </c>
      <c r="J80">
        <v>1.7211174152446471</v>
      </c>
      <c r="K80">
        <v>1.7849263279555496</v>
      </c>
      <c r="L80">
        <v>1.2376916500538642</v>
      </c>
      <c r="M80">
        <v>1.5927431916693673</v>
      </c>
      <c r="N80">
        <v>1.3163886138365481</v>
      </c>
      <c r="O80">
        <v>0.77548639067021052</v>
      </c>
      <c r="P80">
        <v>1.2227891762023122</v>
      </c>
      <c r="Q80">
        <v>1.7662776957744013</v>
      </c>
      <c r="R80">
        <v>1.5344264630711646</v>
      </c>
    </row>
    <row r="81" spans="1:18" x14ac:dyDescent="0.3">
      <c r="A81" t="s">
        <v>75</v>
      </c>
      <c r="B81">
        <v>4.3</v>
      </c>
      <c r="C81" t="s">
        <v>118</v>
      </c>
      <c r="D81">
        <v>1.1405018952567405</v>
      </c>
      <c r="E81">
        <v>1.4000879397203765</v>
      </c>
      <c r="F81">
        <v>1.1370703516575509</v>
      </c>
      <c r="G81">
        <v>1.8229735361283141</v>
      </c>
      <c r="H81">
        <v>0.31238520235005984</v>
      </c>
      <c r="I81">
        <v>1.0650996392339225</v>
      </c>
      <c r="J81">
        <v>1.7200966208834463</v>
      </c>
      <c r="K81">
        <v>1.7893210894770759</v>
      </c>
      <c r="L81">
        <v>1.0999330201881783</v>
      </c>
      <c r="M81">
        <v>1.6721823514779439</v>
      </c>
      <c r="N81">
        <v>1.367514642355552</v>
      </c>
      <c r="O81">
        <v>0.80456921396353953</v>
      </c>
      <c r="P81">
        <v>1.2179409000959813</v>
      </c>
      <c r="Q81">
        <v>1.7400403808781089</v>
      </c>
      <c r="R81">
        <v>1.3496092059372347</v>
      </c>
    </row>
    <row r="82" spans="1:18" x14ac:dyDescent="0.3">
      <c r="A82" t="s">
        <v>75</v>
      </c>
      <c r="B82">
        <v>4.4000000000000004</v>
      </c>
      <c r="C82" t="s">
        <v>119</v>
      </c>
      <c r="D82">
        <v>1.1365497356169281</v>
      </c>
      <c r="E82">
        <v>1.4032891455822689</v>
      </c>
      <c r="F82">
        <v>1.1355311606167415</v>
      </c>
      <c r="G82">
        <v>1.8187847000760633</v>
      </c>
      <c r="H82">
        <v>0.24822481113936604</v>
      </c>
      <c r="I82">
        <v>1.0978909367769996</v>
      </c>
      <c r="J82">
        <v>1.6773858107422652</v>
      </c>
      <c r="K82">
        <v>1.7275729796568415</v>
      </c>
      <c r="L82">
        <v>1.1544978117338935</v>
      </c>
      <c r="M82">
        <v>1.6866632714395582</v>
      </c>
      <c r="N82">
        <v>1.3815500875497144</v>
      </c>
      <c r="O82">
        <v>0.78403663981355287</v>
      </c>
      <c r="P82">
        <v>1.1530289865282981</v>
      </c>
      <c r="Q82">
        <v>1.7354536070343878</v>
      </c>
      <c r="R82">
        <v>1.4705878063676756</v>
      </c>
    </row>
    <row r="83" spans="1:18" x14ac:dyDescent="0.3">
      <c r="A83">
        <v>4.5</v>
      </c>
      <c r="B83">
        <v>4.5</v>
      </c>
      <c r="C83" t="s">
        <v>120</v>
      </c>
      <c r="D83">
        <v>1.1318286880569572</v>
      </c>
      <c r="E83">
        <v>1.4064510375056269</v>
      </c>
      <c r="F83">
        <v>1.1341397879808137</v>
      </c>
      <c r="G83">
        <v>1.9327632816084237</v>
      </c>
      <c r="H83">
        <v>0.21588351858977048</v>
      </c>
      <c r="I83">
        <v>0.86441856088068536</v>
      </c>
      <c r="J83">
        <v>1.2440055238538614</v>
      </c>
      <c r="K83">
        <v>1.2584029169000976</v>
      </c>
      <c r="L83">
        <v>1.6756439115857542</v>
      </c>
      <c r="M83">
        <v>1.8863834954699277</v>
      </c>
      <c r="N83">
        <v>1.7400135361397864</v>
      </c>
      <c r="O83">
        <v>0.81323384739849325</v>
      </c>
      <c r="P83">
        <v>1.3464433694652116</v>
      </c>
      <c r="Q83">
        <v>1.601815795696804</v>
      </c>
      <c r="R83">
        <v>1.88305244844688</v>
      </c>
    </row>
    <row r="84" spans="1:18" x14ac:dyDescent="0.3">
      <c r="A84" t="s">
        <v>75</v>
      </c>
      <c r="B84">
        <v>4.6000000000000005</v>
      </c>
      <c r="C84" t="s">
        <v>121</v>
      </c>
      <c r="D84">
        <v>1.122890718563865</v>
      </c>
      <c r="E84">
        <v>1.4094032276530311</v>
      </c>
      <c r="F84">
        <v>1.1329492875750879</v>
      </c>
      <c r="G84">
        <v>2.0357406149075126</v>
      </c>
      <c r="H84">
        <v>0.28038764681484618</v>
      </c>
      <c r="I84">
        <v>0.80110873903674917</v>
      </c>
      <c r="J84">
        <v>1.2211310826342239</v>
      </c>
      <c r="K84">
        <v>1.2811897296764723</v>
      </c>
      <c r="L84">
        <v>1.6890522002494328</v>
      </c>
      <c r="M84">
        <v>1.7941638125729835</v>
      </c>
      <c r="N84">
        <v>1.5674500899379944</v>
      </c>
      <c r="O84">
        <v>0.87021347490564072</v>
      </c>
      <c r="P84">
        <v>1.155195746980294</v>
      </c>
      <c r="Q84">
        <v>1.5215203556383905</v>
      </c>
      <c r="R84">
        <v>1.7565793472027893</v>
      </c>
    </row>
    <row r="85" spans="1:18" x14ac:dyDescent="0.3">
      <c r="A85" t="s">
        <v>75</v>
      </c>
      <c r="B85">
        <v>4.7</v>
      </c>
      <c r="C85" t="s">
        <v>122</v>
      </c>
      <c r="D85">
        <v>1.1263462636554986</v>
      </c>
      <c r="E85">
        <v>1.4122958373035188</v>
      </c>
      <c r="F85">
        <v>1.1320679459363512</v>
      </c>
      <c r="G85">
        <v>1.9746999106099434</v>
      </c>
      <c r="H85">
        <v>0.24713204524268054</v>
      </c>
      <c r="I85">
        <v>0.80183061912155384</v>
      </c>
      <c r="J85">
        <v>1.227519917125889</v>
      </c>
      <c r="K85">
        <v>1.3341770461531894</v>
      </c>
      <c r="L85">
        <v>1.679974601542328</v>
      </c>
      <c r="M85">
        <v>1.8649564044358535</v>
      </c>
      <c r="N85">
        <v>1.6232816261449061</v>
      </c>
      <c r="O85">
        <v>0.88723356685102717</v>
      </c>
      <c r="P85">
        <v>1.1619777903598174</v>
      </c>
      <c r="Q85">
        <v>1.6071988079703703</v>
      </c>
      <c r="R85">
        <v>1.8469107595609451</v>
      </c>
    </row>
    <row r="86" spans="1:18" x14ac:dyDescent="0.3">
      <c r="A86" t="s">
        <v>75</v>
      </c>
      <c r="B86">
        <v>4.8000000000000007</v>
      </c>
      <c r="C86" t="s">
        <v>123</v>
      </c>
      <c r="D86">
        <v>1.1403608841680632</v>
      </c>
      <c r="E86">
        <v>1.4149641514644873</v>
      </c>
      <c r="F86">
        <v>1.1315429509742447</v>
      </c>
      <c r="G86">
        <v>2.0272550437605195</v>
      </c>
      <c r="H86">
        <v>0.20321067969301657</v>
      </c>
      <c r="I86">
        <v>0.69627610211127355</v>
      </c>
      <c r="J86">
        <v>1.2602416103113387</v>
      </c>
      <c r="K86">
        <v>1.3544958348658673</v>
      </c>
      <c r="L86">
        <v>1.7120214580690603</v>
      </c>
      <c r="M86">
        <v>1.9167792388703095</v>
      </c>
      <c r="N86">
        <v>1.6529321020670558</v>
      </c>
      <c r="O86">
        <v>0.88717803858218858</v>
      </c>
      <c r="P86">
        <v>1.1377332911050868</v>
      </c>
      <c r="Q86">
        <v>1.6428190718339399</v>
      </c>
      <c r="R86">
        <v>1.895511313774515</v>
      </c>
    </row>
    <row r="87" spans="1:18" x14ac:dyDescent="0.3">
      <c r="A87" t="s">
        <v>75</v>
      </c>
      <c r="B87">
        <v>4.9000000000000004</v>
      </c>
      <c r="C87" t="s">
        <v>124</v>
      </c>
      <c r="D87">
        <v>1.1330815453791556</v>
      </c>
      <c r="E87">
        <v>1.4175584285003968</v>
      </c>
      <c r="F87">
        <v>1.131281165083059</v>
      </c>
      <c r="G87">
        <v>1.9725140071318936</v>
      </c>
      <c r="H87">
        <v>0.19514151588333156</v>
      </c>
      <c r="I87">
        <v>0.69243462370621456</v>
      </c>
      <c r="J87">
        <v>1.2495198347906575</v>
      </c>
      <c r="K87">
        <v>1.3355788583412587</v>
      </c>
      <c r="L87">
        <v>1.6779131138386509</v>
      </c>
      <c r="M87">
        <v>1.9217752712911205</v>
      </c>
      <c r="N87">
        <v>1.6928274375545367</v>
      </c>
      <c r="O87">
        <v>0.83743433068293116</v>
      </c>
      <c r="P87">
        <v>1.087784920903712</v>
      </c>
      <c r="Q87">
        <v>1.6657992433221247</v>
      </c>
      <c r="R87">
        <v>1.8883662422582868</v>
      </c>
    </row>
    <row r="88" spans="1:18" x14ac:dyDescent="0.3">
      <c r="A88" t="s">
        <v>75</v>
      </c>
      <c r="B88">
        <v>5</v>
      </c>
      <c r="C88" t="s">
        <v>125</v>
      </c>
      <c r="D88">
        <v>1.1312089494339441</v>
      </c>
      <c r="E88">
        <v>1.4199415066320655</v>
      </c>
      <c r="F88">
        <v>1.1312089494339441</v>
      </c>
      <c r="G88">
        <v>2.0114442873995975</v>
      </c>
      <c r="H88">
        <v>0.28697990674877366</v>
      </c>
      <c r="I88">
        <v>1.4939147496156671</v>
      </c>
      <c r="J88">
        <v>1.0693277490659783</v>
      </c>
      <c r="K88">
        <v>0.84592071700456573</v>
      </c>
      <c r="L88">
        <v>1.8012836648844108</v>
      </c>
      <c r="M88">
        <v>1.8115900841615404</v>
      </c>
      <c r="N88">
        <v>1.7700837402414225</v>
      </c>
      <c r="O88">
        <v>0.91331021988249061</v>
      </c>
      <c r="P88">
        <v>1.7093173228744523</v>
      </c>
      <c r="Q88">
        <v>1.1934753745629021</v>
      </c>
      <c r="R88">
        <v>1.733422070421661</v>
      </c>
    </row>
    <row r="89" spans="1:18" x14ac:dyDescent="0.3">
      <c r="A89" t="s">
        <v>75</v>
      </c>
      <c r="B89">
        <v>5.1000000000000005</v>
      </c>
      <c r="C89" t="s">
        <v>126</v>
      </c>
      <c r="D89">
        <v>1.1349219710977931</v>
      </c>
      <c r="E89">
        <v>1.416289763848708</v>
      </c>
      <c r="F89">
        <v>1.1227872082932626</v>
      </c>
      <c r="G89">
        <v>2.0366964304939836</v>
      </c>
      <c r="H89">
        <v>0.29961601391555026</v>
      </c>
      <c r="I89">
        <v>1.5467777968661951</v>
      </c>
      <c r="J89">
        <v>1.1206681832823029</v>
      </c>
      <c r="K89">
        <v>0.83305922877723659</v>
      </c>
      <c r="L89">
        <v>1.8162719441008317</v>
      </c>
      <c r="M89">
        <v>1.9066927683070247</v>
      </c>
      <c r="N89">
        <v>1.8149957199849545</v>
      </c>
      <c r="O89">
        <v>0.87037457808792784</v>
      </c>
      <c r="P89">
        <v>1.7664800654929678</v>
      </c>
      <c r="Q89">
        <v>1.1133366203328963</v>
      </c>
      <c r="R89">
        <v>1.8833201710690128</v>
      </c>
    </row>
    <row r="90" spans="1:18" x14ac:dyDescent="0.3">
      <c r="A90" t="s">
        <v>75</v>
      </c>
      <c r="B90">
        <v>5.2</v>
      </c>
      <c r="C90" t="s">
        <v>127</v>
      </c>
      <c r="D90">
        <v>1.1273690567189232</v>
      </c>
      <c r="E90">
        <v>1.4131842614898393</v>
      </c>
      <c r="F90">
        <v>1.1151283848232529</v>
      </c>
      <c r="G90">
        <v>1.9919066859814689</v>
      </c>
      <c r="H90">
        <v>0.40169514828650782</v>
      </c>
      <c r="I90">
        <v>1.4203592411310262</v>
      </c>
      <c r="J90">
        <v>1.1363546027642619</v>
      </c>
      <c r="K90">
        <v>0.97644671523764348</v>
      </c>
      <c r="L90">
        <v>1.7349916597780064</v>
      </c>
      <c r="M90">
        <v>1.845986367280807</v>
      </c>
      <c r="N90">
        <v>1.7437990456558745</v>
      </c>
      <c r="O90">
        <v>0.91654931354723657</v>
      </c>
      <c r="P90">
        <v>1.6741065979781498</v>
      </c>
      <c r="Q90">
        <v>0.92020495302606542</v>
      </c>
      <c r="R90">
        <v>1.8152596438855715</v>
      </c>
    </row>
    <row r="91" spans="1:18" x14ac:dyDescent="0.3">
      <c r="A91" t="s">
        <v>75</v>
      </c>
      <c r="B91">
        <v>5.3000000000000007</v>
      </c>
      <c r="C91" t="s">
        <v>128</v>
      </c>
      <c r="D91">
        <v>1.1153910382545602</v>
      </c>
      <c r="E91">
        <v>1.4104189322460119</v>
      </c>
      <c r="F91">
        <v>1.1084691329060476</v>
      </c>
      <c r="G91">
        <v>1.9659378950254105</v>
      </c>
      <c r="H91">
        <v>0.35327349987300044</v>
      </c>
      <c r="I91">
        <v>1.3464966260333529</v>
      </c>
      <c r="J91">
        <v>1.1204412423031818</v>
      </c>
      <c r="K91">
        <v>0.92903764416603085</v>
      </c>
      <c r="L91">
        <v>1.6919212952152294</v>
      </c>
      <c r="M91">
        <v>1.830265576167913</v>
      </c>
      <c r="N91">
        <v>1.7438227620471674</v>
      </c>
      <c r="O91">
        <v>0.99255067305818723</v>
      </c>
      <c r="P91">
        <v>1.6861380971654938</v>
      </c>
      <c r="Q91">
        <v>1.0603608667096112</v>
      </c>
      <c r="R91">
        <v>1.9118588554522813</v>
      </c>
    </row>
    <row r="92" spans="1:18" x14ac:dyDescent="0.3">
      <c r="A92" t="s">
        <v>75</v>
      </c>
      <c r="B92">
        <v>5.4</v>
      </c>
      <c r="C92" t="s">
        <v>129</v>
      </c>
      <c r="D92">
        <v>1.1100101896509638</v>
      </c>
      <c r="E92">
        <v>1.4081116385098835</v>
      </c>
      <c r="F92">
        <v>1.102884954683373</v>
      </c>
      <c r="G92">
        <v>1.9433282687056692</v>
      </c>
      <c r="H92">
        <v>0.32686313961047508</v>
      </c>
      <c r="I92">
        <v>1.4092115904758924</v>
      </c>
      <c r="J92">
        <v>1.0992108686612063</v>
      </c>
      <c r="K92">
        <v>0.87231923640439568</v>
      </c>
      <c r="L92">
        <v>1.7313182026662937</v>
      </c>
      <c r="M92">
        <v>1.8381347876118668</v>
      </c>
      <c r="N92">
        <v>1.7594241213942188</v>
      </c>
      <c r="O92">
        <v>0.95116838578429941</v>
      </c>
      <c r="P92">
        <v>1.7083303825694507</v>
      </c>
      <c r="Q92">
        <v>1.0647751012321938</v>
      </c>
      <c r="R92">
        <v>1.863825578044547</v>
      </c>
    </row>
    <row r="93" spans="1:18" x14ac:dyDescent="0.3">
      <c r="A93" t="s">
        <v>75</v>
      </c>
      <c r="B93">
        <v>5.5</v>
      </c>
      <c r="C93" t="s">
        <v>130</v>
      </c>
      <c r="D93">
        <v>1.1120722871026216</v>
      </c>
      <c r="E93">
        <v>1.4061022563743033</v>
      </c>
      <c r="F93">
        <v>1.0981699329152332</v>
      </c>
      <c r="G93">
        <v>2.0581205875905515</v>
      </c>
      <c r="H93">
        <v>0.36324710555556128</v>
      </c>
      <c r="I93">
        <v>1.2155613302140298</v>
      </c>
      <c r="J93">
        <v>0.82536215290634762</v>
      </c>
      <c r="K93">
        <v>0.80990704802369329</v>
      </c>
      <c r="L93">
        <v>1.6796560929953006</v>
      </c>
      <c r="M93">
        <v>1.8824280565652107</v>
      </c>
      <c r="N93">
        <v>1.6875189026437489</v>
      </c>
      <c r="O93">
        <v>0.58074082093086021</v>
      </c>
      <c r="P93">
        <v>1.4639745647448106</v>
      </c>
      <c r="Q93">
        <v>1.3266649815963922</v>
      </c>
      <c r="R93">
        <v>1.9149334712586072</v>
      </c>
    </row>
    <row r="94" spans="1:18" x14ac:dyDescent="0.3">
      <c r="A94" t="s">
        <v>75</v>
      </c>
      <c r="B94">
        <v>5.6000000000000005</v>
      </c>
      <c r="C94" t="s">
        <v>131</v>
      </c>
      <c r="D94">
        <v>1.1095700406253661</v>
      </c>
      <c r="E94">
        <v>1.4044695141261416</v>
      </c>
      <c r="F94">
        <v>1.0942201609425566</v>
      </c>
      <c r="G94">
        <v>2.0681224311016764</v>
      </c>
      <c r="H94">
        <v>0.37611170461757165</v>
      </c>
      <c r="I94">
        <v>1.1938933817114257</v>
      </c>
      <c r="J94">
        <v>0.81424207544860239</v>
      </c>
      <c r="K94">
        <v>0.82263569244370049</v>
      </c>
      <c r="L94">
        <v>1.6644311680477699</v>
      </c>
      <c r="M94">
        <v>1.9077188358289334</v>
      </c>
      <c r="N94">
        <v>1.7106477954008195</v>
      </c>
      <c r="O94">
        <v>0.59239033368730909</v>
      </c>
      <c r="P94">
        <v>1.4762372590291224</v>
      </c>
      <c r="Q94">
        <v>1.3140953325401825</v>
      </c>
      <c r="R94">
        <v>1.9643706687898581</v>
      </c>
    </row>
    <row r="95" spans="1:18" x14ac:dyDescent="0.3">
      <c r="A95" t="s">
        <v>75</v>
      </c>
      <c r="B95">
        <v>5.7</v>
      </c>
      <c r="C95" t="s">
        <v>132</v>
      </c>
      <c r="D95">
        <v>1.1012626915259762</v>
      </c>
      <c r="E95">
        <v>1.4030927293849238</v>
      </c>
      <c r="F95">
        <v>1.0911171256219991</v>
      </c>
      <c r="G95">
        <v>2.0600576585111616</v>
      </c>
      <c r="H95">
        <v>0.35179985000700337</v>
      </c>
      <c r="I95">
        <v>1.1970064968132459</v>
      </c>
      <c r="J95">
        <v>0.81290929631225195</v>
      </c>
      <c r="K95">
        <v>0.82287285840830071</v>
      </c>
      <c r="L95">
        <v>1.6929815386135436</v>
      </c>
      <c r="M95">
        <v>1.923413063702893</v>
      </c>
      <c r="N95">
        <v>1.7202369410073901</v>
      </c>
      <c r="O95">
        <v>0.57425401931432929</v>
      </c>
      <c r="P95">
        <v>1.4665367357767887</v>
      </c>
      <c r="Q95">
        <v>1.3177502659553162</v>
      </c>
      <c r="R95">
        <v>1.9347900063755641</v>
      </c>
    </row>
    <row r="96" spans="1:18" x14ac:dyDescent="0.3">
      <c r="A96" t="s">
        <v>75</v>
      </c>
      <c r="B96">
        <v>5.8000000000000007</v>
      </c>
      <c r="C96" t="s">
        <v>133</v>
      </c>
      <c r="D96">
        <v>1.0921581942284067</v>
      </c>
      <c r="E96">
        <v>1.4020184815170025</v>
      </c>
      <c r="F96">
        <v>1.0889424951295574</v>
      </c>
      <c r="G96">
        <v>2.0519372241388956</v>
      </c>
      <c r="H96">
        <v>0.34358770615710288</v>
      </c>
      <c r="I96">
        <v>1.1680030775328922</v>
      </c>
      <c r="J96">
        <v>0.81987057076292269</v>
      </c>
      <c r="K96">
        <v>0.81227802831298301</v>
      </c>
      <c r="L96">
        <v>1.7021550580780658</v>
      </c>
      <c r="M96">
        <v>1.8614551352662752</v>
      </c>
      <c r="N96">
        <v>1.7244649038352111</v>
      </c>
      <c r="O96">
        <v>0.57758625943444386</v>
      </c>
      <c r="P96">
        <v>1.44894200708705</v>
      </c>
      <c r="Q96">
        <v>1.3155945982188539</v>
      </c>
      <c r="R96">
        <v>1.9018458283125159</v>
      </c>
    </row>
    <row r="97" spans="1:18" x14ac:dyDescent="0.3">
      <c r="A97" t="s">
        <v>75</v>
      </c>
      <c r="B97">
        <v>5.9</v>
      </c>
      <c r="C97" t="s">
        <v>134</v>
      </c>
      <c r="D97">
        <v>1.0884558311243016</v>
      </c>
      <c r="E97">
        <v>1.4011593738685355</v>
      </c>
      <c r="F97">
        <v>1.0876241004906309</v>
      </c>
      <c r="G97">
        <v>2.0256657537484881</v>
      </c>
      <c r="H97">
        <v>0.31942211550971189</v>
      </c>
      <c r="I97">
        <v>1.190159938981278</v>
      </c>
      <c r="J97">
        <v>0.79950188440119063</v>
      </c>
      <c r="K97">
        <v>0.79831135218392724</v>
      </c>
      <c r="L97">
        <v>1.6833478683425014</v>
      </c>
      <c r="M97">
        <v>1.8537071373733802</v>
      </c>
      <c r="N97">
        <v>1.6901157514884417</v>
      </c>
      <c r="O97">
        <v>0.55001898226722423</v>
      </c>
      <c r="P97">
        <v>1.4515615680328819</v>
      </c>
      <c r="Q97">
        <v>1.3157304378007104</v>
      </c>
      <c r="R97">
        <v>1.8712304553578101</v>
      </c>
    </row>
    <row r="98" spans="1:18" x14ac:dyDescent="0.3">
      <c r="A98">
        <v>6</v>
      </c>
      <c r="B98">
        <v>6</v>
      </c>
      <c r="C98" t="s">
        <v>135</v>
      </c>
      <c r="D98">
        <v>1.0870827720175134</v>
      </c>
      <c r="E98">
        <v>1.400536295207121</v>
      </c>
      <c r="F98">
        <v>1.0870827720175134</v>
      </c>
      <c r="G98">
        <v>2.0517196672254276</v>
      </c>
      <c r="H98">
        <v>0.33285159178102625</v>
      </c>
      <c r="I98">
        <v>1.3525340399726509</v>
      </c>
      <c r="J98">
        <v>1.0099341218673492</v>
      </c>
      <c r="K98">
        <v>0.73795911699277084</v>
      </c>
      <c r="L98">
        <v>1.853165648379909</v>
      </c>
      <c r="M98">
        <v>1.8190238634286893</v>
      </c>
      <c r="N98">
        <v>1.7996927281496211</v>
      </c>
      <c r="O98">
        <v>0.63275981997837505</v>
      </c>
      <c r="P98">
        <v>1.5135185432705056</v>
      </c>
      <c r="Q98">
        <v>1.5058357643007172</v>
      </c>
      <c r="R98">
        <v>1.9150418251897106</v>
      </c>
    </row>
    <row r="99" spans="1:18" x14ac:dyDescent="0.3">
      <c r="A99" t="s">
        <v>75</v>
      </c>
      <c r="B99">
        <v>6.1000000000000005</v>
      </c>
      <c r="C99" t="s">
        <v>136</v>
      </c>
      <c r="D99">
        <v>1.081604202968883</v>
      </c>
      <c r="E99">
        <v>1.4000893932787941</v>
      </c>
      <c r="F99">
        <v>1.0810003520234885</v>
      </c>
      <c r="G99">
        <v>2.1745651603290868</v>
      </c>
      <c r="H99">
        <v>0.3565660275070125</v>
      </c>
      <c r="I99">
        <v>1.2065216217038501</v>
      </c>
      <c r="J99">
        <v>0.94596708688822329</v>
      </c>
      <c r="K99">
        <v>0.7848225017469761</v>
      </c>
      <c r="L99">
        <v>1.9594519091770866</v>
      </c>
      <c r="M99">
        <v>1.8441949237598427</v>
      </c>
      <c r="N99">
        <v>1.830550343443671</v>
      </c>
      <c r="O99">
        <v>0.67217298039088325</v>
      </c>
      <c r="P99">
        <v>1.3527777884162786</v>
      </c>
      <c r="Q99">
        <v>1.3692485259712368</v>
      </c>
      <c r="R99">
        <v>1.7267371560080218</v>
      </c>
    </row>
    <row r="100" spans="1:18" x14ac:dyDescent="0.3">
      <c r="A100" t="s">
        <v>75</v>
      </c>
      <c r="B100">
        <v>6.2</v>
      </c>
      <c r="C100" t="s">
        <v>137</v>
      </c>
      <c r="D100">
        <v>1.0731749171672156</v>
      </c>
      <c r="E100">
        <v>1.3998197495730893</v>
      </c>
      <c r="F100">
        <v>1.075729664758003</v>
      </c>
      <c r="G100">
        <v>2.2212506528435472</v>
      </c>
      <c r="H100">
        <v>0.33261791642376765</v>
      </c>
      <c r="I100">
        <v>1.2225140996418269</v>
      </c>
      <c r="J100">
        <v>1.0146576116105486</v>
      </c>
      <c r="K100">
        <v>0.76379057021211316</v>
      </c>
      <c r="L100">
        <v>1.7568230253705359</v>
      </c>
      <c r="M100">
        <v>1.700581522989731</v>
      </c>
      <c r="N100">
        <v>1.6828807067582296</v>
      </c>
      <c r="O100">
        <v>0.64565635473347405</v>
      </c>
      <c r="P100">
        <v>1.3591888232791731</v>
      </c>
      <c r="Q100">
        <v>1.3709437809932647</v>
      </c>
      <c r="R100">
        <v>1.8345141705235843</v>
      </c>
    </row>
    <row r="101" spans="1:18" x14ac:dyDescent="0.3">
      <c r="A101" t="s">
        <v>75</v>
      </c>
      <c r="B101">
        <v>6.3000000000000007</v>
      </c>
      <c r="C101" t="s">
        <v>138</v>
      </c>
      <c r="D101">
        <v>1.0611624686325105</v>
      </c>
      <c r="E101">
        <v>1.3996897856754005</v>
      </c>
      <c r="F101">
        <v>1.0711619444848666</v>
      </c>
      <c r="G101">
        <v>2.2099544815826451</v>
      </c>
      <c r="H101">
        <v>0.31479911288637002</v>
      </c>
      <c r="I101">
        <v>1.1205407186297911</v>
      </c>
      <c r="J101">
        <v>1.002270613414886</v>
      </c>
      <c r="K101">
        <v>0.74900591755884671</v>
      </c>
      <c r="L101">
        <v>1.7725001837509178</v>
      </c>
      <c r="M101">
        <v>1.6670151209162432</v>
      </c>
      <c r="N101">
        <v>1.7645480394953474</v>
      </c>
      <c r="O101">
        <v>0.6525288988949427</v>
      </c>
      <c r="P101">
        <v>1.3330251321523003</v>
      </c>
      <c r="Q101">
        <v>1.4144197182487543</v>
      </c>
      <c r="R101">
        <v>1.7290597155753704</v>
      </c>
    </row>
    <row r="102" spans="1:18" x14ac:dyDescent="0.3">
      <c r="A102" t="s">
        <v>75</v>
      </c>
      <c r="B102">
        <v>6.4</v>
      </c>
      <c r="C102" t="s">
        <v>139</v>
      </c>
      <c r="D102">
        <v>1.063574603094833</v>
      </c>
      <c r="E102">
        <v>1.3996860525347363</v>
      </c>
      <c r="F102">
        <v>1.0671801018991076</v>
      </c>
      <c r="G102">
        <v>2.1132364005961026</v>
      </c>
      <c r="H102">
        <v>0.28625505993479317</v>
      </c>
      <c r="I102">
        <v>1.1821734959054411</v>
      </c>
      <c r="J102">
        <v>1.0268258233766199</v>
      </c>
      <c r="K102">
        <v>0.76365449061084023</v>
      </c>
      <c r="L102">
        <v>1.7708182931365199</v>
      </c>
      <c r="M102">
        <v>1.7302835200892479</v>
      </c>
      <c r="N102">
        <v>1.7430213707657882</v>
      </c>
      <c r="O102">
        <v>0.62585079128881826</v>
      </c>
      <c r="P102">
        <v>1.3859872893675313</v>
      </c>
      <c r="Q102">
        <v>1.4926062351350986</v>
      </c>
      <c r="R102">
        <v>1.7386917881531809</v>
      </c>
    </row>
    <row r="103" spans="1:18" x14ac:dyDescent="0.3">
      <c r="A103" t="s">
        <v>75</v>
      </c>
      <c r="B103">
        <v>6.5</v>
      </c>
      <c r="C103" t="s">
        <v>140</v>
      </c>
      <c r="D103">
        <v>1.0638256379265829</v>
      </c>
      <c r="E103">
        <v>1.3997884903855304</v>
      </c>
      <c r="F103">
        <v>1.063776106986323</v>
      </c>
      <c r="G103">
        <v>2.0604131488398618</v>
      </c>
      <c r="H103">
        <v>0.1642027521198762</v>
      </c>
      <c r="I103">
        <v>1.3708310731156517</v>
      </c>
      <c r="J103">
        <v>1.2802658598513441</v>
      </c>
      <c r="K103">
        <v>0.75086134970001361</v>
      </c>
      <c r="L103">
        <v>1.8090942764366251</v>
      </c>
      <c r="M103">
        <v>1.5848380536726854</v>
      </c>
      <c r="N103">
        <v>1.9340895179601689</v>
      </c>
      <c r="O103">
        <v>0.57325180692314537</v>
      </c>
      <c r="P103">
        <v>1.7299410092265062</v>
      </c>
      <c r="Q103">
        <v>1.5370417490014201</v>
      </c>
      <c r="R103">
        <v>1.8208310646298158</v>
      </c>
    </row>
    <row r="104" spans="1:18" x14ac:dyDescent="0.3">
      <c r="A104" t="s">
        <v>75</v>
      </c>
      <c r="B104">
        <v>6.6000000000000005</v>
      </c>
      <c r="C104" t="s">
        <v>141</v>
      </c>
      <c r="D104">
        <v>1.0594557477902613</v>
      </c>
      <c r="E104">
        <v>1.3999737714725513</v>
      </c>
      <c r="F104">
        <v>1.0609657589848227</v>
      </c>
      <c r="G104">
        <v>2.0557650941797321</v>
      </c>
      <c r="H104">
        <v>0.13802541151172473</v>
      </c>
      <c r="I104">
        <v>1.2990667483021414</v>
      </c>
      <c r="J104">
        <v>1.2317715213498444</v>
      </c>
      <c r="K104">
        <v>0.57929863547882365</v>
      </c>
      <c r="L104">
        <v>1.8288427957412521</v>
      </c>
      <c r="M104">
        <v>1.6570822698829413</v>
      </c>
      <c r="N104">
        <v>2.0557650941797321</v>
      </c>
      <c r="O104">
        <v>0.55838465496177658</v>
      </c>
      <c r="P104">
        <v>1.7204480290961479</v>
      </c>
      <c r="Q104">
        <v>1.5809611805691994</v>
      </c>
      <c r="R104">
        <v>1.8460852518762989</v>
      </c>
    </row>
    <row r="105" spans="1:18" x14ac:dyDescent="0.3">
      <c r="A105" t="s">
        <v>75</v>
      </c>
      <c r="B105">
        <v>6.7</v>
      </c>
      <c r="C105" t="s">
        <v>142</v>
      </c>
      <c r="D105">
        <v>1.06254820232237</v>
      </c>
      <c r="E105">
        <v>1.4002351487913975</v>
      </c>
      <c r="F105">
        <v>1.0586810902784216</v>
      </c>
      <c r="G105">
        <v>2.0872427616034979</v>
      </c>
      <c r="H105">
        <v>0.18102100297443224</v>
      </c>
      <c r="I105">
        <v>1.3009090986909353</v>
      </c>
      <c r="J105">
        <v>1.1890488064284845</v>
      </c>
      <c r="K105">
        <v>0.59452161544404569</v>
      </c>
      <c r="L105">
        <v>1.6728230706350871</v>
      </c>
      <c r="M105">
        <v>1.623831437106982</v>
      </c>
      <c r="N105">
        <v>1.9900918593354819</v>
      </c>
      <c r="O105">
        <v>0.57809077550112931</v>
      </c>
      <c r="P105">
        <v>1.7349377744626848</v>
      </c>
      <c r="Q105">
        <v>1.5838578145959517</v>
      </c>
      <c r="R105">
        <v>1.8434235630311253</v>
      </c>
    </row>
    <row r="106" spans="1:18" x14ac:dyDescent="0.3">
      <c r="A106" t="s">
        <v>75</v>
      </c>
      <c r="B106">
        <v>6.8000000000000007</v>
      </c>
      <c r="C106" t="s">
        <v>143</v>
      </c>
      <c r="D106">
        <v>1.0692232885049235</v>
      </c>
      <c r="E106">
        <v>1.4005434345118091</v>
      </c>
      <c r="F106">
        <v>1.0568437275108067</v>
      </c>
      <c r="G106">
        <v>2.0456143183349873</v>
      </c>
      <c r="H106">
        <v>0.15448515131823165</v>
      </c>
      <c r="I106">
        <v>1.3281042523216728</v>
      </c>
      <c r="J106">
        <v>1.2621683498233813</v>
      </c>
      <c r="K106">
        <v>0.68575493822366063</v>
      </c>
      <c r="L106">
        <v>1.7369036793243351</v>
      </c>
      <c r="M106">
        <v>1.6423735323565816</v>
      </c>
      <c r="N106">
        <v>2.0111500776142588</v>
      </c>
      <c r="O106">
        <v>0.58530603871724551</v>
      </c>
      <c r="P106">
        <v>1.7431323016540052</v>
      </c>
      <c r="Q106">
        <v>1.5650576399079552</v>
      </c>
      <c r="R106">
        <v>1.8703552311149141</v>
      </c>
    </row>
    <row r="107" spans="1:18" x14ac:dyDescent="0.3">
      <c r="A107" t="s">
        <v>75</v>
      </c>
      <c r="B107">
        <v>6.9</v>
      </c>
      <c r="C107" t="s">
        <v>144</v>
      </c>
      <c r="D107">
        <v>1.0622197826709907</v>
      </c>
      <c r="E107">
        <v>1.4009015624795116</v>
      </c>
      <c r="F107">
        <v>1.0554179623475828</v>
      </c>
      <c r="G107">
        <v>2.0638800662559977</v>
      </c>
      <c r="H107">
        <v>0.1423321646264894</v>
      </c>
      <c r="I107">
        <v>1.368058962676457</v>
      </c>
      <c r="J107">
        <v>1.30485069874357</v>
      </c>
      <c r="K107">
        <v>0.7328882058557018</v>
      </c>
      <c r="L107">
        <v>1.7869877711095485</v>
      </c>
      <c r="M107">
        <v>1.614082133656201</v>
      </c>
      <c r="N107">
        <v>1.9841248744533817</v>
      </c>
      <c r="O107">
        <v>0.57691256234219945</v>
      </c>
      <c r="P107">
        <v>1.7550446035012834</v>
      </c>
      <c r="Q107">
        <v>1.5730544319440434</v>
      </c>
      <c r="R107">
        <v>1.8351449468336396</v>
      </c>
    </row>
    <row r="108" spans="1:18" x14ac:dyDescent="0.3">
      <c r="A108" t="s">
        <v>75</v>
      </c>
      <c r="B108">
        <v>7</v>
      </c>
      <c r="C108" t="s">
        <v>145</v>
      </c>
      <c r="D108">
        <v>1.0543959937623579</v>
      </c>
      <c r="E108">
        <v>1.4012778689399077</v>
      </c>
      <c r="F108">
        <v>1.0543959937623579</v>
      </c>
      <c r="G108">
        <v>2.1051202709653167</v>
      </c>
      <c r="H108">
        <v>0.24003819593378944</v>
      </c>
      <c r="I108">
        <v>1.2992012263494637</v>
      </c>
      <c r="J108">
        <v>1.0881957224215499</v>
      </c>
      <c r="K108">
        <v>0.92188823130667064</v>
      </c>
      <c r="L108">
        <v>1.9762823427834211</v>
      </c>
      <c r="M108">
        <v>1.3413038933232915</v>
      </c>
      <c r="N108">
        <v>1.9093162265996886</v>
      </c>
      <c r="O108">
        <v>0.59895145279811923</v>
      </c>
      <c r="P108">
        <v>1.3799575420417753</v>
      </c>
      <c r="Q108">
        <v>1.313165717708829</v>
      </c>
      <c r="R108">
        <v>1.5808699752010413</v>
      </c>
    </row>
    <row r="109" spans="1:18" x14ac:dyDescent="0.3">
      <c r="A109" t="s">
        <v>75</v>
      </c>
      <c r="B109">
        <v>7.1000000000000005</v>
      </c>
      <c r="C109" t="s">
        <v>146</v>
      </c>
      <c r="D109">
        <v>1.046384626745541</v>
      </c>
      <c r="E109">
        <v>1.4020626782252823</v>
      </c>
      <c r="F109">
        <v>1.0443473332261084</v>
      </c>
      <c r="G109">
        <v>2.2826541936277338</v>
      </c>
      <c r="H109">
        <v>0.3200100745883917</v>
      </c>
      <c r="I109">
        <v>1.1531152317446165</v>
      </c>
      <c r="J109">
        <v>1.0330347333251171</v>
      </c>
      <c r="K109">
        <v>0.9157236440801888</v>
      </c>
      <c r="L109">
        <v>2.0365822561386664</v>
      </c>
      <c r="M109">
        <v>1.3596936989607249</v>
      </c>
      <c r="N109">
        <v>1.9168078286839876</v>
      </c>
      <c r="O109">
        <v>0.62229059885366744</v>
      </c>
      <c r="P109">
        <v>1.3009885719066816</v>
      </c>
      <c r="Q109">
        <v>1.2486824803345724</v>
      </c>
      <c r="R109">
        <v>1.6084145237563592</v>
      </c>
    </row>
    <row r="110" spans="1:18" x14ac:dyDescent="0.3">
      <c r="A110" t="s">
        <v>75</v>
      </c>
      <c r="B110">
        <v>7.2</v>
      </c>
      <c r="C110" t="s">
        <v>147</v>
      </c>
      <c r="D110">
        <v>1.0301569257762084</v>
      </c>
      <c r="E110">
        <v>1.4029701483405312</v>
      </c>
      <c r="F110">
        <v>1.0347060694611969</v>
      </c>
      <c r="G110">
        <v>2.3474220172109086</v>
      </c>
      <c r="H110">
        <v>0.32457337991162216</v>
      </c>
      <c r="I110">
        <v>0.99923266063984739</v>
      </c>
      <c r="J110">
        <v>0.95896817198155992</v>
      </c>
      <c r="K110">
        <v>0.94809861674820917</v>
      </c>
      <c r="L110">
        <v>2.0092148565984931</v>
      </c>
      <c r="M110">
        <v>1.4388700158203638</v>
      </c>
      <c r="N110">
        <v>1.830544261444738</v>
      </c>
      <c r="O110">
        <v>0.661087012101083</v>
      </c>
      <c r="P110">
        <v>1.2012662592938101</v>
      </c>
      <c r="Q110">
        <v>1.3354044740488149</v>
      </c>
      <c r="R110">
        <v>1.6171348208508203</v>
      </c>
    </row>
    <row r="111" spans="1:18" x14ac:dyDescent="0.3">
      <c r="A111" t="s">
        <v>75</v>
      </c>
      <c r="B111">
        <v>7.3000000000000007</v>
      </c>
      <c r="C111" t="s">
        <v>148</v>
      </c>
      <c r="D111">
        <v>1.0259801719050348</v>
      </c>
      <c r="E111">
        <v>1.4040065423629693</v>
      </c>
      <c r="F111">
        <v>1.0254980948130468</v>
      </c>
      <c r="G111">
        <v>2.3188836232334125</v>
      </c>
      <c r="H111">
        <v>0.3193535256541577</v>
      </c>
      <c r="I111">
        <v>1.052885295338355</v>
      </c>
      <c r="J111">
        <v>0.95511528724296602</v>
      </c>
      <c r="K111">
        <v>0.88908163971544563</v>
      </c>
      <c r="L111">
        <v>2.0508215227255095</v>
      </c>
      <c r="M111">
        <v>1.3632436980298819</v>
      </c>
      <c r="N111">
        <v>1.9046762487748909</v>
      </c>
      <c r="O111">
        <v>0.64903729671852817</v>
      </c>
      <c r="P111">
        <v>1.2507749965484736</v>
      </c>
      <c r="Q111">
        <v>1.2907263828981801</v>
      </c>
      <c r="R111">
        <v>1.6212433696263153</v>
      </c>
    </row>
    <row r="112" spans="1:18" x14ac:dyDescent="0.3">
      <c r="A112" t="s">
        <v>75</v>
      </c>
      <c r="B112">
        <v>7.4</v>
      </c>
      <c r="C112" t="s">
        <v>149</v>
      </c>
      <c r="D112">
        <v>1.0210870258156337</v>
      </c>
      <c r="E112">
        <v>1.4050772224762718</v>
      </c>
      <c r="F112">
        <v>1.016708132846023</v>
      </c>
      <c r="G112">
        <v>2.1715437544610108</v>
      </c>
      <c r="H112">
        <v>0.21713870110695246</v>
      </c>
      <c r="I112">
        <v>1.1965749958053158</v>
      </c>
      <c r="J112">
        <v>1.0324033943774511</v>
      </c>
      <c r="K112">
        <v>0.87033190308211483</v>
      </c>
      <c r="L112">
        <v>1.9894752585766811</v>
      </c>
      <c r="M112">
        <v>1.3499914646425295</v>
      </c>
      <c r="N112">
        <v>1.9212920806078706</v>
      </c>
      <c r="O112">
        <v>0.55630954035296676</v>
      </c>
      <c r="P112">
        <v>1.3168117583631973</v>
      </c>
      <c r="Q112">
        <v>1.2827131513766254</v>
      </c>
      <c r="R112">
        <v>1.5812098028301458</v>
      </c>
    </row>
    <row r="113" spans="1:18" x14ac:dyDescent="0.3">
      <c r="A113">
        <v>7.5</v>
      </c>
      <c r="B113">
        <v>7.5</v>
      </c>
      <c r="C113" t="s">
        <v>150</v>
      </c>
      <c r="D113">
        <v>1.0112628552224434</v>
      </c>
      <c r="E113">
        <v>1.4062057254663025</v>
      </c>
      <c r="F113">
        <v>1.0084790317740147</v>
      </c>
      <c r="G113">
        <v>2.2150421432938097</v>
      </c>
      <c r="H113">
        <v>5.1816321848328885E-2</v>
      </c>
      <c r="I113">
        <v>1.0508416893851729</v>
      </c>
      <c r="J113">
        <v>0.98247569555433711</v>
      </c>
      <c r="K113">
        <v>1.1484350487950112</v>
      </c>
      <c r="L113">
        <v>2.0668192910393084</v>
      </c>
      <c r="M113">
        <v>1.3610591253583082</v>
      </c>
      <c r="N113">
        <v>2.0382458347191195</v>
      </c>
      <c r="O113">
        <v>0.62215631363297175</v>
      </c>
      <c r="P113">
        <v>1.3175782297747018</v>
      </c>
      <c r="Q113">
        <v>1.5734876486353149</v>
      </c>
      <c r="R113">
        <v>1.8880476722678485</v>
      </c>
    </row>
    <row r="114" spans="1:18" x14ac:dyDescent="0.3">
      <c r="A114" t="s">
        <v>75</v>
      </c>
      <c r="B114">
        <v>7.6000000000000005</v>
      </c>
      <c r="C114" t="s">
        <v>151</v>
      </c>
      <c r="D114">
        <v>1.0070256221151852</v>
      </c>
      <c r="E114">
        <v>1.407300352107923</v>
      </c>
      <c r="F114">
        <v>1.001440878415333</v>
      </c>
      <c r="G114">
        <v>2.3010243995030297</v>
      </c>
      <c r="H114">
        <v>5.4145014506960992E-2</v>
      </c>
      <c r="I114">
        <v>1.0505185357671651</v>
      </c>
      <c r="J114">
        <v>0.99053674878579789</v>
      </c>
      <c r="K114">
        <v>1.1183281811525074</v>
      </c>
      <c r="L114">
        <v>1.993876320026079</v>
      </c>
      <c r="M114">
        <v>1.4502992224110676</v>
      </c>
      <c r="N114">
        <v>2.0937235061254218</v>
      </c>
      <c r="O114">
        <v>0.57210000492129509</v>
      </c>
      <c r="P114">
        <v>1.3345691927637571</v>
      </c>
      <c r="Q114">
        <v>1.5522952495481779</v>
      </c>
      <c r="R114">
        <v>2.0165422953754697</v>
      </c>
    </row>
    <row r="115" spans="1:18" x14ac:dyDescent="0.3">
      <c r="A115" t="s">
        <v>75</v>
      </c>
      <c r="B115">
        <v>7.7</v>
      </c>
      <c r="C115" t="s">
        <v>152</v>
      </c>
      <c r="D115">
        <v>1.0013516940058937</v>
      </c>
      <c r="E115">
        <v>1.4083941648180864</v>
      </c>
      <c r="F115">
        <v>0.99602805909646963</v>
      </c>
      <c r="G115">
        <v>2.3548130727488825</v>
      </c>
      <c r="H115">
        <v>5.0721557744832495E-2</v>
      </c>
      <c r="I115">
        <v>1.0376059614778883</v>
      </c>
      <c r="J115">
        <v>0.96355580320666911</v>
      </c>
      <c r="K115">
        <v>1.0512414565898252</v>
      </c>
      <c r="L115">
        <v>1.9438405690846736</v>
      </c>
      <c r="M115">
        <v>1.4235089578448719</v>
      </c>
      <c r="N115">
        <v>1.9497122892731049</v>
      </c>
      <c r="O115">
        <v>0.62333165985699202</v>
      </c>
      <c r="P115">
        <v>1.2705972117121349</v>
      </c>
      <c r="Q115">
        <v>1.5551122914700601</v>
      </c>
      <c r="R115">
        <v>1.8411475438740448</v>
      </c>
    </row>
    <row r="116" spans="1:18" x14ac:dyDescent="0.3">
      <c r="A116" t="s">
        <v>75</v>
      </c>
      <c r="B116">
        <v>7.8000000000000007</v>
      </c>
      <c r="C116" t="s">
        <v>153</v>
      </c>
      <c r="D116">
        <v>0.98990332030714889</v>
      </c>
      <c r="E116">
        <v>1.4094052098740968</v>
      </c>
      <c r="F116">
        <v>0.99223999758382975</v>
      </c>
      <c r="G116">
        <v>2.330313422092178</v>
      </c>
      <c r="H116">
        <v>4.9635316854246138E-2</v>
      </c>
      <c r="I116">
        <v>1.0130434375810471</v>
      </c>
      <c r="J116">
        <v>0.93629482770748362</v>
      </c>
      <c r="K116">
        <v>1.0355189636941888</v>
      </c>
      <c r="L116">
        <v>2.0551119637664241</v>
      </c>
      <c r="M116">
        <v>1.4713288199991295</v>
      </c>
      <c r="N116">
        <v>1.9194099381590217</v>
      </c>
      <c r="O116">
        <v>0.64207966879012945</v>
      </c>
      <c r="P116">
        <v>1.253532322450569</v>
      </c>
      <c r="Q116">
        <v>1.5359866897380674</v>
      </c>
      <c r="R116">
        <v>1.851487029996727</v>
      </c>
    </row>
    <row r="117" spans="1:18" x14ac:dyDescent="0.3">
      <c r="A117" t="s">
        <v>75</v>
      </c>
      <c r="B117">
        <v>7.9</v>
      </c>
      <c r="C117" t="s">
        <v>154</v>
      </c>
      <c r="D117">
        <v>0.98152373102707513</v>
      </c>
      <c r="E117">
        <v>1.4103700280100206</v>
      </c>
      <c r="F117">
        <v>0.99001938312985172</v>
      </c>
      <c r="G117">
        <v>2.3216707070320783</v>
      </c>
      <c r="H117">
        <v>4.6913509559727416E-2</v>
      </c>
      <c r="I117">
        <v>0.98735074229858411</v>
      </c>
      <c r="J117">
        <v>0.93863997220256845</v>
      </c>
      <c r="K117">
        <v>1.0208497729133788</v>
      </c>
      <c r="L117">
        <v>2.0298526680086142</v>
      </c>
      <c r="M117">
        <v>1.4005771256019615</v>
      </c>
      <c r="N117">
        <v>1.9821758659238298</v>
      </c>
      <c r="O117">
        <v>0.59325049939907459</v>
      </c>
      <c r="P117">
        <v>1.2400616196597529</v>
      </c>
      <c r="Q117">
        <v>1.5069479048031271</v>
      </c>
      <c r="R117">
        <v>1.8510940590827389</v>
      </c>
    </row>
    <row r="118" spans="1:18" x14ac:dyDescent="0.3">
      <c r="A118" t="s">
        <v>75</v>
      </c>
      <c r="B118">
        <v>8</v>
      </c>
      <c r="C118" t="s">
        <v>155</v>
      </c>
      <c r="D118">
        <v>0.98951059741528047</v>
      </c>
      <c r="E118">
        <v>1.4112214245802259</v>
      </c>
      <c r="F118">
        <v>0.98951059741528047</v>
      </c>
      <c r="G118">
        <v>2.3217287954055985</v>
      </c>
      <c r="H118">
        <v>2.6174514222475822E-2</v>
      </c>
      <c r="I118">
        <v>1.1925252491606326</v>
      </c>
      <c r="J118">
        <v>1.0537501802694194</v>
      </c>
      <c r="K118">
        <v>0.95913495214484346</v>
      </c>
      <c r="L118">
        <v>1.82917446052857</v>
      </c>
      <c r="M118">
        <v>1.4180912929644149</v>
      </c>
      <c r="N118">
        <v>2.2466937654393639</v>
      </c>
      <c r="O118">
        <v>1.3377195817132721</v>
      </c>
      <c r="P118">
        <v>0.93770775241433857</v>
      </c>
      <c r="Q118">
        <v>1.5118678143171613</v>
      </c>
      <c r="R118">
        <v>1.8549850105645571</v>
      </c>
    </row>
    <row r="119" spans="1:18" x14ac:dyDescent="0.3">
      <c r="A119" t="s">
        <v>75</v>
      </c>
      <c r="B119">
        <v>8.1</v>
      </c>
      <c r="C119" t="s">
        <v>156</v>
      </c>
      <c r="D119">
        <v>0.98573614946687105</v>
      </c>
      <c r="E119">
        <v>1.4102382267775324</v>
      </c>
      <c r="F119">
        <v>0.98329871524085066</v>
      </c>
      <c r="G119">
        <v>2.361772611952949</v>
      </c>
      <c r="H119">
        <v>2.4899247229435522E-2</v>
      </c>
      <c r="I119">
        <v>1.149378826103463</v>
      </c>
      <c r="J119">
        <v>1.1372723315109496</v>
      </c>
      <c r="K119">
        <v>1.0022006363640339</v>
      </c>
      <c r="L119">
        <v>1.8536597221966711</v>
      </c>
      <c r="M119">
        <v>1.4280553610874913</v>
      </c>
      <c r="N119">
        <v>2.2543964440113102</v>
      </c>
      <c r="O119">
        <v>1.2068929321825348</v>
      </c>
      <c r="P119">
        <v>0.93337022521611601</v>
      </c>
      <c r="Q119">
        <v>1.3601200322655649</v>
      </c>
      <c r="R119">
        <v>1.8217297167294781</v>
      </c>
    </row>
    <row r="120" spans="1:18" x14ac:dyDescent="0.3">
      <c r="A120" t="s">
        <v>75</v>
      </c>
      <c r="B120">
        <v>8.2000000000000011</v>
      </c>
      <c r="C120" t="s">
        <v>157</v>
      </c>
      <c r="D120">
        <v>0.97884247236630639</v>
      </c>
      <c r="E120">
        <v>1.4098146555713023</v>
      </c>
      <c r="F120">
        <v>0.97798140451365079</v>
      </c>
      <c r="G120">
        <v>2.3768260873174691</v>
      </c>
      <c r="H120">
        <v>3.0515450103652347E-2</v>
      </c>
      <c r="I120">
        <v>1.092253260840099</v>
      </c>
      <c r="J120">
        <v>1.0820710748704592</v>
      </c>
      <c r="K120">
        <v>0.94928011460835304</v>
      </c>
      <c r="L120">
        <v>1.8611906963019418</v>
      </c>
      <c r="M120">
        <v>1.4529702215620157</v>
      </c>
      <c r="N120">
        <v>2.2411356136107115</v>
      </c>
      <c r="O120">
        <v>1.1484720815094758</v>
      </c>
      <c r="P120">
        <v>0.96125571592843317</v>
      </c>
      <c r="Q120">
        <v>1.4582928073959838</v>
      </c>
      <c r="R120">
        <v>1.8889923583531139</v>
      </c>
    </row>
    <row r="121" spans="1:18" x14ac:dyDescent="0.3">
      <c r="A121" t="s">
        <v>75</v>
      </c>
      <c r="B121">
        <v>8.3000000000000007</v>
      </c>
      <c r="C121" t="s">
        <v>158</v>
      </c>
      <c r="D121">
        <v>0.96875072378241944</v>
      </c>
      <c r="E121">
        <v>1.4097734932548247</v>
      </c>
      <c r="F121">
        <v>0.97354632294373256</v>
      </c>
      <c r="G121">
        <v>2.3767899625997595</v>
      </c>
      <c r="H121">
        <v>2.9416399373882615E-2</v>
      </c>
      <c r="I121">
        <v>1.103856948338811</v>
      </c>
      <c r="J121">
        <v>1.0308630779537371</v>
      </c>
      <c r="K121">
        <v>0.91324117025208462</v>
      </c>
      <c r="L121">
        <v>1.8897850848113782</v>
      </c>
      <c r="M121">
        <v>1.454842381790151</v>
      </c>
      <c r="N121">
        <v>2.2107616615093564</v>
      </c>
      <c r="O121">
        <v>1.1160723367859882</v>
      </c>
      <c r="P121">
        <v>0.94580123987450404</v>
      </c>
      <c r="Q121">
        <v>1.4845039840446719</v>
      </c>
      <c r="R121">
        <v>1.8826912978489443</v>
      </c>
    </row>
    <row r="122" spans="1:18" x14ac:dyDescent="0.3">
      <c r="A122" t="s">
        <v>75</v>
      </c>
      <c r="B122">
        <v>8.4</v>
      </c>
      <c r="C122" t="s">
        <v>159</v>
      </c>
      <c r="D122">
        <v>0.97277379328446079</v>
      </c>
      <c r="E122">
        <v>1.4099884068455901</v>
      </c>
      <c r="F122">
        <v>0.97023749972329398</v>
      </c>
      <c r="G122">
        <v>2.3477880901959551</v>
      </c>
      <c r="H122">
        <v>3.1403388259754514E-2</v>
      </c>
      <c r="I122">
        <v>1.1214001839543584</v>
      </c>
      <c r="J122">
        <v>1.0625281212324469</v>
      </c>
      <c r="K122">
        <v>0.9098829626675522</v>
      </c>
      <c r="L122">
        <v>1.8847216500117472</v>
      </c>
      <c r="M122">
        <v>1.4501482011356026</v>
      </c>
      <c r="N122">
        <v>2.2472251822491418</v>
      </c>
      <c r="O122">
        <v>1.1987911351920513</v>
      </c>
      <c r="P122">
        <v>0.92682324678014094</v>
      </c>
      <c r="Q122">
        <v>1.5044512849846554</v>
      </c>
      <c r="R122">
        <v>1.8820964829402094</v>
      </c>
    </row>
    <row r="123" spans="1:18" x14ac:dyDescent="0.3">
      <c r="A123" t="s">
        <v>75</v>
      </c>
      <c r="B123">
        <v>8.5</v>
      </c>
      <c r="C123" t="s">
        <v>160</v>
      </c>
      <c r="D123">
        <v>0.97270633027143805</v>
      </c>
      <c r="E123">
        <v>1.4103586588257819</v>
      </c>
      <c r="F123">
        <v>0.96801503353446927</v>
      </c>
      <c r="G123">
        <v>2.2578922178007677</v>
      </c>
      <c r="H123">
        <v>5.2656811110618658E-2</v>
      </c>
      <c r="I123">
        <v>1.1877446852374793</v>
      </c>
      <c r="J123">
        <v>0.55972267380684637</v>
      </c>
      <c r="K123">
        <v>1.1316220398104817</v>
      </c>
      <c r="L123">
        <v>1.9468348633363448</v>
      </c>
      <c r="M123">
        <v>1.7133053398572498</v>
      </c>
      <c r="N123">
        <v>2.1393021915509602</v>
      </c>
      <c r="O123">
        <v>1.276334601313573</v>
      </c>
      <c r="P123">
        <v>1.246099569731602</v>
      </c>
      <c r="Q123">
        <v>1.5382596232699794</v>
      </c>
      <c r="R123">
        <v>1.8628588629279557</v>
      </c>
    </row>
    <row r="124" spans="1:18" x14ac:dyDescent="0.3">
      <c r="A124" t="s">
        <v>75</v>
      </c>
      <c r="B124">
        <v>8.6</v>
      </c>
      <c r="C124" t="s">
        <v>161</v>
      </c>
      <c r="D124">
        <v>0.96150597953977157</v>
      </c>
      <c r="E124">
        <v>1.4107756714335302</v>
      </c>
      <c r="F124">
        <v>0.96671038626969608</v>
      </c>
      <c r="G124">
        <v>2.3004098604378993</v>
      </c>
      <c r="H124">
        <v>4.1111361062891393E-2</v>
      </c>
      <c r="I124">
        <v>1.1134835210120844</v>
      </c>
      <c r="J124">
        <v>0.64346508359525878</v>
      </c>
      <c r="K124">
        <v>1.0923562727975271</v>
      </c>
      <c r="L124">
        <v>1.7580919644020323</v>
      </c>
      <c r="M124">
        <v>1.6975006037685587</v>
      </c>
      <c r="N124">
        <v>2.1160149402047117</v>
      </c>
      <c r="O124">
        <v>1.0794895973654042</v>
      </c>
      <c r="P124">
        <v>1.0979003078687721</v>
      </c>
      <c r="Q124">
        <v>1.4117612282826562</v>
      </c>
      <c r="R124">
        <v>1.803124360741629</v>
      </c>
    </row>
    <row r="125" spans="1:18" x14ac:dyDescent="0.3">
      <c r="A125" t="s">
        <v>75</v>
      </c>
      <c r="B125">
        <v>8.7000000000000011</v>
      </c>
      <c r="C125" t="s">
        <v>162</v>
      </c>
      <c r="D125">
        <v>0.97398795391664328</v>
      </c>
      <c r="E125">
        <v>1.4111916170758527</v>
      </c>
      <c r="F125">
        <v>0.96663670896660314</v>
      </c>
      <c r="G125">
        <v>2.3978796695035447</v>
      </c>
      <c r="H125">
        <v>4.7767382029300628E-2</v>
      </c>
      <c r="I125">
        <v>1.179480150213676</v>
      </c>
      <c r="J125">
        <v>0.64135818316355009</v>
      </c>
      <c r="K125">
        <v>1.175167004213139</v>
      </c>
      <c r="L125">
        <v>1.9079329033474601</v>
      </c>
      <c r="M125">
        <v>1.7516906057447736</v>
      </c>
      <c r="N125">
        <v>2.1444642787760411</v>
      </c>
      <c r="O125">
        <v>1.0936855922796929</v>
      </c>
      <c r="P125">
        <v>1.2708462522927493</v>
      </c>
      <c r="Q125">
        <v>1.5003126802091618</v>
      </c>
      <c r="R125">
        <v>1.87090760820469</v>
      </c>
    </row>
    <row r="126" spans="1:18" x14ac:dyDescent="0.3">
      <c r="A126" t="s">
        <v>75</v>
      </c>
      <c r="B126">
        <v>8.8000000000000007</v>
      </c>
      <c r="C126" t="s">
        <v>163</v>
      </c>
      <c r="D126">
        <v>0.95964494292161528</v>
      </c>
      <c r="E126">
        <v>1.411535665707726</v>
      </c>
      <c r="F126">
        <v>0.96801832986307534</v>
      </c>
      <c r="G126">
        <v>2.3641330142669017</v>
      </c>
      <c r="H126">
        <v>3.8946452809773595E-2</v>
      </c>
      <c r="I126">
        <v>0.99053058053023724</v>
      </c>
      <c r="J126">
        <v>0.61977808727099792</v>
      </c>
      <c r="K126">
        <v>1.1010140634732812</v>
      </c>
      <c r="L126">
        <v>1.8911049728151861</v>
      </c>
      <c r="M126">
        <v>1.6686119769450756</v>
      </c>
      <c r="N126">
        <v>2.1062928746697795</v>
      </c>
      <c r="O126">
        <v>1.0620460795915392</v>
      </c>
      <c r="P126">
        <v>1.2441863144271919</v>
      </c>
      <c r="Q126">
        <v>1.4397879684137693</v>
      </c>
      <c r="R126">
        <v>1.7976823526791874</v>
      </c>
    </row>
    <row r="127" spans="1:18" x14ac:dyDescent="0.3">
      <c r="A127" t="s">
        <v>75</v>
      </c>
      <c r="B127">
        <v>8.9</v>
      </c>
      <c r="C127" t="s">
        <v>164</v>
      </c>
      <c r="D127">
        <v>0.96837519868483568</v>
      </c>
      <c r="E127">
        <v>1.4117975955660411</v>
      </c>
      <c r="F127">
        <v>0.97106280434578962</v>
      </c>
      <c r="G127">
        <v>2.3423545960786685</v>
      </c>
      <c r="H127">
        <v>5.227562800109109E-2</v>
      </c>
      <c r="I127">
        <v>1.073368376561983</v>
      </c>
      <c r="J127">
        <v>0.60546705883125551</v>
      </c>
      <c r="K127">
        <v>1.1159026257680131</v>
      </c>
      <c r="L127">
        <v>1.9464154500671971</v>
      </c>
      <c r="M127">
        <v>1.7126075221329153</v>
      </c>
      <c r="N127">
        <v>2.1425401920766056</v>
      </c>
      <c r="O127">
        <v>1.1473434102956237</v>
      </c>
      <c r="P127">
        <v>1.2624810436889931</v>
      </c>
      <c r="Q127">
        <v>1.5067261592359802</v>
      </c>
      <c r="R127">
        <v>1.8495112945700656</v>
      </c>
    </row>
    <row r="128" spans="1:18" x14ac:dyDescent="0.3">
      <c r="A128">
        <v>9</v>
      </c>
      <c r="B128">
        <v>9</v>
      </c>
      <c r="C128" t="s">
        <v>165</v>
      </c>
      <c r="D128">
        <v>0.97564573075707162</v>
      </c>
      <c r="E128">
        <v>1.4119549904310826</v>
      </c>
      <c r="F128">
        <v>0.97564573075707162</v>
      </c>
      <c r="G128">
        <v>2.3161488708676048</v>
      </c>
      <c r="H128">
        <v>2.678472767637266E-2</v>
      </c>
      <c r="I128">
        <v>1.9302412361015833</v>
      </c>
      <c r="J128">
        <v>0.56801723049476927</v>
      </c>
      <c r="K128">
        <v>0.61768289005902177</v>
      </c>
      <c r="L128">
        <v>1.8900318483316785</v>
      </c>
      <c r="M128">
        <v>0.85586968281474884</v>
      </c>
      <c r="N128">
        <v>2.2769661210895928</v>
      </c>
      <c r="O128">
        <v>1.2240654311019337</v>
      </c>
      <c r="P128">
        <v>0.71502619274599477</v>
      </c>
      <c r="Q128">
        <v>1.8431055139785004</v>
      </c>
      <c r="R128">
        <v>2.2209670242946835</v>
      </c>
    </row>
    <row r="129" spans="1:18" x14ac:dyDescent="0.3">
      <c r="A129" t="s">
        <v>75</v>
      </c>
      <c r="B129">
        <v>9.1</v>
      </c>
      <c r="C129" t="s">
        <v>166</v>
      </c>
      <c r="D129">
        <v>0.94479471961076988</v>
      </c>
      <c r="E129">
        <v>1.4199242869823487</v>
      </c>
      <c r="F129">
        <v>0.9458058287062554</v>
      </c>
      <c r="G129">
        <v>2.2821728053410575</v>
      </c>
      <c r="H129">
        <v>2.2369781019942102E-2</v>
      </c>
      <c r="I129">
        <v>1.957665487789598</v>
      </c>
      <c r="J129">
        <v>0.45334250758868033</v>
      </c>
      <c r="K129">
        <v>0.63747917480987093</v>
      </c>
      <c r="L129">
        <v>1.6063591312473136</v>
      </c>
      <c r="M129">
        <v>0.746402798620454</v>
      </c>
      <c r="N129">
        <v>1.9539393412454871</v>
      </c>
      <c r="O129">
        <v>1.0699412955940193</v>
      </c>
      <c r="P129">
        <v>0.82440254327958773</v>
      </c>
      <c r="Q129">
        <v>1.3732902050372231</v>
      </c>
      <c r="R129">
        <v>2.1198627283307299</v>
      </c>
    </row>
    <row r="130" spans="1:18" x14ac:dyDescent="0.3">
      <c r="A130" t="s">
        <v>75</v>
      </c>
      <c r="B130">
        <v>9.2000000000000011</v>
      </c>
      <c r="C130" t="s">
        <v>167</v>
      </c>
      <c r="D130">
        <v>0.93102750459278028</v>
      </c>
      <c r="E130">
        <v>1.4268824932849928</v>
      </c>
      <c r="F130">
        <v>0.91652111326740049</v>
      </c>
      <c r="G130">
        <v>2.3282701148885998</v>
      </c>
      <c r="H130">
        <v>3.2361473870808684E-2</v>
      </c>
      <c r="I130">
        <v>1.8293571965043764</v>
      </c>
      <c r="J130">
        <v>0.5614281437575579</v>
      </c>
      <c r="K130">
        <v>0.50476496372608426</v>
      </c>
      <c r="L130">
        <v>1.5470000846843894</v>
      </c>
      <c r="M130">
        <v>0.91688142095579084</v>
      </c>
      <c r="N130">
        <v>1.974527297596917</v>
      </c>
      <c r="O130">
        <v>0.9672750289792873</v>
      </c>
      <c r="P130">
        <v>0.741082105345516</v>
      </c>
      <c r="Q130">
        <v>1.4396504509914569</v>
      </c>
      <c r="R130">
        <v>1.9467290926933738</v>
      </c>
    </row>
    <row r="131" spans="1:18" x14ac:dyDescent="0.3">
      <c r="A131" t="s">
        <v>75</v>
      </c>
      <c r="B131">
        <v>9.3000000000000007</v>
      </c>
      <c r="C131" t="s">
        <v>168</v>
      </c>
      <c r="D131">
        <v>0.94456613322809724</v>
      </c>
      <c r="E131">
        <v>1.432626049501726</v>
      </c>
      <c r="F131">
        <v>0.88778327243699773</v>
      </c>
      <c r="G131">
        <v>2.4347369143870838</v>
      </c>
      <c r="H131">
        <v>3.0656244830654569E-2</v>
      </c>
      <c r="I131">
        <v>1.8101746713437792</v>
      </c>
      <c r="J131">
        <v>0.56393351951619297</v>
      </c>
      <c r="K131">
        <v>0.54985176154824444</v>
      </c>
      <c r="L131">
        <v>1.8558235994263632</v>
      </c>
      <c r="M131">
        <v>0.9417990101364595</v>
      </c>
      <c r="N131">
        <v>2.2734147544932015</v>
      </c>
      <c r="O131">
        <v>0.86170151538621687</v>
      </c>
      <c r="P131">
        <v>0.77723413921255247</v>
      </c>
      <c r="Q131">
        <v>1.6706295825409281</v>
      </c>
      <c r="R131">
        <v>2.079876007287691</v>
      </c>
    </row>
    <row r="132" spans="1:18" x14ac:dyDescent="0.3">
      <c r="A132" t="s">
        <v>75</v>
      </c>
      <c r="B132">
        <v>9.4</v>
      </c>
      <c r="C132" t="s">
        <v>169</v>
      </c>
      <c r="D132">
        <v>0.9542155605770839</v>
      </c>
      <c r="E132">
        <v>1.4364502759928113</v>
      </c>
      <c r="F132">
        <v>0.8595792006900298</v>
      </c>
      <c r="G132">
        <v>2.4306650128091025</v>
      </c>
      <c r="H132">
        <v>2.8251093811899552E-2</v>
      </c>
      <c r="I132">
        <v>1.8378762281490906</v>
      </c>
      <c r="J132">
        <v>0.593759394546446</v>
      </c>
      <c r="K132">
        <v>0.57255766948501985</v>
      </c>
      <c r="L132">
        <v>1.8349875732738055</v>
      </c>
      <c r="M132">
        <v>0.93007308715805392</v>
      </c>
      <c r="N132">
        <v>2.2881277946337946</v>
      </c>
      <c r="O132">
        <v>1.0030435085958636</v>
      </c>
      <c r="P132">
        <v>0.77023347637534789</v>
      </c>
      <c r="Q132">
        <v>1.6552830060014205</v>
      </c>
      <c r="R132">
        <v>2.1928174479325007</v>
      </c>
    </row>
    <row r="133" spans="1:18" x14ac:dyDescent="0.3">
      <c r="A133" t="s">
        <v>75</v>
      </c>
      <c r="B133">
        <v>9.5</v>
      </c>
      <c r="C133" t="s">
        <v>170</v>
      </c>
      <c r="D133">
        <v>0.97736517284802515</v>
      </c>
      <c r="E133">
        <v>1.4383321335879369</v>
      </c>
      <c r="F133">
        <v>0.83199503634506433</v>
      </c>
      <c r="G133">
        <v>2.3940968798629103</v>
      </c>
      <c r="H133">
        <v>3.2883584451807904E-2</v>
      </c>
      <c r="I133">
        <v>1.2259377769244151</v>
      </c>
      <c r="J133">
        <v>0.55356698651055924</v>
      </c>
      <c r="K133">
        <v>0.70317546790809971</v>
      </c>
      <c r="L133">
        <v>2.2070962964784266</v>
      </c>
      <c r="M133">
        <v>0.71983376524777587</v>
      </c>
      <c r="N133">
        <v>2.4064725057544574</v>
      </c>
      <c r="O133">
        <v>1.8891630651436566</v>
      </c>
      <c r="P133">
        <v>0.66642811067157104</v>
      </c>
      <c r="Q133">
        <v>2.2827399714525956</v>
      </c>
      <c r="R133">
        <v>2.3690746535763081</v>
      </c>
    </row>
    <row r="134" spans="1:18" x14ac:dyDescent="0.3">
      <c r="A134" t="s">
        <v>75</v>
      </c>
      <c r="B134">
        <v>9.6000000000000014</v>
      </c>
      <c r="C134" t="s">
        <v>171</v>
      </c>
      <c r="D134">
        <v>0.9367531179194114</v>
      </c>
      <c r="E134">
        <v>1.44264407224702</v>
      </c>
      <c r="F134">
        <v>0.80518214650199416</v>
      </c>
      <c r="G134">
        <v>2.4158503093956667</v>
      </c>
      <c r="H134">
        <v>2.1762861455802088E-2</v>
      </c>
      <c r="I134">
        <v>1.1611841848863198</v>
      </c>
      <c r="J134">
        <v>0.65681574627872397</v>
      </c>
      <c r="K134">
        <v>0.84046814659742053</v>
      </c>
      <c r="L134">
        <v>2.0050950933510245</v>
      </c>
      <c r="M134">
        <v>0.75840972793919981</v>
      </c>
      <c r="N134">
        <v>2.3555939561017007</v>
      </c>
      <c r="O134">
        <v>1.5817410525528453</v>
      </c>
      <c r="P134">
        <v>0.69713921505488918</v>
      </c>
      <c r="Q134">
        <v>2.2020976687561831</v>
      </c>
      <c r="R134">
        <v>2.3529954275482603</v>
      </c>
    </row>
    <row r="135" spans="1:18" x14ac:dyDescent="0.3">
      <c r="A135" t="s">
        <v>75</v>
      </c>
      <c r="B135">
        <v>9.7000000000000011</v>
      </c>
      <c r="C135" t="s">
        <v>172</v>
      </c>
      <c r="D135">
        <v>0.95599774785342817</v>
      </c>
      <c r="E135">
        <v>1.4439453100571573</v>
      </c>
      <c r="F135">
        <v>0.77963258512065126</v>
      </c>
      <c r="G135">
        <v>2.5129370694606186</v>
      </c>
      <c r="H135">
        <v>2.4494313723638448E-2</v>
      </c>
      <c r="I135">
        <v>1.1129019189737297</v>
      </c>
      <c r="J135">
        <v>0.73634663511811527</v>
      </c>
      <c r="K135">
        <v>0.84443903001868814</v>
      </c>
      <c r="L135">
        <v>2.1815825332383594</v>
      </c>
      <c r="M135">
        <v>0.85086009106689342</v>
      </c>
      <c r="N135">
        <v>2.4312056299368336</v>
      </c>
      <c r="O135">
        <v>1.6476621941416167</v>
      </c>
      <c r="P135">
        <v>0.88147291552050611</v>
      </c>
      <c r="Q135">
        <v>2.2148871798914982</v>
      </c>
      <c r="R135">
        <v>2.4339021488742643</v>
      </c>
    </row>
    <row r="136" spans="1:18" x14ac:dyDescent="0.3">
      <c r="A136" t="s">
        <v>75</v>
      </c>
      <c r="B136">
        <v>9.8000000000000007</v>
      </c>
      <c r="C136" t="s">
        <v>173</v>
      </c>
      <c r="D136">
        <v>0.95787260562992271</v>
      </c>
      <c r="E136">
        <v>1.4378600683085698</v>
      </c>
      <c r="F136">
        <v>0.75756716291240822</v>
      </c>
      <c r="G136">
        <v>2.501659610800842</v>
      </c>
      <c r="H136">
        <v>2.7266170340787606E-2</v>
      </c>
      <c r="I136">
        <v>1.1297393823149078</v>
      </c>
      <c r="J136">
        <v>0.70650469328278143</v>
      </c>
      <c r="K136">
        <v>0.8209483860345721</v>
      </c>
      <c r="L136">
        <v>2.1461252653250997</v>
      </c>
      <c r="M136">
        <v>0.88006423866833428</v>
      </c>
      <c r="N136">
        <v>2.3919591660697859</v>
      </c>
      <c r="O136">
        <v>1.7162716813810259</v>
      </c>
      <c r="P136">
        <v>0.8156010649363995</v>
      </c>
      <c r="Q136">
        <v>2.2123522863661047</v>
      </c>
      <c r="R136">
        <v>2.3918564902884767</v>
      </c>
    </row>
    <row r="137" spans="1:18" x14ac:dyDescent="0.3">
      <c r="A137" t="s">
        <v>75</v>
      </c>
      <c r="B137">
        <v>9.9</v>
      </c>
      <c r="C137" t="s">
        <v>174</v>
      </c>
      <c r="D137">
        <v>0.95373519637487403</v>
      </c>
      <c r="E137">
        <v>1.4283940778184698</v>
      </c>
      <c r="F137">
        <v>0.74644962040404272</v>
      </c>
      <c r="G137">
        <v>2.4210422089809698</v>
      </c>
      <c r="H137">
        <v>3.5852772427040921E-2</v>
      </c>
      <c r="I137">
        <v>1.1369564694721408</v>
      </c>
      <c r="J137">
        <v>0.62646736955185545</v>
      </c>
      <c r="K137">
        <v>0.72736290436078799</v>
      </c>
      <c r="L137">
        <v>2.1622179920078133</v>
      </c>
      <c r="M137">
        <v>0.81683842398767048</v>
      </c>
      <c r="N137">
        <v>2.3568744781498521</v>
      </c>
      <c r="O137">
        <v>1.7703071149909275</v>
      </c>
      <c r="P137">
        <v>0.72032208930325958</v>
      </c>
      <c r="Q137">
        <v>2.2086143097897999</v>
      </c>
      <c r="R137">
        <v>2.362242687058818</v>
      </c>
    </row>
    <row r="138" spans="1:18" x14ac:dyDescent="0.3">
      <c r="A138" t="s">
        <v>75</v>
      </c>
      <c r="B138">
        <v>10</v>
      </c>
      <c r="C138" t="s">
        <v>175</v>
      </c>
      <c r="D138">
        <v>0.77649077071105621</v>
      </c>
      <c r="E138">
        <v>0.77649077071105621</v>
      </c>
      <c r="F138">
        <v>0.77649077071105621</v>
      </c>
      <c r="G138">
        <v>2.4308067038128534</v>
      </c>
      <c r="H138">
        <v>8.3669083568407659E-2</v>
      </c>
      <c r="I138">
        <v>1.4341841796771853</v>
      </c>
      <c r="J138">
        <v>8.3994913778681332E-2</v>
      </c>
      <c r="K138">
        <v>8.3979719211859136E-2</v>
      </c>
      <c r="L138">
        <v>2.0359284685816501</v>
      </c>
      <c r="M138">
        <v>8.3553862036948146E-2</v>
      </c>
      <c r="N138">
        <v>2.3799936580103616</v>
      </c>
      <c r="O138">
        <v>1.7359710863142968</v>
      </c>
      <c r="P138">
        <v>8.3879643234494081E-2</v>
      </c>
      <c r="Q138">
        <v>2.1013178761356137</v>
      </c>
      <c r="R138">
        <v>2.3835479755927169</v>
      </c>
    </row>
    <row r="139" spans="1:18" x14ac:dyDescent="0.3">
      <c r="A139" t="s">
        <v>75</v>
      </c>
      <c r="B139">
        <v>10.100000000000001</v>
      </c>
      <c r="C139" t="s">
        <v>176</v>
      </c>
      <c r="D139">
        <v>0.83340627087868058</v>
      </c>
      <c r="E139">
        <v>0.75938931312585889</v>
      </c>
      <c r="F139">
        <v>0.75184706931489387</v>
      </c>
      <c r="G139">
        <v>2.4554499830387422</v>
      </c>
      <c r="H139">
        <v>8.0581967258184714E-2</v>
      </c>
      <c r="I139">
        <v>1.7073899361873419</v>
      </c>
      <c r="J139">
        <v>8.10332691516987E-2</v>
      </c>
      <c r="K139">
        <v>8.1035741537957395E-2</v>
      </c>
      <c r="L139">
        <v>2.27456604520229</v>
      </c>
      <c r="M139">
        <v>8.1460757960826316E-2</v>
      </c>
      <c r="N139">
        <v>2.3715873570979373</v>
      </c>
      <c r="O139">
        <v>1.717647521986283</v>
      </c>
      <c r="P139">
        <v>8.1143770150939099E-2</v>
      </c>
      <c r="Q139">
        <v>2.0812589669850565</v>
      </c>
      <c r="R139">
        <v>2.2559702079542854</v>
      </c>
    </row>
    <row r="140" spans="1:18" x14ac:dyDescent="0.3">
      <c r="A140" t="s">
        <v>75</v>
      </c>
      <c r="B140">
        <v>10.200000000000001</v>
      </c>
      <c r="C140" t="s">
        <v>177</v>
      </c>
      <c r="D140">
        <v>0.8495909846779961</v>
      </c>
      <c r="E140">
        <v>0.74297361650832683</v>
      </c>
      <c r="F140">
        <v>0.72785919814351563</v>
      </c>
      <c r="G140">
        <v>2.4472592402797777</v>
      </c>
      <c r="H140">
        <v>8.0862552437608343E-2</v>
      </c>
      <c r="I140">
        <v>1.6745271760355873</v>
      </c>
      <c r="J140">
        <v>8.1257877271429801E-2</v>
      </c>
      <c r="K140">
        <v>8.127274101419947E-2</v>
      </c>
      <c r="L140">
        <v>2.2998651938160219</v>
      </c>
      <c r="M140">
        <v>8.1638282138792928E-2</v>
      </c>
      <c r="N140">
        <v>2.1284751869345309</v>
      </c>
      <c r="O140">
        <v>1.4537311358735696</v>
      </c>
      <c r="P140">
        <v>8.1359670608343981E-2</v>
      </c>
      <c r="Q140">
        <v>2.1081002499160908</v>
      </c>
      <c r="R140">
        <v>2.3293150606059148</v>
      </c>
    </row>
    <row r="141" spans="1:18" x14ac:dyDescent="0.3">
      <c r="A141" t="s">
        <v>75</v>
      </c>
      <c r="B141">
        <v>10.3</v>
      </c>
      <c r="C141" t="s">
        <v>178</v>
      </c>
      <c r="D141">
        <v>0.81469988185913689</v>
      </c>
      <c r="E141">
        <v>0.72632184351440288</v>
      </c>
      <c r="F141">
        <v>0.70421008870044444</v>
      </c>
      <c r="G141">
        <v>2.3923311753220866</v>
      </c>
      <c r="H141">
        <v>7.58229910492976E-2</v>
      </c>
      <c r="I141">
        <v>1.6324713163711762</v>
      </c>
      <c r="J141">
        <v>7.6211101888480487E-2</v>
      </c>
      <c r="K141">
        <v>7.6225138500998213E-2</v>
      </c>
      <c r="L141">
        <v>2.0711686548589321</v>
      </c>
      <c r="M141">
        <v>7.6588592875957914E-2</v>
      </c>
      <c r="N141">
        <v>2.1630492975175719</v>
      </c>
      <c r="O141">
        <v>1.4001631033742676</v>
      </c>
      <c r="P141">
        <v>7.6321512299766719E-2</v>
      </c>
      <c r="Q141">
        <v>2.0753184096628381</v>
      </c>
      <c r="R141">
        <v>2.1772448294053892</v>
      </c>
    </row>
    <row r="142" spans="1:18" x14ac:dyDescent="0.3">
      <c r="A142" t="s">
        <v>75</v>
      </c>
      <c r="B142">
        <v>10.4</v>
      </c>
      <c r="C142" t="s">
        <v>179</v>
      </c>
      <c r="D142">
        <v>0.76983027959681105</v>
      </c>
      <c r="E142">
        <v>0.71032528589700739</v>
      </c>
      <c r="F142">
        <v>0.68161989752938457</v>
      </c>
      <c r="G142">
        <v>2.3413435292031939</v>
      </c>
      <c r="H142">
        <v>6.8173040693062154E-2</v>
      </c>
      <c r="I142">
        <v>1.5854027965304123</v>
      </c>
      <c r="J142">
        <v>6.8557939003995913E-2</v>
      </c>
      <c r="K142">
        <v>6.8562586205790144E-2</v>
      </c>
      <c r="L142">
        <v>2.0158338170159897</v>
      </c>
      <c r="M142">
        <v>6.892056730630769E-2</v>
      </c>
      <c r="N142">
        <v>2.139784587044673</v>
      </c>
      <c r="O142">
        <v>1.499313931295309</v>
      </c>
      <c r="P142">
        <v>6.8656268560226635E-2</v>
      </c>
      <c r="Q142">
        <v>2.1077523673964871</v>
      </c>
      <c r="R142">
        <v>2.1956402856900277</v>
      </c>
    </row>
    <row r="143" spans="1:18" x14ac:dyDescent="0.3">
      <c r="A143">
        <v>10.5</v>
      </c>
      <c r="B143">
        <v>10.5</v>
      </c>
      <c r="C143" t="s">
        <v>180</v>
      </c>
      <c r="D143">
        <v>0.7342777362520605</v>
      </c>
      <c r="E143">
        <v>0.69408611702089973</v>
      </c>
      <c r="F143">
        <v>0.66835192995668147</v>
      </c>
      <c r="G143">
        <v>2.1590234176803222</v>
      </c>
      <c r="H143">
        <v>9.065804692017812E-2</v>
      </c>
      <c r="I143">
        <v>1.3770320423225499</v>
      </c>
      <c r="J143">
        <v>9.0934387530172717E-2</v>
      </c>
      <c r="K143">
        <v>9.0931605610094834E-2</v>
      </c>
      <c r="L143">
        <v>2.0939329401858533</v>
      </c>
      <c r="M143">
        <v>9.1188632088267579E-2</v>
      </c>
      <c r="N143">
        <v>1.795062350887874</v>
      </c>
      <c r="O143">
        <v>1.8222169392445178</v>
      </c>
      <c r="P143">
        <v>9.1003457992498926E-2</v>
      </c>
      <c r="Q143">
        <v>1.8241736816970606</v>
      </c>
      <c r="R143">
        <v>1.8516324268740041</v>
      </c>
    </row>
    <row r="144" spans="1:18" x14ac:dyDescent="0.3">
      <c r="A144" t="s">
        <v>75</v>
      </c>
      <c r="B144">
        <v>10.600000000000001</v>
      </c>
      <c r="C144" t="s">
        <v>181</v>
      </c>
      <c r="D144">
        <v>0.73206984565185096</v>
      </c>
      <c r="E144">
        <v>0.67846539510523796</v>
      </c>
      <c r="F144">
        <v>0.66562392088202671</v>
      </c>
      <c r="G144">
        <v>2.1143334214305591</v>
      </c>
      <c r="H144">
        <v>0.10602519089949319</v>
      </c>
      <c r="I144">
        <v>1.4116140019729162</v>
      </c>
      <c r="J144">
        <v>0.1064630664507856</v>
      </c>
      <c r="K144">
        <v>0.10645153508871853</v>
      </c>
      <c r="L144">
        <v>2.0068590924937273</v>
      </c>
      <c r="M144">
        <v>0.1068569825311995</v>
      </c>
      <c r="N144">
        <v>1.9439091712350527</v>
      </c>
      <c r="O144">
        <v>1.7922919629278571</v>
      </c>
      <c r="P144">
        <v>0.10657472551589094</v>
      </c>
      <c r="Q144">
        <v>1.6344035791054137</v>
      </c>
      <c r="R144">
        <v>2.1842063377633587</v>
      </c>
    </row>
    <row r="145" spans="1:18" x14ac:dyDescent="0.3">
      <c r="A145" t="s">
        <v>75</v>
      </c>
      <c r="B145">
        <v>10.700000000000001</v>
      </c>
      <c r="C145" t="s">
        <v>182</v>
      </c>
      <c r="D145">
        <v>0.72619393423213263</v>
      </c>
      <c r="E145">
        <v>0.66259858694378604</v>
      </c>
      <c r="F145">
        <v>0.66459823947182595</v>
      </c>
      <c r="G145">
        <v>2.0962362024577263</v>
      </c>
      <c r="H145">
        <v>0.10460888082567998</v>
      </c>
      <c r="I145">
        <v>1.4180201932023773</v>
      </c>
      <c r="J145">
        <v>0.10497146912808421</v>
      </c>
      <c r="K145">
        <v>0.10498547431097982</v>
      </c>
      <c r="L145">
        <v>1.9720472605308019</v>
      </c>
      <c r="M145">
        <v>0.10530060623481738</v>
      </c>
      <c r="N145">
        <v>2.03451248185856</v>
      </c>
      <c r="O145">
        <v>1.7626339170926073</v>
      </c>
      <c r="P145">
        <v>0.10507032346255026</v>
      </c>
      <c r="Q145">
        <v>1.6341603281948971</v>
      </c>
      <c r="R145">
        <v>2.125406110718592</v>
      </c>
    </row>
    <row r="146" spans="1:18" x14ac:dyDescent="0.3">
      <c r="A146" t="s">
        <v>75</v>
      </c>
      <c r="B146">
        <v>10.8</v>
      </c>
      <c r="C146" t="s">
        <v>183</v>
      </c>
      <c r="D146">
        <v>0.71683979267060705</v>
      </c>
      <c r="E146">
        <v>0.6473358411619814</v>
      </c>
      <c r="F146">
        <v>0.66439276844359829</v>
      </c>
      <c r="G146">
        <v>2.0425327597650651</v>
      </c>
      <c r="H146">
        <v>9.796021705475022E-2</v>
      </c>
      <c r="I146">
        <v>1.4636947000497551</v>
      </c>
      <c r="J146">
        <v>9.8281401481039934E-2</v>
      </c>
      <c r="K146">
        <v>9.8296800359749345E-2</v>
      </c>
      <c r="L146">
        <v>1.9336194248045111</v>
      </c>
      <c r="M146">
        <v>9.8579881839963149E-2</v>
      </c>
      <c r="N146">
        <v>1.9504851545385886</v>
      </c>
      <c r="O146">
        <v>1.7898700102874388</v>
      </c>
      <c r="P146">
        <v>9.8374937278472019E-2</v>
      </c>
      <c r="Q146">
        <v>1.6418500916105618</v>
      </c>
      <c r="R146">
        <v>1.9891925002538686</v>
      </c>
    </row>
    <row r="147" spans="1:18" x14ac:dyDescent="0.3">
      <c r="A147" t="s">
        <v>75</v>
      </c>
      <c r="B147">
        <v>10.9</v>
      </c>
      <c r="C147" t="s">
        <v>184</v>
      </c>
      <c r="D147">
        <v>0.69072375137674769</v>
      </c>
      <c r="E147">
        <v>0.63181636329220503</v>
      </c>
      <c r="F147">
        <v>0.66456595478752167</v>
      </c>
      <c r="G147">
        <v>2.0030827828016848</v>
      </c>
      <c r="H147">
        <v>8.0610234974836062E-2</v>
      </c>
      <c r="I147">
        <v>1.3864312547081559</v>
      </c>
      <c r="J147">
        <v>8.0881538284631488E-2</v>
      </c>
      <c r="K147">
        <v>8.0890474148175434E-2</v>
      </c>
      <c r="L147">
        <v>1.94340254468595</v>
      </c>
      <c r="M147">
        <v>8.11239279527491E-2</v>
      </c>
      <c r="N147">
        <v>1.7823009757774346</v>
      </c>
      <c r="O147">
        <v>1.7390861712904286</v>
      </c>
      <c r="P147">
        <v>8.0961108833280726E-2</v>
      </c>
      <c r="Q147">
        <v>1.6751414889076945</v>
      </c>
      <c r="R147">
        <v>1.9019621076401896</v>
      </c>
    </row>
    <row r="148" spans="1:18" x14ac:dyDescent="0.3">
      <c r="A148" t="s">
        <v>75</v>
      </c>
      <c r="B148">
        <v>11</v>
      </c>
      <c r="C148" t="s">
        <v>185</v>
      </c>
      <c r="D148">
        <v>0.66498643422160764</v>
      </c>
      <c r="E148">
        <v>0.61686590386433726</v>
      </c>
      <c r="F148">
        <v>0.66498643422160764</v>
      </c>
      <c r="G148">
        <v>1.982623484652994</v>
      </c>
      <c r="H148">
        <v>0.10081762030116204</v>
      </c>
      <c r="I148">
        <v>0.8799488838866345</v>
      </c>
      <c r="J148">
        <v>0.10117819259188791</v>
      </c>
      <c r="K148">
        <v>0.10118247069876789</v>
      </c>
      <c r="L148">
        <v>1.9028227002410256</v>
      </c>
      <c r="M148">
        <v>0.10148247981261332</v>
      </c>
      <c r="N148">
        <v>1.7736535123785835</v>
      </c>
      <c r="O148">
        <v>1.1486820176301509</v>
      </c>
      <c r="P148">
        <v>0.10127736287716384</v>
      </c>
      <c r="Q148">
        <v>1.7935464119167575</v>
      </c>
      <c r="R148">
        <v>1.4951339339762129</v>
      </c>
    </row>
    <row r="149" spans="1:18" x14ac:dyDescent="0.3">
      <c r="A149" t="s">
        <v>75</v>
      </c>
      <c r="B149">
        <v>11.100000000000001</v>
      </c>
      <c r="C149" t="s">
        <v>186</v>
      </c>
      <c r="D149">
        <v>0.66189787317961224</v>
      </c>
      <c r="E149">
        <v>0.60173962635062384</v>
      </c>
      <c r="F149">
        <v>0.64959549618255585</v>
      </c>
      <c r="G149">
        <v>1.9213334894107337</v>
      </c>
      <c r="H149">
        <v>0.10400437542158911</v>
      </c>
      <c r="I149">
        <v>1.0076925318212118</v>
      </c>
      <c r="J149">
        <v>0.10432118409536685</v>
      </c>
      <c r="K149">
        <v>0.10432426185785038</v>
      </c>
      <c r="L149">
        <v>1.5470175798856736</v>
      </c>
      <c r="M149">
        <v>0.10459914706883026</v>
      </c>
      <c r="N149">
        <v>1.7068895631085192</v>
      </c>
      <c r="O149">
        <v>1.3509401614768974</v>
      </c>
      <c r="P149">
        <v>0.10440866729139625</v>
      </c>
      <c r="Q149">
        <v>1.7652179163823964</v>
      </c>
      <c r="R149">
        <v>1.4252089570284114</v>
      </c>
    </row>
    <row r="150" spans="1:18" x14ac:dyDescent="0.3">
      <c r="A150" t="s">
        <v>75</v>
      </c>
      <c r="B150">
        <v>11.200000000000001</v>
      </c>
      <c r="C150" t="s">
        <v>187</v>
      </c>
      <c r="D150">
        <v>0.67233707530679998</v>
      </c>
      <c r="E150">
        <v>0.58713716957471129</v>
      </c>
      <c r="F150">
        <v>0.63463501828170443</v>
      </c>
      <c r="G150">
        <v>1.9993921457583299</v>
      </c>
      <c r="H150">
        <v>0.10805180645098399</v>
      </c>
      <c r="I150">
        <v>1.06461515564151</v>
      </c>
      <c r="J150">
        <v>0.10838753520449951</v>
      </c>
      <c r="K150">
        <v>0.1083971139961796</v>
      </c>
      <c r="L150">
        <v>1.4512530575929508</v>
      </c>
      <c r="M150">
        <v>0.10869911239344662</v>
      </c>
      <c r="N150">
        <v>1.8018470448821584</v>
      </c>
      <c r="O150">
        <v>1.2747216922712148</v>
      </c>
      <c r="P150">
        <v>0.10847856357421359</v>
      </c>
      <c r="Q150">
        <v>1.8284507053840866</v>
      </c>
      <c r="R150">
        <v>1.6586648646579132</v>
      </c>
    </row>
    <row r="151" spans="1:18" x14ac:dyDescent="0.3">
      <c r="A151" t="s">
        <v>75</v>
      </c>
      <c r="B151">
        <v>11.3</v>
      </c>
      <c r="C151" t="s">
        <v>188</v>
      </c>
      <c r="D151">
        <v>0.64972289296504115</v>
      </c>
      <c r="E151">
        <v>0.57223655977185128</v>
      </c>
      <c r="F151">
        <v>0.62039011201329752</v>
      </c>
      <c r="G151">
        <v>1.9337524775616692</v>
      </c>
      <c r="H151">
        <v>8.7523410957570796E-2</v>
      </c>
      <c r="I151">
        <v>1.0430695113185278</v>
      </c>
      <c r="J151">
        <v>8.7824346348217217E-2</v>
      </c>
      <c r="K151">
        <v>8.7843999907494266E-2</v>
      </c>
      <c r="L151">
        <v>1.5689755483765329</v>
      </c>
      <c r="M151">
        <v>8.8122549547125451E-2</v>
      </c>
      <c r="N151">
        <v>1.5908771267884874</v>
      </c>
      <c r="O151">
        <v>1.3046327894068814</v>
      </c>
      <c r="P151">
        <v>8.7910507594094356E-2</v>
      </c>
      <c r="Q151">
        <v>1.7315293962550788</v>
      </c>
      <c r="R151">
        <v>1.4935160531331411</v>
      </c>
    </row>
    <row r="152" spans="1:18" x14ac:dyDescent="0.3">
      <c r="A152" t="s">
        <v>75</v>
      </c>
      <c r="B152">
        <v>11.4</v>
      </c>
      <c r="C152" t="s">
        <v>189</v>
      </c>
      <c r="D152">
        <v>0.62869219781535424</v>
      </c>
      <c r="E152">
        <v>0.55783293250682398</v>
      </c>
      <c r="F152">
        <v>0.60657432356668517</v>
      </c>
      <c r="G152">
        <v>1.854717668632428</v>
      </c>
      <c r="H152">
        <v>7.9725561595017272E-2</v>
      </c>
      <c r="I152">
        <v>0.9489771686075259</v>
      </c>
      <c r="J152">
        <v>7.9995857762469993E-2</v>
      </c>
      <c r="K152">
        <v>8.003091585187383E-2</v>
      </c>
      <c r="L152">
        <v>1.7565434059627578</v>
      </c>
      <c r="M152">
        <v>8.0268342777377155E-2</v>
      </c>
      <c r="N152">
        <v>1.51342785951718</v>
      </c>
      <c r="O152">
        <v>1.1606681632043314</v>
      </c>
      <c r="P152">
        <v>8.0075146724336868E-2</v>
      </c>
      <c r="Q152">
        <v>1.7125796191682294</v>
      </c>
      <c r="R152">
        <v>1.3255010050398459</v>
      </c>
    </row>
    <row r="153" spans="1:18" x14ac:dyDescent="0.3">
      <c r="A153" t="s">
        <v>75</v>
      </c>
      <c r="B153">
        <v>11.5</v>
      </c>
      <c r="C153" t="s">
        <v>190</v>
      </c>
      <c r="D153">
        <v>0.59815932476070566</v>
      </c>
      <c r="E153">
        <v>0.54311546829118618</v>
      </c>
      <c r="F153">
        <v>0.59288939664222751</v>
      </c>
      <c r="G153">
        <v>1.8169189401145098</v>
      </c>
      <c r="H153">
        <v>0.10934309252639211</v>
      </c>
      <c r="I153">
        <v>0.60360002416962988</v>
      </c>
      <c r="J153">
        <v>0.10964636580019434</v>
      </c>
      <c r="K153">
        <v>0.10968524886332873</v>
      </c>
      <c r="L153">
        <v>1.4524268180036741</v>
      </c>
      <c r="M153">
        <v>0.10994713705597825</v>
      </c>
      <c r="N153">
        <v>1.8338853346175263</v>
      </c>
      <c r="O153">
        <v>1.1107638102793573</v>
      </c>
      <c r="P153">
        <v>0.10974177667812386</v>
      </c>
      <c r="Q153">
        <v>1.5895708875988437</v>
      </c>
      <c r="R153">
        <v>1.7083978254238537</v>
      </c>
    </row>
    <row r="154" spans="1:18" x14ac:dyDescent="0.3">
      <c r="A154" t="s">
        <v>75</v>
      </c>
      <c r="B154">
        <v>11.600000000000001</v>
      </c>
      <c r="C154" t="s">
        <v>191</v>
      </c>
      <c r="D154">
        <v>0.59763697433898844</v>
      </c>
      <c r="E154">
        <v>0.52891781876034805</v>
      </c>
      <c r="F154">
        <v>0.57932643618498136</v>
      </c>
      <c r="G154">
        <v>1.780574864054965</v>
      </c>
      <c r="H154">
        <v>9.215477871283935E-2</v>
      </c>
      <c r="I154">
        <v>0.76182981629924962</v>
      </c>
      <c r="J154">
        <v>9.2474714298970584E-2</v>
      </c>
      <c r="K154">
        <v>9.25215017164185E-2</v>
      </c>
      <c r="L154">
        <v>1.5721374387197944</v>
      </c>
      <c r="M154">
        <v>9.2797973051092053E-2</v>
      </c>
      <c r="N154">
        <v>1.85154779511375</v>
      </c>
      <c r="O154">
        <v>1.1722026973568247</v>
      </c>
      <c r="P154">
        <v>9.2572140501842926E-2</v>
      </c>
      <c r="Q154">
        <v>1.5476708352127864</v>
      </c>
      <c r="R154">
        <v>1.6654030298702045</v>
      </c>
    </row>
    <row r="155" spans="1:18" x14ac:dyDescent="0.3">
      <c r="A155" t="s">
        <v>75</v>
      </c>
      <c r="B155">
        <v>11.700000000000001</v>
      </c>
      <c r="C155" t="s">
        <v>192</v>
      </c>
      <c r="D155">
        <v>0.60825109998832649</v>
      </c>
      <c r="E155">
        <v>0.51436973812496178</v>
      </c>
      <c r="F155">
        <v>0.56589205874076098</v>
      </c>
      <c r="G155">
        <v>1.739896121433949</v>
      </c>
      <c r="H155">
        <v>9.616800125910932E-2</v>
      </c>
      <c r="I155">
        <v>0.74381942662491807</v>
      </c>
      <c r="J155">
        <v>9.6480748104949429E-2</v>
      </c>
      <c r="K155">
        <v>9.6525948147126686E-2</v>
      </c>
      <c r="L155">
        <v>1.3202339076695502</v>
      </c>
      <c r="M155">
        <v>9.6798941917446757E-2</v>
      </c>
      <c r="N155">
        <v>1.7591697038684653</v>
      </c>
      <c r="O155">
        <v>1.2236547483688116</v>
      </c>
      <c r="P155">
        <v>9.6572602036304314E-2</v>
      </c>
      <c r="Q155">
        <v>1.6217712124375747</v>
      </c>
      <c r="R155">
        <v>1.6515066898117561</v>
      </c>
    </row>
    <row r="156" spans="1:18" x14ac:dyDescent="0.3">
      <c r="A156" t="s">
        <v>75</v>
      </c>
      <c r="B156">
        <v>11.8</v>
      </c>
      <c r="C156" t="s">
        <v>193</v>
      </c>
      <c r="D156">
        <v>0.58505393671761963</v>
      </c>
      <c r="E156">
        <v>0.50022211841836794</v>
      </c>
      <c r="F156">
        <v>0.55259787169052776</v>
      </c>
      <c r="G156">
        <v>1.7034712948524706</v>
      </c>
      <c r="H156">
        <v>8.8646796734139735E-2</v>
      </c>
      <c r="I156">
        <v>0.68520067082011715</v>
      </c>
      <c r="J156">
        <v>8.892598479140211E-2</v>
      </c>
      <c r="K156">
        <v>8.8975123859424465E-2</v>
      </c>
      <c r="L156">
        <v>1.4377078132246941</v>
      </c>
      <c r="M156">
        <v>8.920856310412692E-2</v>
      </c>
      <c r="N156">
        <v>1.7094582600684551</v>
      </c>
      <c r="O156">
        <v>1.1806672838031227</v>
      </c>
      <c r="P156">
        <v>8.9002202939141226E-2</v>
      </c>
      <c r="Q156">
        <v>1.5671118835014988</v>
      </c>
      <c r="R156">
        <v>1.502450040822751</v>
      </c>
    </row>
    <row r="157" spans="1:18" x14ac:dyDescent="0.3">
      <c r="A157" t="s">
        <v>75</v>
      </c>
      <c r="B157">
        <v>11.9</v>
      </c>
      <c r="C157" t="s">
        <v>194</v>
      </c>
      <c r="D157">
        <v>0.55057253708607756</v>
      </c>
      <c r="E157">
        <v>0.48570922823524554</v>
      </c>
      <c r="F157">
        <v>0.53946232048012188</v>
      </c>
      <c r="G157">
        <v>1.6118988220596604</v>
      </c>
      <c r="H157">
        <v>8.2355648642420259E-2</v>
      </c>
      <c r="I157">
        <v>0.60479316697737306</v>
      </c>
      <c r="J157">
        <v>8.2609097829532449E-2</v>
      </c>
      <c r="K157">
        <v>8.2658716224573797E-2</v>
      </c>
      <c r="L157">
        <v>1.3468756930552581</v>
      </c>
      <c r="M157">
        <v>8.2880754345656268E-2</v>
      </c>
      <c r="N157">
        <v>1.640733673138481</v>
      </c>
      <c r="O157">
        <v>1.0764721471245537</v>
      </c>
      <c r="P157">
        <v>8.2681611902496843E-2</v>
      </c>
      <c r="Q157">
        <v>1.5069994914585942</v>
      </c>
      <c r="R157">
        <v>1.3817618777426506</v>
      </c>
    </row>
    <row r="158" spans="1:18" x14ac:dyDescent="0.3">
      <c r="A158">
        <v>12</v>
      </c>
      <c r="B158">
        <v>12</v>
      </c>
      <c r="C158" t="s">
        <v>195</v>
      </c>
      <c r="D158">
        <v>0.52661629894354844</v>
      </c>
      <c r="E158">
        <v>0.47163995622464394</v>
      </c>
      <c r="F158">
        <v>0.52661629894354844</v>
      </c>
      <c r="G158">
        <v>1.6781954490182343</v>
      </c>
      <c r="H158">
        <v>0.14441465997596839</v>
      </c>
      <c r="I158">
        <v>0.52714821896599107</v>
      </c>
      <c r="J158">
        <v>0.1448383288912371</v>
      </c>
      <c r="K158">
        <v>0.14491288493471402</v>
      </c>
      <c r="L158">
        <v>1.6771352797891821</v>
      </c>
      <c r="M158">
        <v>0.14527932051670481</v>
      </c>
      <c r="N158">
        <v>1.6151862728702548</v>
      </c>
      <c r="O158">
        <v>1.0342794599662923</v>
      </c>
      <c r="P158">
        <v>0.14494252677905523</v>
      </c>
      <c r="Q158">
        <v>1.261217912074752</v>
      </c>
      <c r="R158">
        <v>1.7028476677621045</v>
      </c>
    </row>
    <row r="159" spans="1:18" x14ac:dyDescent="0.3">
      <c r="A159" t="s">
        <v>75</v>
      </c>
      <c r="B159">
        <v>12.100000000000001</v>
      </c>
      <c r="C159" t="s">
        <v>196</v>
      </c>
      <c r="D159">
        <v>0.52443224067782601</v>
      </c>
      <c r="E159">
        <v>0.45704652681177832</v>
      </c>
      <c r="F159">
        <v>0.50866980841462617</v>
      </c>
      <c r="G159">
        <v>1.6471271515429362</v>
      </c>
      <c r="H159">
        <v>0.12910782794867673</v>
      </c>
      <c r="I159">
        <v>0.69582599765724651</v>
      </c>
      <c r="J159">
        <v>0.12950579526034633</v>
      </c>
      <c r="K159">
        <v>0.12957908837902896</v>
      </c>
      <c r="L159">
        <v>1.6989584117643803</v>
      </c>
      <c r="M159">
        <v>0.1299286720832743</v>
      </c>
      <c r="N159">
        <v>1.5052754324501729</v>
      </c>
      <c r="O159">
        <v>1.0827246081034994</v>
      </c>
      <c r="P159">
        <v>0.12960393490443409</v>
      </c>
      <c r="Q159">
        <v>1.1367888503149388</v>
      </c>
      <c r="R159">
        <v>1.6304580996017024</v>
      </c>
    </row>
    <row r="160" spans="1:18" x14ac:dyDescent="0.3">
      <c r="A160" t="s">
        <v>75</v>
      </c>
      <c r="B160">
        <v>12.200000000000001</v>
      </c>
      <c r="C160" t="s">
        <v>197</v>
      </c>
      <c r="D160">
        <v>0.52027249712060109</v>
      </c>
      <c r="E160">
        <v>0.44299156509517768</v>
      </c>
      <c r="F160">
        <v>0.49097913410794275</v>
      </c>
      <c r="G160">
        <v>1.6155065665056962</v>
      </c>
      <c r="H160">
        <v>0.12977304341626281</v>
      </c>
      <c r="I160">
        <v>0.73228286303049994</v>
      </c>
      <c r="J160">
        <v>0.13015364637059243</v>
      </c>
      <c r="K160">
        <v>0.13021330345954157</v>
      </c>
      <c r="L160">
        <v>1.6966478335063717</v>
      </c>
      <c r="M160">
        <v>0.13055037429812044</v>
      </c>
      <c r="N160">
        <v>1.4633844228430839</v>
      </c>
      <c r="O160">
        <v>1.0451387978432591</v>
      </c>
      <c r="P160">
        <v>0.13023721106468722</v>
      </c>
      <c r="Q160">
        <v>1.0950215443986946</v>
      </c>
      <c r="R160">
        <v>1.6127205601040342</v>
      </c>
    </row>
    <row r="161" spans="1:18" x14ac:dyDescent="0.3">
      <c r="A161" t="s">
        <v>75</v>
      </c>
      <c r="B161">
        <v>12.3</v>
      </c>
      <c r="C161" t="s">
        <v>198</v>
      </c>
      <c r="D161">
        <v>0.50415191996399311</v>
      </c>
      <c r="E161">
        <v>0.42866722050032025</v>
      </c>
      <c r="F161">
        <v>0.47355240517882347</v>
      </c>
      <c r="G161">
        <v>1.6208184869097633</v>
      </c>
      <c r="H161">
        <v>0.12420050162646575</v>
      </c>
      <c r="I161">
        <v>0.64783607965808054</v>
      </c>
      <c r="J161">
        <v>0.12457737839084089</v>
      </c>
      <c r="K161">
        <v>0.12463075444698446</v>
      </c>
      <c r="L161">
        <v>1.7039167104338129</v>
      </c>
      <c r="M161">
        <v>0.12495224950174198</v>
      </c>
      <c r="N161">
        <v>1.3732220016836032</v>
      </c>
      <c r="O161">
        <v>1.0406322951319174</v>
      </c>
      <c r="P161">
        <v>0.12465366269788612</v>
      </c>
      <c r="Q161">
        <v>1.0466454812977446</v>
      </c>
      <c r="R161">
        <v>1.5636897354821524</v>
      </c>
    </row>
    <row r="162" spans="1:18" x14ac:dyDescent="0.3">
      <c r="A162" t="s">
        <v>75</v>
      </c>
      <c r="B162">
        <v>12.4</v>
      </c>
      <c r="C162" t="s">
        <v>199</v>
      </c>
      <c r="D162">
        <v>0.4718264740090104</v>
      </c>
      <c r="E162">
        <v>0.41482191575722321</v>
      </c>
      <c r="F162">
        <v>0.4567205494850517</v>
      </c>
      <c r="G162">
        <v>1.5225954340974166</v>
      </c>
      <c r="H162">
        <v>0.12069216928837925</v>
      </c>
      <c r="I162">
        <v>0.52490583246602929</v>
      </c>
      <c r="J162">
        <v>0.12103633093114921</v>
      </c>
      <c r="K162">
        <v>0.12107995662325488</v>
      </c>
      <c r="L162">
        <v>1.5649153338801043</v>
      </c>
      <c r="M162">
        <v>0.12138107351615565</v>
      </c>
      <c r="N162">
        <v>1.3592832308907692</v>
      </c>
      <c r="O162">
        <v>1.0107181993446439</v>
      </c>
      <c r="P162">
        <v>0.12110038968322834</v>
      </c>
      <c r="Q162">
        <v>0.94621720257944264</v>
      </c>
      <c r="R162">
        <v>1.5253043724819479</v>
      </c>
    </row>
    <row r="163" spans="1:18" x14ac:dyDescent="0.3">
      <c r="A163" t="s">
        <v>75</v>
      </c>
      <c r="B163">
        <v>12.5</v>
      </c>
      <c r="C163" t="s">
        <v>200</v>
      </c>
      <c r="D163">
        <v>0.44410793997885789</v>
      </c>
      <c r="E163">
        <v>0.40065993088634799</v>
      </c>
      <c r="F163">
        <v>0.44034041691296205</v>
      </c>
      <c r="G163">
        <v>1.3829005423156313</v>
      </c>
      <c r="H163">
        <v>0.10612735661932995</v>
      </c>
      <c r="I163">
        <v>0.48358941586337201</v>
      </c>
      <c r="J163">
        <v>0.10640240876455508</v>
      </c>
      <c r="K163">
        <v>0.10643600707767743</v>
      </c>
      <c r="L163">
        <v>1.3942789815050765</v>
      </c>
      <c r="M163">
        <v>0.10668724484511427</v>
      </c>
      <c r="N163">
        <v>1.3691931149615375</v>
      </c>
      <c r="O163">
        <v>0.64968167687585421</v>
      </c>
      <c r="P163">
        <v>0.10645909209622867</v>
      </c>
      <c r="Q163">
        <v>0.9740603486117011</v>
      </c>
      <c r="R163">
        <v>1.4039175201530689</v>
      </c>
    </row>
    <row r="164" spans="1:18" x14ac:dyDescent="0.3">
      <c r="A164" t="s">
        <v>75</v>
      </c>
      <c r="B164">
        <v>12.600000000000001</v>
      </c>
      <c r="C164" t="s">
        <v>201</v>
      </c>
      <c r="D164">
        <v>0.44747487396782332</v>
      </c>
      <c r="E164">
        <v>0.38700883400735192</v>
      </c>
      <c r="F164">
        <v>0.42469120018727857</v>
      </c>
      <c r="G164">
        <v>1.3290128287030527</v>
      </c>
      <c r="H164">
        <v>0.10083585376410352</v>
      </c>
      <c r="I164">
        <v>0.63923626121586863</v>
      </c>
      <c r="J164">
        <v>0.1011265530366552</v>
      </c>
      <c r="K164">
        <v>0.10116911926078107</v>
      </c>
      <c r="L164">
        <v>1.3509337439127365</v>
      </c>
      <c r="M164">
        <v>0.10143113393446815</v>
      </c>
      <c r="N164">
        <v>1.3808434523612108</v>
      </c>
      <c r="O164">
        <v>0.75079105773815236</v>
      </c>
      <c r="P164">
        <v>0.10118365300840493</v>
      </c>
      <c r="Q164">
        <v>1.3233243087662805</v>
      </c>
      <c r="R164">
        <v>1.3042099089708452</v>
      </c>
    </row>
    <row r="165" spans="1:18" x14ac:dyDescent="0.3">
      <c r="A165" t="s">
        <v>75</v>
      </c>
      <c r="B165">
        <v>12.700000000000001</v>
      </c>
      <c r="C165" t="s">
        <v>202</v>
      </c>
      <c r="D165">
        <v>0.460345486397501</v>
      </c>
      <c r="E165">
        <v>0.37295708492621027</v>
      </c>
      <c r="F165">
        <v>0.40984674511451857</v>
      </c>
      <c r="G165">
        <v>1.341278127969852</v>
      </c>
      <c r="H165">
        <v>0.10524683540995634</v>
      </c>
      <c r="I165">
        <v>0.72161019173386642</v>
      </c>
      <c r="J165">
        <v>0.10550887770174454</v>
      </c>
      <c r="K165">
        <v>0.10554099042337786</v>
      </c>
      <c r="L165">
        <v>1.3653479237694364</v>
      </c>
      <c r="M165">
        <v>0.10577246083149962</v>
      </c>
      <c r="N165">
        <v>1.4012411460168426</v>
      </c>
      <c r="O165">
        <v>0.78004751464534561</v>
      </c>
      <c r="P165">
        <v>0.10555429045587023</v>
      </c>
      <c r="Q165">
        <v>1.3573996931882255</v>
      </c>
      <c r="R165">
        <v>1.3459787078962255</v>
      </c>
    </row>
    <row r="166" spans="1:18" x14ac:dyDescent="0.3">
      <c r="A166" t="s">
        <v>75</v>
      </c>
      <c r="B166">
        <v>12.8</v>
      </c>
      <c r="C166" t="s">
        <v>203</v>
      </c>
      <c r="D166">
        <v>0.43081707422659599</v>
      </c>
      <c r="E166">
        <v>0.35919508364143798</v>
      </c>
      <c r="F166">
        <v>0.39623558302523099</v>
      </c>
      <c r="G166">
        <v>1.2840522994150045</v>
      </c>
      <c r="H166">
        <v>9.6631809989838974E-2</v>
      </c>
      <c r="I166">
        <v>0.6001461586125475</v>
      </c>
      <c r="J166">
        <v>9.6856130797551121E-2</v>
      </c>
      <c r="K166">
        <v>9.6882680046363481E-2</v>
      </c>
      <c r="L166">
        <v>1.304303509557418</v>
      </c>
      <c r="M166">
        <v>9.7077349366592416E-2</v>
      </c>
      <c r="N166">
        <v>1.3055682572197524</v>
      </c>
      <c r="O166">
        <v>0.7123902501822923</v>
      </c>
      <c r="P166">
        <v>9.6895237906222564E-2</v>
      </c>
      <c r="Q166">
        <v>1.1562790330796309</v>
      </c>
      <c r="R166">
        <v>1.2968807452869295</v>
      </c>
    </row>
    <row r="167" spans="1:18" x14ac:dyDescent="0.3">
      <c r="A167" t="s">
        <v>75</v>
      </c>
      <c r="B167">
        <v>12.9</v>
      </c>
      <c r="C167" t="s">
        <v>204</v>
      </c>
      <c r="D167">
        <v>0.39955550039025023</v>
      </c>
      <c r="E167">
        <v>0.34498422775002696</v>
      </c>
      <c r="F167">
        <v>0.38332848876953118</v>
      </c>
      <c r="G167">
        <v>1.2223709966702874</v>
      </c>
      <c r="H167">
        <v>8.8709944985498931E-2</v>
      </c>
      <c r="I167">
        <v>0.47158164885377646</v>
      </c>
      <c r="J167">
        <v>8.8926992520882236E-2</v>
      </c>
      <c r="K167">
        <v>8.894821231364923E-2</v>
      </c>
      <c r="L167">
        <v>1.2325413252118018</v>
      </c>
      <c r="M167">
        <v>8.9135705255944886E-2</v>
      </c>
      <c r="N167">
        <v>1.2240261034657098</v>
      </c>
      <c r="O167">
        <v>0.63783149093417812</v>
      </c>
      <c r="P167">
        <v>8.8963457232662968E-2</v>
      </c>
      <c r="Q167">
        <v>1.072874543977915</v>
      </c>
      <c r="R167">
        <v>1.2307262449019563</v>
      </c>
    </row>
    <row r="168" spans="1:18" x14ac:dyDescent="0.3">
      <c r="A168" t="s">
        <v>75</v>
      </c>
      <c r="B168">
        <v>13</v>
      </c>
      <c r="C168" t="s">
        <v>205</v>
      </c>
      <c r="D168">
        <v>0.37079490262438308</v>
      </c>
      <c r="E168">
        <v>0.33112586888230738</v>
      </c>
      <c r="F168">
        <v>0.37079490262438308</v>
      </c>
      <c r="G168">
        <v>1.1448419257340714</v>
      </c>
      <c r="H168">
        <v>9.9140077826112921E-2</v>
      </c>
      <c r="I168">
        <v>0.41564445719998733</v>
      </c>
      <c r="J168">
        <v>9.9349213904918313E-2</v>
      </c>
      <c r="K168">
        <v>9.9377518825657332E-2</v>
      </c>
      <c r="L168">
        <v>1.1130906569160117</v>
      </c>
      <c r="M168">
        <v>9.9566165195356673E-2</v>
      </c>
      <c r="N168">
        <v>0.93628402256229526</v>
      </c>
      <c r="O168">
        <v>0.45345811680783493</v>
      </c>
      <c r="P168">
        <v>9.9395138654740631E-2</v>
      </c>
      <c r="Q168">
        <v>0.61508041012636139</v>
      </c>
      <c r="R168">
        <v>1.1496024317060132</v>
      </c>
    </row>
    <row r="169" spans="1:18" x14ac:dyDescent="0.3">
      <c r="A169" t="s">
        <v>75</v>
      </c>
      <c r="B169">
        <v>13.100000000000001</v>
      </c>
      <c r="C169" t="s">
        <v>206</v>
      </c>
      <c r="D169">
        <v>0.3776925893663009</v>
      </c>
      <c r="E169">
        <v>0.31741253560301336</v>
      </c>
      <c r="F169">
        <v>0.35478096823058747</v>
      </c>
      <c r="G169">
        <v>1.0949848565253326</v>
      </c>
      <c r="H169">
        <v>7.2218810145424792E-2</v>
      </c>
      <c r="I169">
        <v>0.59461728092652733</v>
      </c>
      <c r="J169">
        <v>7.2396698992640535E-2</v>
      </c>
      <c r="K169">
        <v>7.242110309543795E-2</v>
      </c>
      <c r="L169">
        <v>1.0973315278884155</v>
      </c>
      <c r="M169">
        <v>7.258534886223747E-2</v>
      </c>
      <c r="N169">
        <v>0.90105328256862149</v>
      </c>
      <c r="O169">
        <v>0.6362878295468718</v>
      </c>
      <c r="P169">
        <v>7.2433115081275881E-2</v>
      </c>
      <c r="Q169">
        <v>0.59439685013933652</v>
      </c>
      <c r="R169">
        <v>1.0168600948517625</v>
      </c>
    </row>
    <row r="170" spans="1:18" x14ac:dyDescent="0.3">
      <c r="A170" t="s">
        <v>75</v>
      </c>
      <c r="B170">
        <v>13.200000000000001</v>
      </c>
      <c r="C170" t="s">
        <v>207</v>
      </c>
      <c r="D170">
        <v>0.38995233977322613</v>
      </c>
      <c r="E170">
        <v>0.30439171517051788</v>
      </c>
      <c r="F170">
        <v>0.3390406643448593</v>
      </c>
      <c r="G170">
        <v>1.1071114419043713</v>
      </c>
      <c r="H170">
        <v>7.2618761732053061E-2</v>
      </c>
      <c r="I170">
        <v>0.65330908116174524</v>
      </c>
      <c r="J170">
        <v>7.2783481779917572E-2</v>
      </c>
      <c r="K170">
        <v>7.2802106097159425E-2</v>
      </c>
      <c r="L170">
        <v>1.1146907738484939</v>
      </c>
      <c r="M170">
        <v>7.295743281156282E-2</v>
      </c>
      <c r="N170">
        <v>0.63368965238310071</v>
      </c>
      <c r="O170">
        <v>0.69610642197285488</v>
      </c>
      <c r="P170">
        <v>7.2813434705604557E-2</v>
      </c>
      <c r="Q170">
        <v>0.513375306670253</v>
      </c>
      <c r="R170">
        <v>0.98820181229950488</v>
      </c>
    </row>
    <row r="171" spans="1:18" x14ac:dyDescent="0.3">
      <c r="A171" t="s">
        <v>75</v>
      </c>
      <c r="B171">
        <v>13.3</v>
      </c>
      <c r="C171" t="s">
        <v>208</v>
      </c>
      <c r="D171">
        <v>0.38024031151779775</v>
      </c>
      <c r="E171">
        <v>0.29120901261973942</v>
      </c>
      <c r="F171">
        <v>0.32360755649016337</v>
      </c>
      <c r="G171">
        <v>1.1154057363418266</v>
      </c>
      <c r="H171">
        <v>6.4228369578042704E-2</v>
      </c>
      <c r="I171">
        <v>0.6087548494997076</v>
      </c>
      <c r="J171">
        <v>6.4392574048915588E-2</v>
      </c>
      <c r="K171">
        <v>6.4405199893785736E-2</v>
      </c>
      <c r="L171">
        <v>1.1249805490346476</v>
      </c>
      <c r="M171">
        <v>6.455883293922271E-2</v>
      </c>
      <c r="N171">
        <v>0.67248364354436807</v>
      </c>
      <c r="O171">
        <v>0.64851866978718797</v>
      </c>
      <c r="P171">
        <v>6.4418808855952164E-2</v>
      </c>
      <c r="Q171">
        <v>0.41419465694058011</v>
      </c>
      <c r="R171">
        <v>0.96022083786180967</v>
      </c>
    </row>
    <row r="172" spans="1:18" x14ac:dyDescent="0.3">
      <c r="A172" t="s">
        <v>75</v>
      </c>
      <c r="B172">
        <v>13.4</v>
      </c>
      <c r="C172" t="s">
        <v>209</v>
      </c>
      <c r="D172">
        <v>0.33947118574295976</v>
      </c>
      <c r="E172">
        <v>0.27845321296698644</v>
      </c>
      <c r="F172">
        <v>0.30852141086952634</v>
      </c>
      <c r="G172">
        <v>1.0433346116493847</v>
      </c>
      <c r="H172">
        <v>6.6116626548096302E-2</v>
      </c>
      <c r="I172">
        <v>0.4521478062209543</v>
      </c>
      <c r="J172">
        <v>6.6268464637142158E-2</v>
      </c>
      <c r="K172">
        <v>6.6278497512922252E-2</v>
      </c>
      <c r="L172">
        <v>1.0418725231038115</v>
      </c>
      <c r="M172">
        <v>6.6419191716730261E-2</v>
      </c>
      <c r="N172">
        <v>0.63788610453721084</v>
      </c>
      <c r="O172">
        <v>0.48358865178263105</v>
      </c>
      <c r="P172">
        <v>6.6288375660743692E-2</v>
      </c>
      <c r="Q172">
        <v>0.37063539690509445</v>
      </c>
      <c r="R172">
        <v>0.93283502018661579</v>
      </c>
    </row>
    <row r="173" spans="1:18" x14ac:dyDescent="0.3">
      <c r="A173">
        <v>13.5</v>
      </c>
      <c r="B173">
        <v>13.5</v>
      </c>
      <c r="C173" t="s">
        <v>210</v>
      </c>
      <c r="D173">
        <v>0.30531584219198965</v>
      </c>
      <c r="E173">
        <v>0.26529117917416989</v>
      </c>
      <c r="F173">
        <v>0.29382976178660281</v>
      </c>
      <c r="G173">
        <v>0.96209379735573253</v>
      </c>
      <c r="H173">
        <v>0.10310305373178336</v>
      </c>
      <c r="I173">
        <v>0.36102561962407198</v>
      </c>
      <c r="J173">
        <v>0.10329847842032817</v>
      </c>
      <c r="K173">
        <v>0.10331121204476906</v>
      </c>
      <c r="L173">
        <v>0.70611612877856056</v>
      </c>
      <c r="M173">
        <v>0.10350398491545482</v>
      </c>
      <c r="N173">
        <v>0.95278509959274027</v>
      </c>
      <c r="O173">
        <v>0.28509368646668826</v>
      </c>
      <c r="P173">
        <v>0.10332377478871023</v>
      </c>
      <c r="Q173">
        <v>1.0104966817875183</v>
      </c>
      <c r="R173">
        <v>0.95025652956453832</v>
      </c>
    </row>
    <row r="174" spans="1:18" x14ac:dyDescent="0.3">
      <c r="A174" t="s">
        <v>75</v>
      </c>
      <c r="B174">
        <v>13.600000000000001</v>
      </c>
      <c r="C174" t="s">
        <v>211</v>
      </c>
      <c r="D174">
        <v>0.32196741841722892</v>
      </c>
      <c r="E174">
        <v>0.25231915677552247</v>
      </c>
      <c r="F174">
        <v>0.27959043599742534</v>
      </c>
      <c r="G174">
        <v>0.91415621181940265</v>
      </c>
      <c r="H174">
        <v>8.4438389723913085E-2</v>
      </c>
      <c r="I174">
        <v>0.54900196682733171</v>
      </c>
      <c r="J174">
        <v>8.4619752310515717E-2</v>
      </c>
      <c r="K174">
        <v>8.4636410279470983E-2</v>
      </c>
      <c r="L174">
        <v>0.76846062342599697</v>
      </c>
      <c r="M174">
        <v>8.4810317042765329E-2</v>
      </c>
      <c r="N174">
        <v>0.96671582805843226</v>
      </c>
      <c r="O174">
        <v>0.49459486734058516</v>
      </c>
      <c r="P174">
        <v>8.4640842801167224E-2</v>
      </c>
      <c r="Q174">
        <v>0.97286987308163764</v>
      </c>
      <c r="R174">
        <v>0.89636147593851012</v>
      </c>
    </row>
    <row r="175" spans="1:18" x14ac:dyDescent="0.3">
      <c r="A175" t="s">
        <v>75</v>
      </c>
      <c r="B175">
        <v>13.700000000000001</v>
      </c>
      <c r="C175" t="s">
        <v>212</v>
      </c>
      <c r="D175">
        <v>0.35179200533128635</v>
      </c>
      <c r="E175">
        <v>0.2387027741302451</v>
      </c>
      <c r="F175">
        <v>0.2658776291218386</v>
      </c>
      <c r="G175">
        <v>0.95559765656748308</v>
      </c>
      <c r="H175">
        <v>9.0225370262405888E-2</v>
      </c>
      <c r="I175">
        <v>0.62795111879503052</v>
      </c>
      <c r="J175">
        <v>9.0377927539222289E-2</v>
      </c>
      <c r="K175">
        <v>9.0392164741815703E-2</v>
      </c>
      <c r="L175">
        <v>0.80900568247921101</v>
      </c>
      <c r="M175">
        <v>9.0532614067602782E-2</v>
      </c>
      <c r="N175">
        <v>0.99379037485740107</v>
      </c>
      <c r="O175">
        <v>0.58720300018721672</v>
      </c>
      <c r="P175">
        <v>9.0392752389308662E-2</v>
      </c>
      <c r="Q175">
        <v>0.97940987734476515</v>
      </c>
      <c r="R175">
        <v>0.90713718680222077</v>
      </c>
    </row>
    <row r="176" spans="1:18" x14ac:dyDescent="0.3">
      <c r="A176" t="s">
        <v>75</v>
      </c>
      <c r="B176">
        <v>13.8</v>
      </c>
      <c r="C176" t="s">
        <v>213</v>
      </c>
      <c r="D176">
        <v>0.31735252673523606</v>
      </c>
      <c r="E176">
        <v>0.22507457208155335</v>
      </c>
      <c r="F176">
        <v>0.25282169267081711</v>
      </c>
      <c r="G176">
        <v>0.93804674148263756</v>
      </c>
      <c r="H176">
        <v>8.7922496500737871E-2</v>
      </c>
      <c r="I176">
        <v>0.50508570308662559</v>
      </c>
      <c r="J176">
        <v>8.8054527059497067E-2</v>
      </c>
      <c r="K176">
        <v>8.806643017369184E-2</v>
      </c>
      <c r="L176">
        <v>0.70308062336666044</v>
      </c>
      <c r="M176">
        <v>8.8188420219757493E-2</v>
      </c>
      <c r="N176">
        <v>0.95104055675241828</v>
      </c>
      <c r="O176">
        <v>0.45479181585822054</v>
      </c>
      <c r="P176">
        <v>8.8065455787278507E-2</v>
      </c>
      <c r="Q176">
        <v>0.90803341255056802</v>
      </c>
      <c r="R176">
        <v>0.90394781792954826</v>
      </c>
    </row>
    <row r="177" spans="1:18" x14ac:dyDescent="0.3">
      <c r="A177" t="s">
        <v>75</v>
      </c>
      <c r="B177">
        <v>13.9</v>
      </c>
      <c r="C177" t="s">
        <v>214</v>
      </c>
      <c r="D177">
        <v>0.27432914417977927</v>
      </c>
      <c r="E177">
        <v>0.21057682635779365</v>
      </c>
      <c r="F177">
        <v>0.24079169433522893</v>
      </c>
      <c r="G177">
        <v>0.83567707286366555</v>
      </c>
      <c r="H177">
        <v>7.5594565890547236E-2</v>
      </c>
      <c r="I177">
        <v>0.39109039748737051</v>
      </c>
      <c r="J177">
        <v>7.5721375945327754E-2</v>
      </c>
      <c r="K177">
        <v>7.5733904914184857E-2</v>
      </c>
      <c r="L177">
        <v>0.61995779765016801</v>
      </c>
      <c r="M177">
        <v>7.5848770079117556E-2</v>
      </c>
      <c r="N177">
        <v>0.85016796980579601</v>
      </c>
      <c r="O177">
        <v>0.31697179543022774</v>
      </c>
      <c r="P177">
        <v>7.5728860620486463E-2</v>
      </c>
      <c r="Q177">
        <v>0.8344439022247867</v>
      </c>
      <c r="R177">
        <v>0.81340083546768038</v>
      </c>
    </row>
    <row r="178" spans="1:18" x14ac:dyDescent="0.3">
      <c r="A178" t="s">
        <v>75</v>
      </c>
      <c r="B178">
        <v>14</v>
      </c>
      <c r="C178" t="s">
        <v>215</v>
      </c>
      <c r="D178">
        <v>0.22990952893725439</v>
      </c>
      <c r="E178">
        <v>0.19590284359023494</v>
      </c>
      <c r="F178">
        <v>0.22990952893725439</v>
      </c>
      <c r="G178">
        <v>0.74852476465807494</v>
      </c>
      <c r="H178">
        <v>6.6821488156586048E-2</v>
      </c>
      <c r="I178">
        <v>0.20636724822616731</v>
      </c>
      <c r="J178">
        <v>6.694769536187449E-2</v>
      </c>
      <c r="K178">
        <v>6.696077401674673E-2</v>
      </c>
      <c r="L178">
        <v>0.67737080660554416</v>
      </c>
      <c r="M178">
        <v>6.7072709874017034E-2</v>
      </c>
      <c r="N178">
        <v>0.70572286115494953</v>
      </c>
      <c r="O178">
        <v>0.2060440742458704</v>
      </c>
      <c r="P178">
        <v>6.6953305168374805E-2</v>
      </c>
      <c r="Q178">
        <v>0.72057016667680274</v>
      </c>
      <c r="R178">
        <v>0.74342233277689951</v>
      </c>
    </row>
    <row r="179" spans="1:18" x14ac:dyDescent="0.3">
      <c r="A179" t="s">
        <v>75</v>
      </c>
      <c r="B179">
        <v>14.100000000000001</v>
      </c>
      <c r="C179" t="s">
        <v>216</v>
      </c>
      <c r="D179">
        <v>0.24330490309149463</v>
      </c>
      <c r="E179">
        <v>0.17472472799383484</v>
      </c>
      <c r="F179">
        <v>0.20691857604352862</v>
      </c>
      <c r="G179">
        <v>0.66721708788956835</v>
      </c>
      <c r="H179">
        <v>4.6306428636146257E-2</v>
      </c>
      <c r="I179">
        <v>0.42463939750622881</v>
      </c>
      <c r="J179">
        <v>4.6398512535569113E-2</v>
      </c>
      <c r="K179">
        <v>4.6409433372335128E-2</v>
      </c>
      <c r="L179">
        <v>0.63258487681999742</v>
      </c>
      <c r="M179">
        <v>4.6487570137966484E-2</v>
      </c>
      <c r="N179">
        <v>0.66672019772481605</v>
      </c>
      <c r="O179">
        <v>0.42783403360676076</v>
      </c>
      <c r="P179">
        <v>4.6400853861698295E-2</v>
      </c>
      <c r="Q179">
        <v>0.66187037032253571</v>
      </c>
      <c r="R179">
        <v>0.6692697381760252</v>
      </c>
    </row>
    <row r="180" spans="1:18" x14ac:dyDescent="0.3">
      <c r="A180" t="s">
        <v>75</v>
      </c>
      <c r="B180">
        <v>14.200000000000001</v>
      </c>
      <c r="C180" t="s">
        <v>217</v>
      </c>
      <c r="D180">
        <v>0.25663614006874547</v>
      </c>
      <c r="E180">
        <v>0.15660563093783883</v>
      </c>
      <c r="F180">
        <v>0.18392762314980327</v>
      </c>
      <c r="G180">
        <v>0.65039982056321388</v>
      </c>
      <c r="H180">
        <v>5.3716858231376764E-2</v>
      </c>
      <c r="I180">
        <v>0.51201470378145653</v>
      </c>
      <c r="J180">
        <v>5.380100592951699E-2</v>
      </c>
      <c r="K180">
        <v>5.3814270209996545E-2</v>
      </c>
      <c r="L180">
        <v>0.60909534041279612</v>
      </c>
      <c r="M180">
        <v>5.3881336356541153E-2</v>
      </c>
      <c r="N180">
        <v>0.65413706059856846</v>
      </c>
      <c r="O180">
        <v>0.51275497907455192</v>
      </c>
      <c r="P180">
        <v>5.3802453349291464E-2</v>
      </c>
      <c r="Q180">
        <v>0.66448508058186873</v>
      </c>
      <c r="R180">
        <v>0.65039982056321388</v>
      </c>
    </row>
    <row r="181" spans="1:18" x14ac:dyDescent="0.3">
      <c r="A181" t="s">
        <v>75</v>
      </c>
      <c r="B181">
        <v>14.3</v>
      </c>
      <c r="C181" t="s">
        <v>218</v>
      </c>
      <c r="D181">
        <v>0.25320746047311049</v>
      </c>
      <c r="E181">
        <v>0.13964535252097074</v>
      </c>
      <c r="F181">
        <v>0.16093667025607789</v>
      </c>
      <c r="G181">
        <v>0.70882830853833489</v>
      </c>
      <c r="H181">
        <v>4.2577389501641791E-2</v>
      </c>
      <c r="I181">
        <v>0.44501141550712292</v>
      </c>
      <c r="J181">
        <v>4.2680014665456879E-2</v>
      </c>
      <c r="K181">
        <v>4.2692710763306128E-2</v>
      </c>
      <c r="L181">
        <v>0.66161719934499419</v>
      </c>
      <c r="M181">
        <v>4.2774569251177938E-2</v>
      </c>
      <c r="N181">
        <v>0.71984332191516798</v>
      </c>
      <c r="O181">
        <v>0.44408437396244027</v>
      </c>
      <c r="P181">
        <v>4.268035416294462E-2</v>
      </c>
      <c r="Q181">
        <v>0.71975567902772797</v>
      </c>
      <c r="R181">
        <v>0.7195960122277385</v>
      </c>
    </row>
    <row r="182" spans="1:18" x14ac:dyDescent="0.3">
      <c r="A182" t="s">
        <v>75</v>
      </c>
      <c r="B182">
        <v>14.4</v>
      </c>
      <c r="C182" t="s">
        <v>219</v>
      </c>
      <c r="D182">
        <v>0.18449233972873966</v>
      </c>
      <c r="E182">
        <v>0.12385916241051875</v>
      </c>
      <c r="F182">
        <v>0.13794571736235256</v>
      </c>
      <c r="G182">
        <v>0.57331503170429532</v>
      </c>
      <c r="H182">
        <v>4.2405079138354028E-2</v>
      </c>
      <c r="I182">
        <v>0.22635531330147987</v>
      </c>
      <c r="J182">
        <v>4.2489499175033661E-2</v>
      </c>
      <c r="K182">
        <v>4.249816996442482E-2</v>
      </c>
      <c r="L182">
        <v>0.52444826741117623</v>
      </c>
      <c r="M182">
        <v>4.2566679953811602E-2</v>
      </c>
      <c r="N182">
        <v>0.57331503170429532</v>
      </c>
      <c r="O182">
        <v>0.23121419606270502</v>
      </c>
      <c r="P182">
        <v>4.2489287459929428E-2</v>
      </c>
      <c r="Q182">
        <v>0.58714286495579937</v>
      </c>
      <c r="R182">
        <v>0.57989677937102257</v>
      </c>
    </row>
    <row r="183" spans="1:18" x14ac:dyDescent="0.3">
      <c r="A183" t="s">
        <v>75</v>
      </c>
      <c r="B183">
        <v>14.5</v>
      </c>
      <c r="C183" t="s">
        <v>220</v>
      </c>
      <c r="D183">
        <v>0.12590004809725847</v>
      </c>
      <c r="E183">
        <v>0.10746260706024348</v>
      </c>
      <c r="F183">
        <v>0.11495476446862719</v>
      </c>
      <c r="G183">
        <v>0.397050923718686</v>
      </c>
      <c r="H183">
        <v>3.4827748325937234E-2</v>
      </c>
      <c r="I183">
        <v>0.11698507534481518</v>
      </c>
      <c r="J183">
        <v>3.487399490866662E-2</v>
      </c>
      <c r="K183">
        <v>3.4878968160934609E-2</v>
      </c>
      <c r="L183">
        <v>0.37428456217050754</v>
      </c>
      <c r="M183">
        <v>3.4913109880194769E-2</v>
      </c>
      <c r="N183">
        <v>0.27627712327540421</v>
      </c>
      <c r="O183">
        <v>0.10152817386844772</v>
      </c>
      <c r="P183">
        <v>3.4873601469182884E-2</v>
      </c>
      <c r="Q183">
        <v>0.32789448196038412</v>
      </c>
      <c r="R183">
        <v>0.397050923718686</v>
      </c>
    </row>
    <row r="184" spans="1:18" x14ac:dyDescent="0.3">
      <c r="A184" t="s">
        <v>75</v>
      </c>
      <c r="B184">
        <v>14.600000000000001</v>
      </c>
      <c r="C184" t="s">
        <v>221</v>
      </c>
      <c r="D184">
        <v>0.14474335284748369</v>
      </c>
      <c r="E184">
        <v>8.7959811396441073E-2</v>
      </c>
      <c r="F184">
        <v>9.1963811574901425E-2</v>
      </c>
      <c r="G184">
        <v>0.36981572631856818</v>
      </c>
      <c r="H184">
        <v>3.7530482140582468E-4</v>
      </c>
      <c r="I184">
        <v>0.36987695561504869</v>
      </c>
      <c r="J184">
        <v>4.2632506925331697E-4</v>
      </c>
      <c r="K184">
        <v>4.3269805449472896E-4</v>
      </c>
      <c r="L184">
        <v>0.35059057175453201</v>
      </c>
      <c r="M184">
        <v>4.7052497899230746E-4</v>
      </c>
      <c r="N184">
        <v>0.3584987564708772</v>
      </c>
      <c r="O184">
        <v>0.37034877383073694</v>
      </c>
      <c r="P184">
        <v>4.2564040734230011E-4</v>
      </c>
      <c r="Q184">
        <v>0.33619547471538314</v>
      </c>
      <c r="R184">
        <v>0.34166062835587557</v>
      </c>
    </row>
    <row r="185" spans="1:18" x14ac:dyDescent="0.3">
      <c r="A185" t="s">
        <v>75</v>
      </c>
      <c r="B185">
        <v>14.700000000000001</v>
      </c>
      <c r="C185" t="s">
        <v>222</v>
      </c>
      <c r="D185">
        <v>0.20660504498542442</v>
      </c>
      <c r="E185">
        <v>7.239055357421359E-2</v>
      </c>
      <c r="F185">
        <v>6.8972858681176058E-2</v>
      </c>
      <c r="G185">
        <v>0.52421901189885289</v>
      </c>
      <c r="H185">
        <v>3.2455582647420794E-4</v>
      </c>
      <c r="I185">
        <v>0.52432921882684835</v>
      </c>
      <c r="J185">
        <v>3.6941345417858756E-4</v>
      </c>
      <c r="K185">
        <v>3.7367789024665563E-4</v>
      </c>
      <c r="L185">
        <v>0.50267569975078752</v>
      </c>
      <c r="M185">
        <v>4.0810854756580793E-4</v>
      </c>
      <c r="N185">
        <v>0.51154111778964562</v>
      </c>
      <c r="O185">
        <v>0.52486145899328707</v>
      </c>
      <c r="P185">
        <v>3.6820990554078595E-4</v>
      </c>
      <c r="Q185">
        <v>0.48499158913114948</v>
      </c>
      <c r="R185">
        <v>0.4939548308802299</v>
      </c>
    </row>
    <row r="186" spans="1:18" x14ac:dyDescent="0.3">
      <c r="A186" t="s">
        <v>75</v>
      </c>
      <c r="B186">
        <v>14.8</v>
      </c>
      <c r="C186" t="s">
        <v>223</v>
      </c>
      <c r="D186">
        <v>0.13778095387910055</v>
      </c>
      <c r="E186">
        <v>5.1967786211371332E-2</v>
      </c>
      <c r="F186">
        <v>4.5981905787450712E-2</v>
      </c>
      <c r="G186">
        <v>0.34932599087507915</v>
      </c>
      <c r="H186">
        <v>2.7265968009140216E-4</v>
      </c>
      <c r="I186">
        <v>0.34933524196323174</v>
      </c>
      <c r="J186">
        <v>3.1045242880849822E-4</v>
      </c>
      <c r="K186">
        <v>3.144400889432862E-4</v>
      </c>
      <c r="L186">
        <v>0.33439913060583881</v>
      </c>
      <c r="M186">
        <v>3.4303598854137896E-4</v>
      </c>
      <c r="N186">
        <v>0.34220551105329494</v>
      </c>
      <c r="O186">
        <v>0.349734090775427</v>
      </c>
      <c r="P186">
        <v>3.0907397921687028E-4</v>
      </c>
      <c r="Q186">
        <v>0.32248935999455075</v>
      </c>
      <c r="R186">
        <v>0.32920246462962582</v>
      </c>
    </row>
    <row r="187" spans="1:18" x14ac:dyDescent="0.3">
      <c r="A187" t="s">
        <v>75</v>
      </c>
      <c r="B187">
        <v>14.9</v>
      </c>
      <c r="C187" t="s">
        <v>224</v>
      </c>
      <c r="D187">
        <v>3.5664607658890297E-2</v>
      </c>
      <c r="E187">
        <v>2.5565373688689007E-2</v>
      </c>
      <c r="F187">
        <v>2.2990952893725353E-2</v>
      </c>
      <c r="G187">
        <v>9.2171546333939577E-2</v>
      </c>
      <c r="H187">
        <v>2.2534443985467464E-4</v>
      </c>
      <c r="I187">
        <v>9.2077548687748548E-2</v>
      </c>
      <c r="J187">
        <v>2.5678540725058242E-4</v>
      </c>
      <c r="K187">
        <v>2.5969697188909331E-4</v>
      </c>
      <c r="L187">
        <v>8.4485452332964825E-2</v>
      </c>
      <c r="M187">
        <v>2.8405675526752417E-4</v>
      </c>
      <c r="N187">
        <v>8.876973875259718E-2</v>
      </c>
      <c r="O187">
        <v>9.2269131887380673E-2</v>
      </c>
      <c r="P187">
        <v>2.5533452696916125E-4</v>
      </c>
      <c r="Q187">
        <v>7.7268146358832696E-2</v>
      </c>
      <c r="R187">
        <v>8.1130717301742053E-2</v>
      </c>
    </row>
    <row r="188" spans="1:18" x14ac:dyDescent="0.3">
      <c r="A188">
        <v>15</v>
      </c>
      <c r="B188">
        <v>15</v>
      </c>
      <c r="C188" t="s">
        <v>225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t="s">
        <v>75</v>
      </c>
      <c r="B189" t="s">
        <v>75</v>
      </c>
      <c r="C189" t="e">
        <v>#VALUE!</v>
      </c>
      <c r="D189" t="s">
        <v>75</v>
      </c>
      <c r="E189" t="s">
        <v>75</v>
      </c>
      <c r="F189" t="s">
        <v>75</v>
      </c>
      <c r="G189" t="s">
        <v>75</v>
      </c>
      <c r="H189" t="s">
        <v>75</v>
      </c>
      <c r="I189" t="s">
        <v>75</v>
      </c>
      <c r="J189" t="s">
        <v>75</v>
      </c>
      <c r="K189" t="s">
        <v>75</v>
      </c>
      <c r="L189" t="s">
        <v>75</v>
      </c>
      <c r="M189" t="s">
        <v>75</v>
      </c>
      <c r="N189" t="s">
        <v>75</v>
      </c>
      <c r="O189" t="s">
        <v>75</v>
      </c>
      <c r="P189" t="s">
        <v>75</v>
      </c>
      <c r="Q189" t="s">
        <v>75</v>
      </c>
      <c r="R189" t="s">
        <v>75</v>
      </c>
    </row>
    <row r="190" spans="1:18" x14ac:dyDescent="0.3">
      <c r="A190" t="s">
        <v>75</v>
      </c>
      <c r="B190" t="s">
        <v>75</v>
      </c>
      <c r="C190" t="e">
        <v>#VALUE!</v>
      </c>
      <c r="D190" t="s">
        <v>75</v>
      </c>
      <c r="E190" t="s">
        <v>75</v>
      </c>
      <c r="F190" t="s">
        <v>75</v>
      </c>
      <c r="G190" t="s">
        <v>75</v>
      </c>
      <c r="H190" t="s">
        <v>75</v>
      </c>
      <c r="I190" t="s">
        <v>75</v>
      </c>
      <c r="J190" t="s">
        <v>75</v>
      </c>
      <c r="K190" t="s">
        <v>75</v>
      </c>
      <c r="L190" t="s">
        <v>75</v>
      </c>
      <c r="M190" t="s">
        <v>75</v>
      </c>
      <c r="N190" t="s">
        <v>75</v>
      </c>
      <c r="O190" t="s">
        <v>75</v>
      </c>
      <c r="P190" t="s">
        <v>75</v>
      </c>
      <c r="Q190" t="s">
        <v>75</v>
      </c>
      <c r="R190" t="s">
        <v>75</v>
      </c>
    </row>
    <row r="191" spans="1:18" x14ac:dyDescent="0.3">
      <c r="A191" t="s">
        <v>75</v>
      </c>
      <c r="B191" t="s">
        <v>75</v>
      </c>
      <c r="C191" t="e">
        <v>#VALUE!</v>
      </c>
      <c r="D191" t="s">
        <v>75</v>
      </c>
      <c r="E191" t="s">
        <v>75</v>
      </c>
      <c r="F191" t="s">
        <v>75</v>
      </c>
      <c r="G191" t="s">
        <v>75</v>
      </c>
      <c r="H191" t="s">
        <v>75</v>
      </c>
      <c r="I191" t="s">
        <v>75</v>
      </c>
      <c r="J191" t="s">
        <v>75</v>
      </c>
      <c r="K191" t="s">
        <v>75</v>
      </c>
      <c r="L191" t="s">
        <v>75</v>
      </c>
      <c r="M191" t="s">
        <v>75</v>
      </c>
      <c r="N191" t="s">
        <v>75</v>
      </c>
      <c r="O191" t="s">
        <v>75</v>
      </c>
      <c r="P191" t="s">
        <v>75</v>
      </c>
      <c r="Q191" t="s">
        <v>75</v>
      </c>
      <c r="R191" t="s">
        <v>75</v>
      </c>
    </row>
    <row r="192" spans="1:18" x14ac:dyDescent="0.3">
      <c r="A192" t="s">
        <v>75</v>
      </c>
      <c r="B192" t="s">
        <v>75</v>
      </c>
      <c r="C192" t="e">
        <v>#VALUE!</v>
      </c>
      <c r="D192" t="s">
        <v>75</v>
      </c>
      <c r="E192" t="s">
        <v>75</v>
      </c>
      <c r="F192" t="s">
        <v>75</v>
      </c>
      <c r="G192" t="s">
        <v>75</v>
      </c>
      <c r="H192" t="s">
        <v>75</v>
      </c>
      <c r="I192" t="s">
        <v>75</v>
      </c>
      <c r="J192" t="s">
        <v>75</v>
      </c>
      <c r="K192" t="s">
        <v>75</v>
      </c>
      <c r="L192" t="s">
        <v>75</v>
      </c>
      <c r="M192" t="s">
        <v>75</v>
      </c>
      <c r="N192" t="s">
        <v>75</v>
      </c>
      <c r="O192" t="s">
        <v>75</v>
      </c>
      <c r="P192" t="s">
        <v>75</v>
      </c>
      <c r="Q192" t="s">
        <v>75</v>
      </c>
      <c r="R192" t="s">
        <v>75</v>
      </c>
    </row>
    <row r="193" spans="1:18" x14ac:dyDescent="0.3">
      <c r="A193" t="s">
        <v>75</v>
      </c>
      <c r="B193" t="s">
        <v>75</v>
      </c>
      <c r="C193" t="e">
        <v>#VALUE!</v>
      </c>
      <c r="D193" t="s">
        <v>75</v>
      </c>
      <c r="E193" t="s">
        <v>75</v>
      </c>
      <c r="F193" t="s">
        <v>75</v>
      </c>
      <c r="G193" t="s">
        <v>75</v>
      </c>
      <c r="H193" t="s">
        <v>75</v>
      </c>
      <c r="I193" t="s">
        <v>75</v>
      </c>
      <c r="J193" t="s">
        <v>75</v>
      </c>
      <c r="K193" t="s">
        <v>75</v>
      </c>
      <c r="L193" t="s">
        <v>75</v>
      </c>
      <c r="M193" t="s">
        <v>75</v>
      </c>
      <c r="N193" t="s">
        <v>75</v>
      </c>
      <c r="O193" t="s">
        <v>75</v>
      </c>
      <c r="P193" t="s">
        <v>75</v>
      </c>
      <c r="Q193" t="s">
        <v>75</v>
      </c>
      <c r="R193" t="s">
        <v>75</v>
      </c>
    </row>
    <row r="194" spans="1:18" x14ac:dyDescent="0.3">
      <c r="A194" t="s">
        <v>75</v>
      </c>
      <c r="B194" t="s">
        <v>75</v>
      </c>
      <c r="C194" t="e">
        <v>#VALUE!</v>
      </c>
      <c r="D194" t="s">
        <v>75</v>
      </c>
      <c r="E194" t="s">
        <v>75</v>
      </c>
      <c r="F194" t="s">
        <v>75</v>
      </c>
      <c r="G194" t="s">
        <v>75</v>
      </c>
      <c r="H194" t="s">
        <v>75</v>
      </c>
      <c r="I194" t="s">
        <v>75</v>
      </c>
      <c r="J194" t="s">
        <v>75</v>
      </c>
      <c r="K194" t="s">
        <v>75</v>
      </c>
      <c r="L194" t="s">
        <v>75</v>
      </c>
      <c r="M194" t="s">
        <v>75</v>
      </c>
      <c r="N194" t="s">
        <v>75</v>
      </c>
      <c r="O194" t="s">
        <v>75</v>
      </c>
      <c r="P194" t="s">
        <v>75</v>
      </c>
      <c r="Q194" t="s">
        <v>75</v>
      </c>
      <c r="R194" t="s">
        <v>75</v>
      </c>
    </row>
    <row r="195" spans="1:18" x14ac:dyDescent="0.3">
      <c r="A195" t="s">
        <v>75</v>
      </c>
      <c r="B195" t="s">
        <v>75</v>
      </c>
      <c r="C195" t="e">
        <v>#VALUE!</v>
      </c>
      <c r="D195" t="s">
        <v>75</v>
      </c>
      <c r="E195" t="s">
        <v>75</v>
      </c>
      <c r="F195" t="s">
        <v>75</v>
      </c>
      <c r="G195" t="s">
        <v>75</v>
      </c>
      <c r="H195" t="s">
        <v>75</v>
      </c>
      <c r="I195" t="s">
        <v>75</v>
      </c>
      <c r="J195" t="s">
        <v>75</v>
      </c>
      <c r="K195" t="s">
        <v>75</v>
      </c>
      <c r="L195" t="s">
        <v>75</v>
      </c>
      <c r="M195" t="s">
        <v>75</v>
      </c>
      <c r="N195" t="s">
        <v>75</v>
      </c>
      <c r="O195" t="s">
        <v>75</v>
      </c>
      <c r="P195" t="s">
        <v>75</v>
      </c>
      <c r="Q195" t="s">
        <v>75</v>
      </c>
      <c r="R195" t="s">
        <v>75</v>
      </c>
    </row>
    <row r="196" spans="1:18" x14ac:dyDescent="0.3">
      <c r="A196" t="s">
        <v>75</v>
      </c>
      <c r="B196" t="s">
        <v>75</v>
      </c>
      <c r="C196" t="e">
        <v>#VALUE!</v>
      </c>
      <c r="D196" t="s">
        <v>75</v>
      </c>
      <c r="E196" t="s">
        <v>75</v>
      </c>
      <c r="F196" t="s">
        <v>75</v>
      </c>
      <c r="G196" t="s">
        <v>75</v>
      </c>
      <c r="H196" t="s">
        <v>75</v>
      </c>
      <c r="I196" t="s">
        <v>75</v>
      </c>
      <c r="J196" t="s">
        <v>75</v>
      </c>
      <c r="K196" t="s">
        <v>75</v>
      </c>
      <c r="L196" t="s">
        <v>75</v>
      </c>
      <c r="M196" t="s">
        <v>75</v>
      </c>
      <c r="N196" t="s">
        <v>75</v>
      </c>
      <c r="O196" t="s">
        <v>75</v>
      </c>
      <c r="P196" t="s">
        <v>75</v>
      </c>
      <c r="Q196" t="s">
        <v>75</v>
      </c>
      <c r="R196" t="s">
        <v>75</v>
      </c>
    </row>
    <row r="197" spans="1:18" x14ac:dyDescent="0.3">
      <c r="A197" t="s">
        <v>75</v>
      </c>
      <c r="B197" t="s">
        <v>75</v>
      </c>
      <c r="C197" t="e">
        <v>#VALUE!</v>
      </c>
      <c r="D197" t="s">
        <v>75</v>
      </c>
      <c r="E197" t="s">
        <v>75</v>
      </c>
      <c r="F197" t="s">
        <v>75</v>
      </c>
      <c r="G197" t="s">
        <v>75</v>
      </c>
      <c r="H197" t="s">
        <v>75</v>
      </c>
      <c r="I197" t="s">
        <v>75</v>
      </c>
      <c r="J197" t="s">
        <v>75</v>
      </c>
      <c r="K197" t="s">
        <v>75</v>
      </c>
      <c r="L197" t="s">
        <v>75</v>
      </c>
      <c r="M197" t="s">
        <v>75</v>
      </c>
      <c r="N197" t="s">
        <v>75</v>
      </c>
      <c r="O197" t="s">
        <v>75</v>
      </c>
      <c r="P197" t="s">
        <v>75</v>
      </c>
      <c r="Q197" t="s">
        <v>75</v>
      </c>
      <c r="R197" t="s">
        <v>75</v>
      </c>
    </row>
    <row r="198" spans="1:18" x14ac:dyDescent="0.3">
      <c r="A198" t="s">
        <v>75</v>
      </c>
      <c r="B198" t="s">
        <v>75</v>
      </c>
      <c r="C198" t="e">
        <v>#VALUE!</v>
      </c>
      <c r="D198" t="s">
        <v>75</v>
      </c>
      <c r="E198" t="s">
        <v>75</v>
      </c>
      <c r="F198" t="s">
        <v>75</v>
      </c>
      <c r="G198" t="s">
        <v>75</v>
      </c>
      <c r="H198" t="s">
        <v>75</v>
      </c>
      <c r="I198" t="s">
        <v>75</v>
      </c>
      <c r="J198" t="s">
        <v>75</v>
      </c>
      <c r="K198" t="s">
        <v>75</v>
      </c>
      <c r="L198" t="s">
        <v>75</v>
      </c>
      <c r="M198" t="s">
        <v>75</v>
      </c>
      <c r="N198" t="s">
        <v>75</v>
      </c>
      <c r="O198" t="s">
        <v>75</v>
      </c>
      <c r="P198" t="s">
        <v>75</v>
      </c>
      <c r="Q198" t="s">
        <v>75</v>
      </c>
      <c r="R198" t="s">
        <v>75</v>
      </c>
    </row>
    <row r="199" spans="1:18" x14ac:dyDescent="0.3">
      <c r="A199" t="s">
        <v>75</v>
      </c>
      <c r="B199" t="s">
        <v>75</v>
      </c>
      <c r="C199" t="e">
        <v>#VALUE!</v>
      </c>
      <c r="D199" t="s">
        <v>75</v>
      </c>
      <c r="E199" t="s">
        <v>75</v>
      </c>
      <c r="F199" t="s">
        <v>75</v>
      </c>
      <c r="G199" t="s">
        <v>75</v>
      </c>
      <c r="H199" t="s">
        <v>75</v>
      </c>
      <c r="I199" t="s">
        <v>75</v>
      </c>
      <c r="J199" t="s">
        <v>75</v>
      </c>
      <c r="K199" t="s">
        <v>75</v>
      </c>
      <c r="L199" t="s">
        <v>75</v>
      </c>
      <c r="M199" t="s">
        <v>75</v>
      </c>
      <c r="N199" t="s">
        <v>75</v>
      </c>
      <c r="O199" t="s">
        <v>75</v>
      </c>
      <c r="P199" t="s">
        <v>75</v>
      </c>
      <c r="Q199" t="s">
        <v>75</v>
      </c>
      <c r="R199" t="s">
        <v>75</v>
      </c>
    </row>
    <row r="200" spans="1:18" x14ac:dyDescent="0.3">
      <c r="A200" t="s">
        <v>75</v>
      </c>
      <c r="B200" t="s">
        <v>75</v>
      </c>
      <c r="C200" t="e">
        <v>#VALUE!</v>
      </c>
      <c r="D200" t="s">
        <v>75</v>
      </c>
      <c r="E200" t="s">
        <v>75</v>
      </c>
      <c r="F200" t="s">
        <v>75</v>
      </c>
      <c r="G200" t="s">
        <v>75</v>
      </c>
      <c r="H200" t="s">
        <v>75</v>
      </c>
      <c r="I200" t="s">
        <v>75</v>
      </c>
      <c r="J200" t="s">
        <v>75</v>
      </c>
      <c r="K200" t="s">
        <v>75</v>
      </c>
      <c r="L200" t="s">
        <v>75</v>
      </c>
      <c r="M200" t="s">
        <v>75</v>
      </c>
      <c r="N200" t="s">
        <v>75</v>
      </c>
      <c r="O200" t="s">
        <v>75</v>
      </c>
      <c r="P200" t="s">
        <v>75</v>
      </c>
      <c r="Q200" t="s">
        <v>75</v>
      </c>
      <c r="R200" t="s">
        <v>75</v>
      </c>
    </row>
    <row r="201" spans="1:18" x14ac:dyDescent="0.3">
      <c r="A201" t="s">
        <v>75</v>
      </c>
      <c r="B201" t="s">
        <v>75</v>
      </c>
      <c r="C201" t="e">
        <v>#VALUE!</v>
      </c>
      <c r="D201" t="s">
        <v>75</v>
      </c>
      <c r="E201" t="s">
        <v>75</v>
      </c>
      <c r="F201" t="s">
        <v>75</v>
      </c>
      <c r="G201" t="s">
        <v>75</v>
      </c>
      <c r="H201" t="s">
        <v>75</v>
      </c>
      <c r="I201" t="s">
        <v>75</v>
      </c>
      <c r="J201" t="s">
        <v>75</v>
      </c>
      <c r="K201" t="s">
        <v>75</v>
      </c>
      <c r="L201" t="s">
        <v>75</v>
      </c>
      <c r="M201" t="s">
        <v>75</v>
      </c>
      <c r="N201" t="s">
        <v>75</v>
      </c>
      <c r="O201" t="s">
        <v>75</v>
      </c>
      <c r="P201" t="s">
        <v>75</v>
      </c>
      <c r="Q201" t="s">
        <v>75</v>
      </c>
      <c r="R201" t="s">
        <v>75</v>
      </c>
    </row>
    <row r="202" spans="1:18" x14ac:dyDescent="0.3">
      <c r="A202" t="s">
        <v>75</v>
      </c>
      <c r="B202" t="s">
        <v>75</v>
      </c>
      <c r="C202" t="e">
        <v>#VALUE!</v>
      </c>
      <c r="D202" t="s">
        <v>75</v>
      </c>
      <c r="E202" t="s">
        <v>75</v>
      </c>
      <c r="F202" t="s">
        <v>75</v>
      </c>
      <c r="G202" t="s">
        <v>75</v>
      </c>
      <c r="H202" t="s">
        <v>75</v>
      </c>
      <c r="I202" t="s">
        <v>75</v>
      </c>
      <c r="J202" t="s">
        <v>75</v>
      </c>
      <c r="K202" t="s">
        <v>75</v>
      </c>
      <c r="L202" t="s">
        <v>75</v>
      </c>
      <c r="M202" t="s">
        <v>75</v>
      </c>
      <c r="N202" t="s">
        <v>75</v>
      </c>
      <c r="O202" t="s">
        <v>75</v>
      </c>
      <c r="P202" t="s">
        <v>75</v>
      </c>
      <c r="Q202" t="s">
        <v>75</v>
      </c>
      <c r="R202" t="s">
        <v>75</v>
      </c>
    </row>
    <row r="203" spans="1:18" x14ac:dyDescent="0.3">
      <c r="A203">
        <v>16.5</v>
      </c>
      <c r="B203" t="s">
        <v>75</v>
      </c>
      <c r="C203" t="e">
        <v>#VALUE!</v>
      </c>
      <c r="D203" t="s">
        <v>75</v>
      </c>
      <c r="E203" t="s">
        <v>75</v>
      </c>
      <c r="F203" t="s">
        <v>75</v>
      </c>
      <c r="G203" t="s">
        <v>75</v>
      </c>
      <c r="H203" t="s">
        <v>75</v>
      </c>
      <c r="I203" t="s">
        <v>75</v>
      </c>
      <c r="J203" t="s">
        <v>75</v>
      </c>
      <c r="K203" t="s">
        <v>75</v>
      </c>
      <c r="L203" t="s">
        <v>75</v>
      </c>
      <c r="M203" t="s">
        <v>75</v>
      </c>
      <c r="N203" t="s">
        <v>75</v>
      </c>
      <c r="O203" t="s">
        <v>75</v>
      </c>
      <c r="P203" t="s">
        <v>75</v>
      </c>
      <c r="Q203" t="s">
        <v>75</v>
      </c>
      <c r="R203" t="s">
        <v>75</v>
      </c>
    </row>
    <row r="204" spans="1:18" x14ac:dyDescent="0.3">
      <c r="A204" t="s">
        <v>75</v>
      </c>
      <c r="B204" t="s">
        <v>75</v>
      </c>
      <c r="C204" t="e">
        <v>#VALUE!</v>
      </c>
      <c r="D204" t="s">
        <v>75</v>
      </c>
      <c r="E204" t="s">
        <v>75</v>
      </c>
      <c r="F204" t="s">
        <v>75</v>
      </c>
      <c r="G204" t="s">
        <v>75</v>
      </c>
      <c r="H204" t="s">
        <v>75</v>
      </c>
      <c r="I204" t="s">
        <v>75</v>
      </c>
      <c r="J204" t="s">
        <v>75</v>
      </c>
      <c r="K204" t="s">
        <v>75</v>
      </c>
      <c r="L204" t="s">
        <v>75</v>
      </c>
      <c r="M204" t="s">
        <v>75</v>
      </c>
      <c r="N204" t="s">
        <v>75</v>
      </c>
      <c r="O204" t="s">
        <v>75</v>
      </c>
      <c r="P204" t="s">
        <v>75</v>
      </c>
      <c r="Q204" t="s">
        <v>75</v>
      </c>
      <c r="R204" t="s">
        <v>75</v>
      </c>
    </row>
    <row r="205" spans="1:18" x14ac:dyDescent="0.3">
      <c r="A205" t="s">
        <v>75</v>
      </c>
      <c r="B205" t="s">
        <v>75</v>
      </c>
      <c r="C205" t="e">
        <v>#VALUE!</v>
      </c>
      <c r="D205" t="s">
        <v>75</v>
      </c>
      <c r="E205" t="s">
        <v>75</v>
      </c>
      <c r="F205" t="s">
        <v>75</v>
      </c>
      <c r="G205" t="s">
        <v>75</v>
      </c>
      <c r="H205" t="s">
        <v>75</v>
      </c>
      <c r="I205" t="s">
        <v>75</v>
      </c>
      <c r="J205" t="s">
        <v>75</v>
      </c>
      <c r="K205" t="s">
        <v>75</v>
      </c>
      <c r="L205" t="s">
        <v>75</v>
      </c>
      <c r="M205" t="s">
        <v>75</v>
      </c>
      <c r="N205" t="s">
        <v>75</v>
      </c>
      <c r="O205" t="s">
        <v>75</v>
      </c>
      <c r="P205" t="s">
        <v>75</v>
      </c>
      <c r="Q205" t="s">
        <v>75</v>
      </c>
      <c r="R205" t="s">
        <v>75</v>
      </c>
    </row>
    <row r="206" spans="1:18" x14ac:dyDescent="0.3">
      <c r="A206" t="s">
        <v>75</v>
      </c>
      <c r="B206" t="s">
        <v>75</v>
      </c>
      <c r="C206" t="e">
        <v>#VALUE!</v>
      </c>
      <c r="D206" t="s">
        <v>75</v>
      </c>
      <c r="E206" t="s">
        <v>75</v>
      </c>
      <c r="F206" t="s">
        <v>75</v>
      </c>
      <c r="G206" t="s">
        <v>75</v>
      </c>
      <c r="H206" t="s">
        <v>75</v>
      </c>
      <c r="I206" t="s">
        <v>75</v>
      </c>
      <c r="J206" t="s">
        <v>75</v>
      </c>
      <c r="K206" t="s">
        <v>75</v>
      </c>
      <c r="L206" t="s">
        <v>75</v>
      </c>
      <c r="M206" t="s">
        <v>75</v>
      </c>
      <c r="N206" t="s">
        <v>75</v>
      </c>
      <c r="O206" t="s">
        <v>75</v>
      </c>
      <c r="P206" t="s">
        <v>75</v>
      </c>
      <c r="Q206" t="s">
        <v>75</v>
      </c>
      <c r="R206" t="s">
        <v>75</v>
      </c>
    </row>
    <row r="207" spans="1:18" x14ac:dyDescent="0.3">
      <c r="A207" t="s">
        <v>75</v>
      </c>
      <c r="B207" t="s">
        <v>75</v>
      </c>
      <c r="C207" t="e">
        <v>#VALUE!</v>
      </c>
      <c r="D207" t="s">
        <v>75</v>
      </c>
      <c r="E207" t="s">
        <v>75</v>
      </c>
      <c r="F207" t="s">
        <v>75</v>
      </c>
      <c r="G207" t="s">
        <v>75</v>
      </c>
      <c r="H207" t="s">
        <v>75</v>
      </c>
      <c r="I207" t="s">
        <v>75</v>
      </c>
      <c r="J207" t="s">
        <v>75</v>
      </c>
      <c r="K207" t="s">
        <v>75</v>
      </c>
      <c r="L207" t="s">
        <v>75</v>
      </c>
      <c r="M207" t="s">
        <v>75</v>
      </c>
      <c r="N207" t="s">
        <v>75</v>
      </c>
      <c r="O207" t="s">
        <v>75</v>
      </c>
      <c r="P207" t="s">
        <v>75</v>
      </c>
      <c r="Q207" t="s">
        <v>75</v>
      </c>
      <c r="R207" t="s">
        <v>75</v>
      </c>
    </row>
    <row r="208" spans="1:18" x14ac:dyDescent="0.3">
      <c r="A208" t="s">
        <v>75</v>
      </c>
      <c r="B208" t="s">
        <v>75</v>
      </c>
      <c r="C208" t="e">
        <v>#VALUE!</v>
      </c>
      <c r="D208" t="s">
        <v>75</v>
      </c>
      <c r="E208" t="s">
        <v>75</v>
      </c>
      <c r="F208" t="s">
        <v>75</v>
      </c>
      <c r="G208" t="s">
        <v>75</v>
      </c>
      <c r="H208" t="s">
        <v>75</v>
      </c>
      <c r="I208" t="s">
        <v>75</v>
      </c>
      <c r="J208" t="s">
        <v>75</v>
      </c>
      <c r="K208" t="s">
        <v>75</v>
      </c>
      <c r="L208" t="s">
        <v>75</v>
      </c>
      <c r="M208" t="s">
        <v>75</v>
      </c>
      <c r="N208" t="s">
        <v>75</v>
      </c>
      <c r="O208" t="s">
        <v>75</v>
      </c>
      <c r="P208" t="s">
        <v>75</v>
      </c>
      <c r="Q208" t="s">
        <v>75</v>
      </c>
      <c r="R208" t="s">
        <v>75</v>
      </c>
    </row>
    <row r="209" spans="1:18" x14ac:dyDescent="0.3">
      <c r="A209" t="s">
        <v>75</v>
      </c>
      <c r="B209" t="s">
        <v>75</v>
      </c>
      <c r="C209" t="e">
        <v>#VALUE!</v>
      </c>
      <c r="D209" t="s">
        <v>75</v>
      </c>
      <c r="E209" t="s">
        <v>75</v>
      </c>
      <c r="F209" t="s">
        <v>75</v>
      </c>
      <c r="G209" t="s">
        <v>75</v>
      </c>
      <c r="H209" t="s">
        <v>75</v>
      </c>
      <c r="I209" t="s">
        <v>75</v>
      </c>
      <c r="J209" t="s">
        <v>75</v>
      </c>
      <c r="K209" t="s">
        <v>75</v>
      </c>
      <c r="L209" t="s">
        <v>75</v>
      </c>
      <c r="M209" t="s">
        <v>75</v>
      </c>
      <c r="N209" t="s">
        <v>75</v>
      </c>
      <c r="O209" t="s">
        <v>75</v>
      </c>
      <c r="P209" t="s">
        <v>75</v>
      </c>
      <c r="Q209" t="s">
        <v>75</v>
      </c>
      <c r="R209" t="s">
        <v>75</v>
      </c>
    </row>
    <row r="210" spans="1:18" x14ac:dyDescent="0.3">
      <c r="A210" t="s">
        <v>75</v>
      </c>
      <c r="B210" t="s">
        <v>75</v>
      </c>
      <c r="C210" t="e">
        <v>#VALUE!</v>
      </c>
      <c r="D210" t="s">
        <v>75</v>
      </c>
      <c r="E210" t="s">
        <v>75</v>
      </c>
      <c r="F210" t="s">
        <v>75</v>
      </c>
      <c r="G210" t="s">
        <v>75</v>
      </c>
      <c r="H210" t="s">
        <v>75</v>
      </c>
      <c r="I210" t="s">
        <v>75</v>
      </c>
      <c r="J210" t="s">
        <v>75</v>
      </c>
      <c r="K210" t="s">
        <v>75</v>
      </c>
      <c r="L210" t="s">
        <v>75</v>
      </c>
      <c r="M210" t="s">
        <v>75</v>
      </c>
      <c r="N210" t="s">
        <v>75</v>
      </c>
      <c r="O210" t="s">
        <v>75</v>
      </c>
      <c r="P210" t="s">
        <v>75</v>
      </c>
      <c r="Q210" t="s">
        <v>75</v>
      </c>
      <c r="R210" t="s">
        <v>75</v>
      </c>
    </row>
    <row r="211" spans="1:18" x14ac:dyDescent="0.3">
      <c r="A211" t="s">
        <v>75</v>
      </c>
      <c r="B211" t="s">
        <v>75</v>
      </c>
      <c r="C211" t="e">
        <v>#VALUE!</v>
      </c>
      <c r="D211" t="s">
        <v>75</v>
      </c>
      <c r="E211" t="s">
        <v>75</v>
      </c>
      <c r="F211" t="s">
        <v>75</v>
      </c>
      <c r="G211" t="s">
        <v>75</v>
      </c>
      <c r="H211" t="s">
        <v>75</v>
      </c>
      <c r="I211" t="s">
        <v>75</v>
      </c>
      <c r="J211" t="s">
        <v>75</v>
      </c>
      <c r="K211" t="s">
        <v>75</v>
      </c>
      <c r="L211" t="s">
        <v>75</v>
      </c>
      <c r="M211" t="s">
        <v>75</v>
      </c>
      <c r="N211" t="s">
        <v>75</v>
      </c>
      <c r="O211" t="s">
        <v>75</v>
      </c>
      <c r="P211" t="s">
        <v>75</v>
      </c>
      <c r="Q211" t="s">
        <v>75</v>
      </c>
      <c r="R211" t="s">
        <v>75</v>
      </c>
    </row>
    <row r="212" spans="1:18" x14ac:dyDescent="0.3">
      <c r="A212" t="s">
        <v>75</v>
      </c>
      <c r="B212" t="s">
        <v>75</v>
      </c>
      <c r="C212" t="e">
        <v>#VALUE!</v>
      </c>
      <c r="D212" t="s">
        <v>75</v>
      </c>
      <c r="E212" t="s">
        <v>75</v>
      </c>
      <c r="F212" t="s">
        <v>75</v>
      </c>
      <c r="G212" t="s">
        <v>75</v>
      </c>
      <c r="H212" t="s">
        <v>75</v>
      </c>
      <c r="I212" t="s">
        <v>75</v>
      </c>
      <c r="J212" t="s">
        <v>75</v>
      </c>
      <c r="K212" t="s">
        <v>75</v>
      </c>
      <c r="L212" t="s">
        <v>75</v>
      </c>
      <c r="M212" t="s">
        <v>75</v>
      </c>
      <c r="N212" t="s">
        <v>75</v>
      </c>
      <c r="O212" t="s">
        <v>75</v>
      </c>
      <c r="P212" t="s">
        <v>75</v>
      </c>
      <c r="Q212" t="s">
        <v>75</v>
      </c>
      <c r="R212" t="s">
        <v>75</v>
      </c>
    </row>
    <row r="213" spans="1:18" x14ac:dyDescent="0.3">
      <c r="A213" t="s">
        <v>75</v>
      </c>
      <c r="B213" t="s">
        <v>75</v>
      </c>
      <c r="C213" t="e">
        <v>#VALUE!</v>
      </c>
      <c r="D213" t="s">
        <v>75</v>
      </c>
      <c r="E213" t="s">
        <v>75</v>
      </c>
      <c r="F213" t="s">
        <v>75</v>
      </c>
      <c r="G213" t="s">
        <v>75</v>
      </c>
      <c r="H213" t="s">
        <v>75</v>
      </c>
      <c r="I213" t="s">
        <v>75</v>
      </c>
      <c r="J213" t="s">
        <v>75</v>
      </c>
      <c r="K213" t="s">
        <v>75</v>
      </c>
      <c r="L213" t="s">
        <v>75</v>
      </c>
      <c r="M213" t="s">
        <v>75</v>
      </c>
      <c r="N213" t="s">
        <v>75</v>
      </c>
      <c r="O213" t="s">
        <v>75</v>
      </c>
      <c r="P213" t="s">
        <v>75</v>
      </c>
      <c r="Q213" t="s">
        <v>75</v>
      </c>
      <c r="R213" t="s">
        <v>75</v>
      </c>
    </row>
    <row r="214" spans="1:18" x14ac:dyDescent="0.3">
      <c r="A214" t="s">
        <v>75</v>
      </c>
      <c r="B214" t="s">
        <v>75</v>
      </c>
      <c r="C214" t="e">
        <v>#VALUE!</v>
      </c>
      <c r="D214" t="s">
        <v>75</v>
      </c>
      <c r="E214" t="s">
        <v>75</v>
      </c>
      <c r="F214" t="s">
        <v>75</v>
      </c>
      <c r="G214" t="s">
        <v>75</v>
      </c>
      <c r="H214" t="s">
        <v>75</v>
      </c>
      <c r="I214" t="s">
        <v>75</v>
      </c>
      <c r="J214" t="s">
        <v>75</v>
      </c>
      <c r="K214" t="s">
        <v>75</v>
      </c>
      <c r="L214" t="s">
        <v>75</v>
      </c>
      <c r="M214" t="s">
        <v>75</v>
      </c>
      <c r="N214" t="s">
        <v>75</v>
      </c>
      <c r="O214" t="s">
        <v>75</v>
      </c>
      <c r="P214" t="s">
        <v>75</v>
      </c>
      <c r="Q214" t="s">
        <v>75</v>
      </c>
      <c r="R214" t="s">
        <v>75</v>
      </c>
    </row>
    <row r="215" spans="1:18" x14ac:dyDescent="0.3">
      <c r="A215" t="s">
        <v>75</v>
      </c>
      <c r="B215" t="s">
        <v>75</v>
      </c>
      <c r="C215" t="e">
        <v>#VALUE!</v>
      </c>
      <c r="D215" t="s">
        <v>75</v>
      </c>
      <c r="E215" t="s">
        <v>75</v>
      </c>
      <c r="F215" t="s">
        <v>75</v>
      </c>
      <c r="G215" t="s">
        <v>75</v>
      </c>
      <c r="H215" t="s">
        <v>75</v>
      </c>
      <c r="I215" t="s">
        <v>75</v>
      </c>
      <c r="J215" t="s">
        <v>75</v>
      </c>
      <c r="K215" t="s">
        <v>75</v>
      </c>
      <c r="L215" t="s">
        <v>75</v>
      </c>
      <c r="M215" t="s">
        <v>75</v>
      </c>
      <c r="N215" t="s">
        <v>75</v>
      </c>
      <c r="O215" t="s">
        <v>75</v>
      </c>
      <c r="P215" t="s">
        <v>75</v>
      </c>
      <c r="Q215" t="s">
        <v>75</v>
      </c>
      <c r="R215" t="s">
        <v>75</v>
      </c>
    </row>
    <row r="216" spans="1:18" x14ac:dyDescent="0.3">
      <c r="A216" t="s">
        <v>75</v>
      </c>
      <c r="B216" t="s">
        <v>75</v>
      </c>
      <c r="C216" t="e">
        <v>#VALUE!</v>
      </c>
      <c r="D216" t="s">
        <v>75</v>
      </c>
      <c r="E216" t="s">
        <v>75</v>
      </c>
      <c r="F216" t="s">
        <v>75</v>
      </c>
      <c r="G216" t="s">
        <v>75</v>
      </c>
      <c r="H216" t="s">
        <v>75</v>
      </c>
      <c r="I216" t="s">
        <v>75</v>
      </c>
      <c r="J216" t="s">
        <v>75</v>
      </c>
      <c r="K216" t="s">
        <v>75</v>
      </c>
      <c r="L216" t="s">
        <v>75</v>
      </c>
      <c r="M216" t="s">
        <v>75</v>
      </c>
      <c r="N216" t="s">
        <v>75</v>
      </c>
      <c r="O216" t="s">
        <v>75</v>
      </c>
      <c r="P216" t="s">
        <v>75</v>
      </c>
      <c r="Q216" t="s">
        <v>75</v>
      </c>
      <c r="R216" t="s">
        <v>75</v>
      </c>
    </row>
    <row r="217" spans="1:18" x14ac:dyDescent="0.3">
      <c r="A217" t="s">
        <v>75</v>
      </c>
      <c r="B217" t="s">
        <v>75</v>
      </c>
      <c r="C217" t="e">
        <v>#VALUE!</v>
      </c>
      <c r="D217" t="s">
        <v>75</v>
      </c>
      <c r="E217" t="s">
        <v>75</v>
      </c>
      <c r="F217" t="s">
        <v>75</v>
      </c>
      <c r="G217" t="s">
        <v>75</v>
      </c>
      <c r="H217" t="s">
        <v>75</v>
      </c>
      <c r="I217" t="s">
        <v>75</v>
      </c>
      <c r="J217" t="s">
        <v>75</v>
      </c>
      <c r="K217" t="s">
        <v>75</v>
      </c>
      <c r="L217" t="s">
        <v>75</v>
      </c>
      <c r="M217" t="s">
        <v>75</v>
      </c>
      <c r="N217" t="s">
        <v>75</v>
      </c>
      <c r="O217" t="s">
        <v>75</v>
      </c>
      <c r="P217" t="s">
        <v>75</v>
      </c>
      <c r="Q217" t="s">
        <v>75</v>
      </c>
      <c r="R217" t="s">
        <v>75</v>
      </c>
    </row>
    <row r="218" spans="1:18" x14ac:dyDescent="0.3">
      <c r="A218">
        <v>18</v>
      </c>
      <c r="B218" t="s">
        <v>75</v>
      </c>
      <c r="C218" t="e">
        <v>#VALUE!</v>
      </c>
      <c r="D218" t="s">
        <v>75</v>
      </c>
      <c r="E218" t="s">
        <v>75</v>
      </c>
      <c r="F218" t="s">
        <v>75</v>
      </c>
      <c r="G218" t="s">
        <v>75</v>
      </c>
      <c r="H218" t="s">
        <v>75</v>
      </c>
      <c r="I218" t="s">
        <v>75</v>
      </c>
      <c r="J218" t="s">
        <v>75</v>
      </c>
      <c r="K218" t="s">
        <v>75</v>
      </c>
      <c r="L218" t="s">
        <v>75</v>
      </c>
      <c r="M218" t="s">
        <v>75</v>
      </c>
      <c r="N218" t="s">
        <v>75</v>
      </c>
      <c r="O218" t="s">
        <v>75</v>
      </c>
      <c r="P218" t="s">
        <v>75</v>
      </c>
      <c r="Q218" t="s">
        <v>75</v>
      </c>
      <c r="R218" t="s">
        <v>75</v>
      </c>
    </row>
    <row r="219" spans="1:18" x14ac:dyDescent="0.3">
      <c r="A219" t="s">
        <v>75</v>
      </c>
      <c r="B219" t="s">
        <v>75</v>
      </c>
      <c r="C219" t="e">
        <v>#VALUE!</v>
      </c>
      <c r="D219" t="s">
        <v>75</v>
      </c>
      <c r="E219" t="s">
        <v>75</v>
      </c>
      <c r="F219" t="s">
        <v>75</v>
      </c>
      <c r="G219" t="s">
        <v>75</v>
      </c>
      <c r="H219" t="s">
        <v>75</v>
      </c>
      <c r="I219" t="s">
        <v>75</v>
      </c>
      <c r="J219" t="s">
        <v>75</v>
      </c>
      <c r="K219" t="s">
        <v>75</v>
      </c>
      <c r="L219" t="s">
        <v>75</v>
      </c>
      <c r="M219" t="s">
        <v>75</v>
      </c>
      <c r="N219" t="s">
        <v>75</v>
      </c>
      <c r="O219" t="s">
        <v>75</v>
      </c>
      <c r="P219" t="s">
        <v>75</v>
      </c>
      <c r="Q219" t="s">
        <v>75</v>
      </c>
      <c r="R219" t="s">
        <v>75</v>
      </c>
    </row>
    <row r="220" spans="1:18" x14ac:dyDescent="0.3">
      <c r="A220" t="s">
        <v>75</v>
      </c>
      <c r="B220" t="s">
        <v>75</v>
      </c>
      <c r="C220" t="e">
        <v>#VALUE!</v>
      </c>
      <c r="D220" t="s">
        <v>75</v>
      </c>
      <c r="E220" t="s">
        <v>75</v>
      </c>
      <c r="F220" t="s">
        <v>75</v>
      </c>
      <c r="G220" t="s">
        <v>75</v>
      </c>
      <c r="H220" t="s">
        <v>75</v>
      </c>
      <c r="I220" t="s">
        <v>75</v>
      </c>
      <c r="J220" t="s">
        <v>75</v>
      </c>
      <c r="K220" t="s">
        <v>75</v>
      </c>
      <c r="L220" t="s">
        <v>75</v>
      </c>
      <c r="M220" t="s">
        <v>75</v>
      </c>
      <c r="N220" t="s">
        <v>75</v>
      </c>
      <c r="O220" t="s">
        <v>75</v>
      </c>
      <c r="P220" t="s">
        <v>75</v>
      </c>
      <c r="Q220" t="s">
        <v>75</v>
      </c>
      <c r="R220" t="s">
        <v>75</v>
      </c>
    </row>
    <row r="221" spans="1:18" x14ac:dyDescent="0.3">
      <c r="A221" t="s">
        <v>75</v>
      </c>
      <c r="B221" t="s">
        <v>75</v>
      </c>
      <c r="C221" t="e">
        <v>#VALUE!</v>
      </c>
      <c r="D221" t="s">
        <v>75</v>
      </c>
      <c r="E221" t="s">
        <v>75</v>
      </c>
      <c r="F221" t="s">
        <v>75</v>
      </c>
      <c r="G221" t="s">
        <v>75</v>
      </c>
      <c r="H221" t="s">
        <v>75</v>
      </c>
      <c r="I221" t="s">
        <v>75</v>
      </c>
      <c r="J221" t="s">
        <v>75</v>
      </c>
      <c r="K221" t="s">
        <v>75</v>
      </c>
      <c r="L221" t="s">
        <v>75</v>
      </c>
      <c r="M221" t="s">
        <v>75</v>
      </c>
      <c r="N221" t="s">
        <v>75</v>
      </c>
      <c r="O221" t="s">
        <v>75</v>
      </c>
      <c r="P221" t="s">
        <v>75</v>
      </c>
      <c r="Q221" t="s">
        <v>75</v>
      </c>
      <c r="R221" t="s">
        <v>75</v>
      </c>
    </row>
    <row r="222" spans="1:18" x14ac:dyDescent="0.3">
      <c r="A222" t="s">
        <v>75</v>
      </c>
      <c r="B222" t="s">
        <v>75</v>
      </c>
      <c r="C222" t="e">
        <v>#VALUE!</v>
      </c>
      <c r="D222" t="s">
        <v>75</v>
      </c>
      <c r="E222" t="s">
        <v>75</v>
      </c>
      <c r="F222" t="s">
        <v>75</v>
      </c>
      <c r="G222" t="s">
        <v>75</v>
      </c>
      <c r="H222" t="s">
        <v>75</v>
      </c>
      <c r="I222" t="s">
        <v>75</v>
      </c>
      <c r="J222" t="s">
        <v>75</v>
      </c>
      <c r="K222" t="s">
        <v>75</v>
      </c>
      <c r="L222" t="s">
        <v>75</v>
      </c>
      <c r="M222" t="s">
        <v>75</v>
      </c>
      <c r="N222" t="s">
        <v>75</v>
      </c>
      <c r="O222" t="s">
        <v>75</v>
      </c>
      <c r="P222" t="s">
        <v>75</v>
      </c>
      <c r="Q222" t="s">
        <v>75</v>
      </c>
      <c r="R222" t="s">
        <v>75</v>
      </c>
    </row>
    <row r="223" spans="1:18" x14ac:dyDescent="0.3">
      <c r="A223" t="s">
        <v>75</v>
      </c>
      <c r="B223" t="s">
        <v>75</v>
      </c>
      <c r="C223" t="e">
        <v>#VALUE!</v>
      </c>
      <c r="D223" t="s">
        <v>75</v>
      </c>
      <c r="E223" t="s">
        <v>75</v>
      </c>
      <c r="F223" t="s">
        <v>75</v>
      </c>
      <c r="G223" t="s">
        <v>75</v>
      </c>
      <c r="H223" t="s">
        <v>75</v>
      </c>
      <c r="I223" t="s">
        <v>75</v>
      </c>
      <c r="J223" t="s">
        <v>75</v>
      </c>
      <c r="K223" t="s">
        <v>75</v>
      </c>
      <c r="L223" t="s">
        <v>75</v>
      </c>
      <c r="M223" t="s">
        <v>75</v>
      </c>
      <c r="N223" t="s">
        <v>75</v>
      </c>
      <c r="O223" t="s">
        <v>75</v>
      </c>
      <c r="P223" t="s">
        <v>75</v>
      </c>
      <c r="Q223" t="s">
        <v>75</v>
      </c>
      <c r="R223" t="s">
        <v>75</v>
      </c>
    </row>
    <row r="224" spans="1:18" x14ac:dyDescent="0.3">
      <c r="A224" t="s">
        <v>75</v>
      </c>
      <c r="B224" t="s">
        <v>75</v>
      </c>
      <c r="C224" t="e">
        <v>#VALUE!</v>
      </c>
      <c r="D224" t="s">
        <v>75</v>
      </c>
      <c r="E224" t="s">
        <v>75</v>
      </c>
      <c r="F224" t="s">
        <v>75</v>
      </c>
      <c r="G224" t="s">
        <v>75</v>
      </c>
      <c r="H224" t="s">
        <v>75</v>
      </c>
      <c r="I224" t="s">
        <v>75</v>
      </c>
      <c r="J224" t="s">
        <v>75</v>
      </c>
      <c r="K224" t="s">
        <v>75</v>
      </c>
      <c r="L224" t="s">
        <v>75</v>
      </c>
      <c r="M224" t="s">
        <v>75</v>
      </c>
      <c r="N224" t="s">
        <v>75</v>
      </c>
      <c r="O224" t="s">
        <v>75</v>
      </c>
      <c r="P224" t="s">
        <v>75</v>
      </c>
      <c r="Q224" t="s">
        <v>75</v>
      </c>
      <c r="R224" t="s">
        <v>75</v>
      </c>
    </row>
    <row r="225" spans="1:18" x14ac:dyDescent="0.3">
      <c r="A225" t="s">
        <v>75</v>
      </c>
      <c r="B225" t="s">
        <v>75</v>
      </c>
      <c r="C225" t="e">
        <v>#VALUE!</v>
      </c>
      <c r="D225" t="s">
        <v>75</v>
      </c>
      <c r="E225" t="s">
        <v>75</v>
      </c>
      <c r="F225" t="s">
        <v>75</v>
      </c>
      <c r="G225" t="s">
        <v>75</v>
      </c>
      <c r="H225" t="s">
        <v>75</v>
      </c>
      <c r="I225" t="s">
        <v>75</v>
      </c>
      <c r="J225" t="s">
        <v>75</v>
      </c>
      <c r="K225" t="s">
        <v>75</v>
      </c>
      <c r="L225" t="s">
        <v>75</v>
      </c>
      <c r="M225" t="s">
        <v>75</v>
      </c>
      <c r="N225" t="s">
        <v>75</v>
      </c>
      <c r="O225" t="s">
        <v>75</v>
      </c>
      <c r="P225" t="s">
        <v>75</v>
      </c>
      <c r="Q225" t="s">
        <v>75</v>
      </c>
      <c r="R225" t="s">
        <v>75</v>
      </c>
    </row>
    <row r="226" spans="1:18" x14ac:dyDescent="0.3">
      <c r="A226" t="s">
        <v>75</v>
      </c>
      <c r="B226" t="s">
        <v>75</v>
      </c>
      <c r="C226" t="e">
        <v>#VALUE!</v>
      </c>
      <c r="D226" t="s">
        <v>75</v>
      </c>
      <c r="E226" t="s">
        <v>75</v>
      </c>
      <c r="F226" t="s">
        <v>75</v>
      </c>
      <c r="G226" t="s">
        <v>75</v>
      </c>
      <c r="H226" t="s">
        <v>75</v>
      </c>
      <c r="I226" t="s">
        <v>75</v>
      </c>
      <c r="J226" t="s">
        <v>75</v>
      </c>
      <c r="K226" t="s">
        <v>75</v>
      </c>
      <c r="L226" t="s">
        <v>75</v>
      </c>
      <c r="M226" t="s">
        <v>75</v>
      </c>
      <c r="N226" t="s">
        <v>75</v>
      </c>
      <c r="O226" t="s">
        <v>75</v>
      </c>
      <c r="P226" t="s">
        <v>75</v>
      </c>
      <c r="Q226" t="s">
        <v>75</v>
      </c>
      <c r="R226" t="s">
        <v>75</v>
      </c>
    </row>
    <row r="227" spans="1:18" x14ac:dyDescent="0.3">
      <c r="A227" t="s">
        <v>75</v>
      </c>
      <c r="B227" t="s">
        <v>75</v>
      </c>
      <c r="C227" t="e">
        <v>#VALUE!</v>
      </c>
      <c r="D227" t="s">
        <v>75</v>
      </c>
      <c r="E227" t="s">
        <v>75</v>
      </c>
      <c r="F227" t="s">
        <v>75</v>
      </c>
      <c r="G227" t="s">
        <v>75</v>
      </c>
      <c r="H227" t="s">
        <v>75</v>
      </c>
      <c r="I227" t="s">
        <v>75</v>
      </c>
      <c r="J227" t="s">
        <v>75</v>
      </c>
      <c r="K227" t="s">
        <v>75</v>
      </c>
      <c r="L227" t="s">
        <v>75</v>
      </c>
      <c r="M227" t="s">
        <v>75</v>
      </c>
      <c r="N227" t="s">
        <v>75</v>
      </c>
      <c r="O227" t="s">
        <v>75</v>
      </c>
      <c r="P227" t="s">
        <v>75</v>
      </c>
      <c r="Q227" t="s">
        <v>75</v>
      </c>
      <c r="R227" t="s">
        <v>75</v>
      </c>
    </row>
    <row r="228" spans="1:18" x14ac:dyDescent="0.3">
      <c r="A228" t="s">
        <v>75</v>
      </c>
      <c r="B228" t="s">
        <v>75</v>
      </c>
      <c r="C228" t="e">
        <v>#VALUE!</v>
      </c>
      <c r="D228" t="s">
        <v>75</v>
      </c>
      <c r="E228" t="s">
        <v>75</v>
      </c>
      <c r="F228" t="s">
        <v>75</v>
      </c>
      <c r="G228" t="s">
        <v>75</v>
      </c>
      <c r="H228" t="s">
        <v>75</v>
      </c>
      <c r="I228" t="s">
        <v>75</v>
      </c>
      <c r="J228" t="s">
        <v>75</v>
      </c>
      <c r="K228" t="s">
        <v>75</v>
      </c>
      <c r="L228" t="s">
        <v>75</v>
      </c>
      <c r="M228" t="s">
        <v>75</v>
      </c>
      <c r="N228" t="s">
        <v>75</v>
      </c>
      <c r="O228" t="s">
        <v>75</v>
      </c>
      <c r="P228" t="s">
        <v>75</v>
      </c>
      <c r="Q228" t="s">
        <v>75</v>
      </c>
      <c r="R228" t="s">
        <v>75</v>
      </c>
    </row>
    <row r="229" spans="1:18" x14ac:dyDescent="0.3">
      <c r="A229" t="s">
        <v>75</v>
      </c>
      <c r="B229" t="s">
        <v>75</v>
      </c>
      <c r="C229" t="e">
        <v>#VALUE!</v>
      </c>
      <c r="D229" t="s">
        <v>75</v>
      </c>
      <c r="E229" t="s">
        <v>75</v>
      </c>
      <c r="F229" t="s">
        <v>75</v>
      </c>
      <c r="G229" t="s">
        <v>75</v>
      </c>
      <c r="H229" t="s">
        <v>75</v>
      </c>
      <c r="I229" t="s">
        <v>75</v>
      </c>
      <c r="J229" t="s">
        <v>75</v>
      </c>
      <c r="K229" t="s">
        <v>75</v>
      </c>
      <c r="L229" t="s">
        <v>75</v>
      </c>
      <c r="M229" t="s">
        <v>75</v>
      </c>
      <c r="N229" t="s">
        <v>75</v>
      </c>
      <c r="O229" t="s">
        <v>75</v>
      </c>
      <c r="P229" t="s">
        <v>75</v>
      </c>
      <c r="Q229" t="s">
        <v>75</v>
      </c>
      <c r="R229" t="s">
        <v>75</v>
      </c>
    </row>
    <row r="230" spans="1:18" x14ac:dyDescent="0.3">
      <c r="A230" t="s">
        <v>75</v>
      </c>
      <c r="B230" t="s">
        <v>75</v>
      </c>
      <c r="C230" t="e">
        <v>#VALUE!</v>
      </c>
      <c r="D230" t="s">
        <v>75</v>
      </c>
      <c r="E230" t="s">
        <v>75</v>
      </c>
      <c r="F230" t="s">
        <v>75</v>
      </c>
      <c r="G230" t="s">
        <v>75</v>
      </c>
      <c r="H230" t="s">
        <v>75</v>
      </c>
      <c r="I230" t="s">
        <v>75</v>
      </c>
      <c r="J230" t="s">
        <v>75</v>
      </c>
      <c r="K230" t="s">
        <v>75</v>
      </c>
      <c r="L230" t="s">
        <v>75</v>
      </c>
      <c r="M230" t="s">
        <v>75</v>
      </c>
      <c r="N230" t="s">
        <v>75</v>
      </c>
      <c r="O230" t="s">
        <v>75</v>
      </c>
      <c r="P230" t="s">
        <v>75</v>
      </c>
      <c r="Q230" t="s">
        <v>75</v>
      </c>
      <c r="R230" t="s">
        <v>75</v>
      </c>
    </row>
    <row r="231" spans="1:18" x14ac:dyDescent="0.3">
      <c r="A231" t="s">
        <v>75</v>
      </c>
      <c r="B231" t="s">
        <v>75</v>
      </c>
      <c r="C231" t="e">
        <v>#VALUE!</v>
      </c>
      <c r="D231" t="s">
        <v>75</v>
      </c>
      <c r="E231" t="s">
        <v>75</v>
      </c>
      <c r="F231" t="s">
        <v>75</v>
      </c>
      <c r="G231" t="s">
        <v>75</v>
      </c>
      <c r="H231" t="s">
        <v>75</v>
      </c>
      <c r="I231" t="s">
        <v>75</v>
      </c>
      <c r="J231" t="s">
        <v>75</v>
      </c>
      <c r="K231" t="s">
        <v>75</v>
      </c>
      <c r="L231" t="s">
        <v>75</v>
      </c>
      <c r="M231" t="s">
        <v>75</v>
      </c>
      <c r="N231" t="s">
        <v>75</v>
      </c>
      <c r="O231" t="s">
        <v>75</v>
      </c>
      <c r="P231" t="s">
        <v>75</v>
      </c>
      <c r="Q231" t="s">
        <v>75</v>
      </c>
      <c r="R231" t="s">
        <v>75</v>
      </c>
    </row>
    <row r="232" spans="1:18" x14ac:dyDescent="0.3">
      <c r="A232" t="s">
        <v>75</v>
      </c>
      <c r="B232" t="s">
        <v>75</v>
      </c>
      <c r="C232" t="e">
        <v>#VALUE!</v>
      </c>
      <c r="D232" t="s">
        <v>75</v>
      </c>
      <c r="E232" t="s">
        <v>75</v>
      </c>
      <c r="F232" t="s">
        <v>75</v>
      </c>
      <c r="G232" t="s">
        <v>75</v>
      </c>
      <c r="H232" t="s">
        <v>75</v>
      </c>
      <c r="I232" t="s">
        <v>75</v>
      </c>
      <c r="J232" t="s">
        <v>75</v>
      </c>
      <c r="K232" t="s">
        <v>75</v>
      </c>
      <c r="L232" t="s">
        <v>75</v>
      </c>
      <c r="M232" t="s">
        <v>75</v>
      </c>
      <c r="N232" t="s">
        <v>75</v>
      </c>
      <c r="O232" t="s">
        <v>75</v>
      </c>
      <c r="P232" t="s">
        <v>75</v>
      </c>
      <c r="Q232" t="s">
        <v>75</v>
      </c>
      <c r="R232" t="s">
        <v>75</v>
      </c>
    </row>
    <row r="233" spans="1:18" x14ac:dyDescent="0.3">
      <c r="A233">
        <v>19.5</v>
      </c>
      <c r="B233" t="s">
        <v>75</v>
      </c>
      <c r="C233" t="e">
        <v>#VALUE!</v>
      </c>
      <c r="D233" t="s">
        <v>75</v>
      </c>
      <c r="E233" t="s">
        <v>75</v>
      </c>
      <c r="F233" t="s">
        <v>75</v>
      </c>
      <c r="G233" t="s">
        <v>75</v>
      </c>
      <c r="H233" t="s">
        <v>75</v>
      </c>
      <c r="I233" t="s">
        <v>75</v>
      </c>
      <c r="J233" t="s">
        <v>75</v>
      </c>
      <c r="K233" t="s">
        <v>75</v>
      </c>
      <c r="L233" t="s">
        <v>75</v>
      </c>
      <c r="M233" t="s">
        <v>75</v>
      </c>
      <c r="N233" t="s">
        <v>75</v>
      </c>
      <c r="O233" t="s">
        <v>75</v>
      </c>
      <c r="P233" t="s">
        <v>75</v>
      </c>
      <c r="Q233" t="s">
        <v>75</v>
      </c>
      <c r="R233" t="s">
        <v>75</v>
      </c>
    </row>
    <row r="234" spans="1:18" x14ac:dyDescent="0.3">
      <c r="A234" t="s">
        <v>75</v>
      </c>
      <c r="B234" t="s">
        <v>75</v>
      </c>
      <c r="C234" t="e">
        <v>#VALUE!</v>
      </c>
      <c r="D234" t="s">
        <v>75</v>
      </c>
      <c r="E234" t="s">
        <v>75</v>
      </c>
      <c r="F234" t="s">
        <v>75</v>
      </c>
      <c r="G234" t="s">
        <v>75</v>
      </c>
      <c r="H234" t="s">
        <v>75</v>
      </c>
      <c r="I234" t="s">
        <v>75</v>
      </c>
      <c r="J234" t="s">
        <v>75</v>
      </c>
      <c r="K234" t="s">
        <v>75</v>
      </c>
      <c r="L234" t="s">
        <v>75</v>
      </c>
      <c r="M234" t="s">
        <v>75</v>
      </c>
      <c r="N234" t="s">
        <v>75</v>
      </c>
      <c r="O234" t="s">
        <v>75</v>
      </c>
      <c r="P234" t="s">
        <v>75</v>
      </c>
      <c r="Q234" t="s">
        <v>75</v>
      </c>
      <c r="R234" t="s">
        <v>75</v>
      </c>
    </row>
    <row r="235" spans="1:18" x14ac:dyDescent="0.3">
      <c r="A235" t="s">
        <v>75</v>
      </c>
      <c r="B235" t="s">
        <v>75</v>
      </c>
      <c r="C235" t="e">
        <v>#VALUE!</v>
      </c>
      <c r="D235" t="s">
        <v>75</v>
      </c>
      <c r="E235" t="s">
        <v>75</v>
      </c>
      <c r="F235" t="s">
        <v>75</v>
      </c>
      <c r="G235" t="s">
        <v>75</v>
      </c>
      <c r="H235" t="s">
        <v>75</v>
      </c>
      <c r="I235" t="s">
        <v>75</v>
      </c>
      <c r="J235" t="s">
        <v>75</v>
      </c>
      <c r="K235" t="s">
        <v>75</v>
      </c>
      <c r="L235" t="s">
        <v>75</v>
      </c>
      <c r="M235" t="s">
        <v>75</v>
      </c>
      <c r="N235" t="s">
        <v>75</v>
      </c>
      <c r="O235" t="s">
        <v>75</v>
      </c>
      <c r="P235" t="s">
        <v>75</v>
      </c>
      <c r="Q235" t="s">
        <v>75</v>
      </c>
      <c r="R235" t="s">
        <v>75</v>
      </c>
    </row>
    <row r="236" spans="1:18" x14ac:dyDescent="0.3">
      <c r="A236" t="s">
        <v>75</v>
      </c>
      <c r="B236" t="s">
        <v>75</v>
      </c>
      <c r="C236" t="e">
        <v>#VALUE!</v>
      </c>
      <c r="D236" t="s">
        <v>75</v>
      </c>
      <c r="E236" t="s">
        <v>75</v>
      </c>
      <c r="F236" t="s">
        <v>75</v>
      </c>
      <c r="G236" t="s">
        <v>75</v>
      </c>
      <c r="H236" t="s">
        <v>75</v>
      </c>
      <c r="I236" t="s">
        <v>75</v>
      </c>
      <c r="J236" t="s">
        <v>75</v>
      </c>
      <c r="K236" t="s">
        <v>75</v>
      </c>
      <c r="L236" t="s">
        <v>75</v>
      </c>
      <c r="M236" t="s">
        <v>75</v>
      </c>
      <c r="N236" t="s">
        <v>75</v>
      </c>
      <c r="O236" t="s">
        <v>75</v>
      </c>
      <c r="P236" t="s">
        <v>75</v>
      </c>
      <c r="Q236" t="s">
        <v>75</v>
      </c>
      <c r="R236" t="s">
        <v>75</v>
      </c>
    </row>
    <row r="237" spans="1:18" x14ac:dyDescent="0.3">
      <c r="A237" t="s">
        <v>75</v>
      </c>
      <c r="B237" t="s">
        <v>75</v>
      </c>
      <c r="C237" t="e">
        <v>#VALUE!</v>
      </c>
      <c r="D237" t="s">
        <v>75</v>
      </c>
      <c r="E237" t="s">
        <v>75</v>
      </c>
      <c r="F237" t="s">
        <v>75</v>
      </c>
      <c r="G237" t="s">
        <v>75</v>
      </c>
      <c r="H237" t="s">
        <v>75</v>
      </c>
      <c r="I237" t="s">
        <v>75</v>
      </c>
      <c r="J237" t="s">
        <v>75</v>
      </c>
      <c r="K237" t="s">
        <v>75</v>
      </c>
      <c r="L237" t="s">
        <v>75</v>
      </c>
      <c r="M237" t="s">
        <v>75</v>
      </c>
      <c r="N237" t="s">
        <v>75</v>
      </c>
      <c r="O237" t="s">
        <v>75</v>
      </c>
      <c r="P237" t="s">
        <v>75</v>
      </c>
      <c r="Q237" t="s">
        <v>75</v>
      </c>
      <c r="R237" t="s">
        <v>75</v>
      </c>
    </row>
    <row r="238" spans="1:18" x14ac:dyDescent="0.3">
      <c r="A238" t="s">
        <v>75</v>
      </c>
      <c r="B238" t="s">
        <v>75</v>
      </c>
      <c r="C238" t="e">
        <v>#VALUE!</v>
      </c>
      <c r="D238" t="s">
        <v>75</v>
      </c>
      <c r="E238" t="s">
        <v>75</v>
      </c>
      <c r="F238" t="s">
        <v>75</v>
      </c>
      <c r="G238" t="s">
        <v>75</v>
      </c>
      <c r="H238" t="s">
        <v>75</v>
      </c>
      <c r="I238" t="s">
        <v>75</v>
      </c>
      <c r="J238" t="s">
        <v>75</v>
      </c>
      <c r="K238" t="s">
        <v>75</v>
      </c>
      <c r="L238" t="s">
        <v>75</v>
      </c>
      <c r="M238" t="s">
        <v>75</v>
      </c>
      <c r="N238" t="s">
        <v>75</v>
      </c>
      <c r="O238" t="s">
        <v>75</v>
      </c>
      <c r="P238" t="s">
        <v>75</v>
      </c>
      <c r="Q238" t="s">
        <v>75</v>
      </c>
      <c r="R238" t="s">
        <v>75</v>
      </c>
    </row>
    <row r="239" spans="1:18" x14ac:dyDescent="0.3">
      <c r="A239" t="s">
        <v>75</v>
      </c>
      <c r="B239" t="s">
        <v>75</v>
      </c>
      <c r="C239" t="e">
        <v>#VALUE!</v>
      </c>
      <c r="D239" t="s">
        <v>75</v>
      </c>
      <c r="E239" t="s">
        <v>75</v>
      </c>
      <c r="F239" t="s">
        <v>75</v>
      </c>
      <c r="G239" t="s">
        <v>75</v>
      </c>
      <c r="H239" t="s">
        <v>75</v>
      </c>
      <c r="I239" t="s">
        <v>75</v>
      </c>
      <c r="J239" t="s">
        <v>75</v>
      </c>
      <c r="K239" t="s">
        <v>75</v>
      </c>
      <c r="L239" t="s">
        <v>75</v>
      </c>
      <c r="M239" t="s">
        <v>75</v>
      </c>
      <c r="N239" t="s">
        <v>75</v>
      </c>
      <c r="O239" t="s">
        <v>75</v>
      </c>
      <c r="P239" t="s">
        <v>75</v>
      </c>
      <c r="Q239" t="s">
        <v>75</v>
      </c>
      <c r="R239" t="s">
        <v>75</v>
      </c>
    </row>
    <row r="240" spans="1:18" x14ac:dyDescent="0.3">
      <c r="A240" t="s">
        <v>75</v>
      </c>
      <c r="B240" t="s">
        <v>75</v>
      </c>
      <c r="C240" t="e">
        <v>#VALUE!</v>
      </c>
      <c r="D240" t="s">
        <v>75</v>
      </c>
      <c r="E240" t="s">
        <v>75</v>
      </c>
      <c r="F240" t="s">
        <v>75</v>
      </c>
      <c r="G240" t="s">
        <v>75</v>
      </c>
      <c r="H240" t="s">
        <v>75</v>
      </c>
      <c r="I240" t="s">
        <v>75</v>
      </c>
      <c r="J240" t="s">
        <v>75</v>
      </c>
      <c r="K240" t="s">
        <v>75</v>
      </c>
      <c r="L240" t="s">
        <v>75</v>
      </c>
      <c r="M240" t="s">
        <v>75</v>
      </c>
      <c r="N240" t="s">
        <v>75</v>
      </c>
      <c r="O240" t="s">
        <v>75</v>
      </c>
      <c r="P240" t="s">
        <v>75</v>
      </c>
      <c r="Q240" t="s">
        <v>75</v>
      </c>
      <c r="R240" t="s">
        <v>75</v>
      </c>
    </row>
    <row r="241" spans="1:18" x14ac:dyDescent="0.3">
      <c r="A241" t="s">
        <v>75</v>
      </c>
      <c r="B241" t="s">
        <v>75</v>
      </c>
      <c r="C241" t="e">
        <v>#VALUE!</v>
      </c>
      <c r="D241" t="s">
        <v>75</v>
      </c>
      <c r="E241" t="s">
        <v>75</v>
      </c>
      <c r="F241" t="s">
        <v>75</v>
      </c>
      <c r="G241" t="s">
        <v>75</v>
      </c>
      <c r="H241" t="s">
        <v>75</v>
      </c>
      <c r="I241" t="s">
        <v>75</v>
      </c>
      <c r="J241" t="s">
        <v>75</v>
      </c>
      <c r="K241" t="s">
        <v>75</v>
      </c>
      <c r="L241" t="s">
        <v>75</v>
      </c>
      <c r="M241" t="s">
        <v>75</v>
      </c>
      <c r="N241" t="s">
        <v>75</v>
      </c>
      <c r="O241" t="s">
        <v>75</v>
      </c>
      <c r="P241" t="s">
        <v>75</v>
      </c>
      <c r="Q241" t="s">
        <v>75</v>
      </c>
      <c r="R241" t="s">
        <v>75</v>
      </c>
    </row>
    <row r="242" spans="1:18" x14ac:dyDescent="0.3">
      <c r="A242" t="s">
        <v>75</v>
      </c>
      <c r="B242" t="s">
        <v>75</v>
      </c>
      <c r="C242" t="e">
        <v>#VALUE!</v>
      </c>
      <c r="D242" t="s">
        <v>75</v>
      </c>
      <c r="E242" t="s">
        <v>75</v>
      </c>
      <c r="F242" t="s">
        <v>75</v>
      </c>
      <c r="G242" t="s">
        <v>75</v>
      </c>
      <c r="H242" t="s">
        <v>75</v>
      </c>
      <c r="I242" t="s">
        <v>75</v>
      </c>
      <c r="J242" t="s">
        <v>75</v>
      </c>
      <c r="K242" t="s">
        <v>75</v>
      </c>
      <c r="L242" t="s">
        <v>75</v>
      </c>
      <c r="M242" t="s">
        <v>75</v>
      </c>
      <c r="N242" t="s">
        <v>75</v>
      </c>
      <c r="O242" t="s">
        <v>75</v>
      </c>
      <c r="P242" t="s">
        <v>75</v>
      </c>
      <c r="Q242" t="s">
        <v>75</v>
      </c>
      <c r="R242" t="s">
        <v>75</v>
      </c>
    </row>
    <row r="243" spans="1:18" x14ac:dyDescent="0.3">
      <c r="A243" t="s">
        <v>75</v>
      </c>
      <c r="B243" t="s">
        <v>75</v>
      </c>
      <c r="C243" t="e">
        <v>#VALUE!</v>
      </c>
      <c r="D243" t="s">
        <v>75</v>
      </c>
      <c r="E243" t="s">
        <v>75</v>
      </c>
      <c r="F243" t="s">
        <v>75</v>
      </c>
      <c r="G243" t="s">
        <v>75</v>
      </c>
      <c r="H243" t="s">
        <v>75</v>
      </c>
      <c r="I243" t="s">
        <v>75</v>
      </c>
      <c r="J243" t="s">
        <v>75</v>
      </c>
      <c r="K243" t="s">
        <v>75</v>
      </c>
      <c r="L243" t="s">
        <v>75</v>
      </c>
      <c r="M243" t="s">
        <v>75</v>
      </c>
      <c r="N243" t="s">
        <v>75</v>
      </c>
      <c r="O243" t="s">
        <v>75</v>
      </c>
      <c r="P243" t="s">
        <v>75</v>
      </c>
      <c r="Q243" t="s">
        <v>75</v>
      </c>
      <c r="R243" t="s">
        <v>75</v>
      </c>
    </row>
    <row r="244" spans="1:18" x14ac:dyDescent="0.3">
      <c r="A244" t="s">
        <v>75</v>
      </c>
      <c r="B244" t="s">
        <v>75</v>
      </c>
      <c r="C244" t="e">
        <v>#VALUE!</v>
      </c>
      <c r="D244" t="s">
        <v>75</v>
      </c>
      <c r="E244" t="s">
        <v>75</v>
      </c>
      <c r="F244" t="s">
        <v>75</v>
      </c>
      <c r="G244" t="s">
        <v>75</v>
      </c>
      <c r="H244" t="s">
        <v>75</v>
      </c>
      <c r="I244" t="s">
        <v>75</v>
      </c>
      <c r="J244" t="s">
        <v>75</v>
      </c>
      <c r="K244" t="s">
        <v>75</v>
      </c>
      <c r="L244" t="s">
        <v>75</v>
      </c>
      <c r="M244" t="s">
        <v>75</v>
      </c>
      <c r="N244" t="s">
        <v>75</v>
      </c>
      <c r="O244" t="s">
        <v>75</v>
      </c>
      <c r="P244" t="s">
        <v>75</v>
      </c>
      <c r="Q244" t="s">
        <v>75</v>
      </c>
      <c r="R244" t="s">
        <v>75</v>
      </c>
    </row>
    <row r="245" spans="1:18" x14ac:dyDescent="0.3">
      <c r="A245" t="s">
        <v>75</v>
      </c>
      <c r="B245" t="s">
        <v>75</v>
      </c>
      <c r="C245" t="e">
        <v>#VALUE!</v>
      </c>
      <c r="D245" t="s">
        <v>75</v>
      </c>
      <c r="E245" t="s">
        <v>75</v>
      </c>
      <c r="F245" t="s">
        <v>75</v>
      </c>
      <c r="G245" t="s">
        <v>75</v>
      </c>
      <c r="H245" t="s">
        <v>75</v>
      </c>
      <c r="I245" t="s">
        <v>75</v>
      </c>
      <c r="J245" t="s">
        <v>75</v>
      </c>
      <c r="K245" t="s">
        <v>75</v>
      </c>
      <c r="L245" t="s">
        <v>75</v>
      </c>
      <c r="M245" t="s">
        <v>75</v>
      </c>
      <c r="N245" t="s">
        <v>75</v>
      </c>
      <c r="O245" t="s">
        <v>75</v>
      </c>
      <c r="P245" t="s">
        <v>75</v>
      </c>
      <c r="Q245" t="s">
        <v>75</v>
      </c>
      <c r="R245" t="s">
        <v>75</v>
      </c>
    </row>
    <row r="246" spans="1:18" x14ac:dyDescent="0.3">
      <c r="A246" t="s">
        <v>75</v>
      </c>
      <c r="B246" t="s">
        <v>75</v>
      </c>
      <c r="C246" t="e">
        <v>#VALUE!</v>
      </c>
      <c r="D246" t="s">
        <v>75</v>
      </c>
      <c r="E246" t="s">
        <v>75</v>
      </c>
      <c r="F246" t="s">
        <v>75</v>
      </c>
      <c r="G246" t="s">
        <v>75</v>
      </c>
      <c r="H246" t="s">
        <v>75</v>
      </c>
      <c r="I246" t="s">
        <v>75</v>
      </c>
      <c r="J246" t="s">
        <v>75</v>
      </c>
      <c r="K246" t="s">
        <v>75</v>
      </c>
      <c r="L246" t="s">
        <v>75</v>
      </c>
      <c r="M246" t="s">
        <v>75</v>
      </c>
      <c r="N246" t="s">
        <v>75</v>
      </c>
      <c r="O246" t="s">
        <v>75</v>
      </c>
      <c r="P246" t="s">
        <v>75</v>
      </c>
      <c r="Q246" t="s">
        <v>75</v>
      </c>
      <c r="R246" t="s">
        <v>75</v>
      </c>
    </row>
    <row r="247" spans="1:18" x14ac:dyDescent="0.3">
      <c r="A247" t="s">
        <v>75</v>
      </c>
      <c r="B247" t="s">
        <v>75</v>
      </c>
      <c r="C247" t="e">
        <v>#VALUE!</v>
      </c>
      <c r="D247" t="s">
        <v>75</v>
      </c>
      <c r="E247" t="s">
        <v>75</v>
      </c>
      <c r="F247" t="s">
        <v>75</v>
      </c>
      <c r="G247" t="s">
        <v>75</v>
      </c>
      <c r="H247" t="s">
        <v>75</v>
      </c>
      <c r="I247" t="s">
        <v>75</v>
      </c>
      <c r="J247" t="s">
        <v>75</v>
      </c>
      <c r="K247" t="s">
        <v>75</v>
      </c>
      <c r="L247" t="s">
        <v>75</v>
      </c>
      <c r="M247" t="s">
        <v>75</v>
      </c>
      <c r="N247" t="s">
        <v>75</v>
      </c>
      <c r="O247" t="s">
        <v>75</v>
      </c>
      <c r="P247" t="s">
        <v>75</v>
      </c>
      <c r="Q247" t="s">
        <v>75</v>
      </c>
      <c r="R247" t="s">
        <v>75</v>
      </c>
    </row>
    <row r="248" spans="1:18" x14ac:dyDescent="0.3">
      <c r="A248">
        <v>21</v>
      </c>
      <c r="B248" t="s">
        <v>75</v>
      </c>
      <c r="C248" t="e">
        <v>#VALUE!</v>
      </c>
      <c r="D248" t="s">
        <v>75</v>
      </c>
      <c r="E248" t="s">
        <v>75</v>
      </c>
      <c r="F248" t="s">
        <v>75</v>
      </c>
      <c r="G248" t="s">
        <v>75</v>
      </c>
      <c r="H248" t="s">
        <v>75</v>
      </c>
      <c r="I248" t="s">
        <v>75</v>
      </c>
      <c r="J248" t="s">
        <v>75</v>
      </c>
      <c r="K248" t="s">
        <v>75</v>
      </c>
      <c r="L248" t="s">
        <v>75</v>
      </c>
      <c r="M248" t="s">
        <v>75</v>
      </c>
      <c r="N248" t="s">
        <v>75</v>
      </c>
      <c r="O248" t="s">
        <v>75</v>
      </c>
      <c r="P248" t="s">
        <v>75</v>
      </c>
      <c r="Q248" t="s">
        <v>75</v>
      </c>
      <c r="R248" t="s">
        <v>75</v>
      </c>
    </row>
    <row r="249" spans="1:18" x14ac:dyDescent="0.3">
      <c r="A249" t="s">
        <v>75</v>
      </c>
      <c r="B249" t="s">
        <v>75</v>
      </c>
      <c r="C249" t="e">
        <v>#VALUE!</v>
      </c>
      <c r="D249" t="s">
        <v>75</v>
      </c>
      <c r="E249" t="s">
        <v>75</v>
      </c>
      <c r="F249" t="s">
        <v>75</v>
      </c>
      <c r="G249" t="s">
        <v>75</v>
      </c>
      <c r="H249" t="s">
        <v>75</v>
      </c>
      <c r="I249" t="s">
        <v>75</v>
      </c>
      <c r="J249" t="s">
        <v>75</v>
      </c>
      <c r="K249" t="s">
        <v>75</v>
      </c>
      <c r="L249" t="s">
        <v>75</v>
      </c>
      <c r="M249" t="s">
        <v>75</v>
      </c>
      <c r="N249" t="s">
        <v>75</v>
      </c>
      <c r="O249" t="s">
        <v>75</v>
      </c>
      <c r="P249" t="s">
        <v>75</v>
      </c>
      <c r="Q249" t="s">
        <v>75</v>
      </c>
      <c r="R249" t="s">
        <v>75</v>
      </c>
    </row>
    <row r="250" spans="1:18" x14ac:dyDescent="0.3">
      <c r="A250" t="s">
        <v>75</v>
      </c>
      <c r="B250" t="s">
        <v>75</v>
      </c>
      <c r="C250" t="e">
        <v>#VALUE!</v>
      </c>
      <c r="D250" t="s">
        <v>75</v>
      </c>
      <c r="E250" t="s">
        <v>75</v>
      </c>
      <c r="F250" t="s">
        <v>75</v>
      </c>
      <c r="G250" t="s">
        <v>75</v>
      </c>
      <c r="H250" t="s">
        <v>75</v>
      </c>
      <c r="I250" t="s">
        <v>75</v>
      </c>
      <c r="J250" t="s">
        <v>75</v>
      </c>
      <c r="K250" t="s">
        <v>75</v>
      </c>
      <c r="L250" t="s">
        <v>75</v>
      </c>
      <c r="M250" t="s">
        <v>75</v>
      </c>
      <c r="N250" t="s">
        <v>75</v>
      </c>
      <c r="O250" t="s">
        <v>75</v>
      </c>
      <c r="P250" t="s">
        <v>75</v>
      </c>
      <c r="Q250" t="s">
        <v>75</v>
      </c>
      <c r="R250" t="s">
        <v>75</v>
      </c>
    </row>
    <row r="251" spans="1:18" x14ac:dyDescent="0.3">
      <c r="A251" t="s">
        <v>75</v>
      </c>
      <c r="B251" t="s">
        <v>75</v>
      </c>
      <c r="C251" t="e">
        <v>#VALUE!</v>
      </c>
      <c r="D251" t="s">
        <v>75</v>
      </c>
      <c r="E251" t="s">
        <v>75</v>
      </c>
      <c r="F251" t="s">
        <v>75</v>
      </c>
      <c r="G251" t="s">
        <v>75</v>
      </c>
      <c r="H251" t="s">
        <v>75</v>
      </c>
      <c r="I251" t="s">
        <v>75</v>
      </c>
      <c r="J251" t="s">
        <v>75</v>
      </c>
      <c r="K251" t="s">
        <v>75</v>
      </c>
      <c r="L251" t="s">
        <v>75</v>
      </c>
      <c r="M251" t="s">
        <v>75</v>
      </c>
      <c r="N251" t="s">
        <v>75</v>
      </c>
      <c r="O251" t="s">
        <v>75</v>
      </c>
      <c r="P251" t="s">
        <v>75</v>
      </c>
      <c r="Q251" t="s">
        <v>75</v>
      </c>
      <c r="R251" t="s">
        <v>75</v>
      </c>
    </row>
    <row r="252" spans="1:18" x14ac:dyDescent="0.3">
      <c r="A252" t="s">
        <v>75</v>
      </c>
      <c r="B252" t="s">
        <v>75</v>
      </c>
      <c r="C252" t="e">
        <v>#VALUE!</v>
      </c>
      <c r="D252" t="s">
        <v>75</v>
      </c>
      <c r="E252" t="s">
        <v>75</v>
      </c>
      <c r="F252" t="s">
        <v>75</v>
      </c>
      <c r="G252" t="s">
        <v>75</v>
      </c>
      <c r="H252" t="s">
        <v>75</v>
      </c>
      <c r="I252" t="s">
        <v>75</v>
      </c>
      <c r="J252" t="s">
        <v>75</v>
      </c>
      <c r="K252" t="s">
        <v>75</v>
      </c>
      <c r="L252" t="s">
        <v>75</v>
      </c>
      <c r="M252" t="s">
        <v>75</v>
      </c>
      <c r="N252" t="s">
        <v>75</v>
      </c>
      <c r="O252" t="s">
        <v>75</v>
      </c>
      <c r="P252" t="s">
        <v>75</v>
      </c>
      <c r="Q252" t="s">
        <v>75</v>
      </c>
      <c r="R252" t="s">
        <v>75</v>
      </c>
    </row>
    <row r="253" spans="1:18" x14ac:dyDescent="0.3">
      <c r="A253" t="s">
        <v>75</v>
      </c>
      <c r="B253" t="s">
        <v>75</v>
      </c>
      <c r="C253" t="e">
        <v>#VALUE!</v>
      </c>
      <c r="D253" t="s">
        <v>75</v>
      </c>
      <c r="E253" t="s">
        <v>75</v>
      </c>
      <c r="F253" t="s">
        <v>75</v>
      </c>
      <c r="G253" t="s">
        <v>75</v>
      </c>
      <c r="H253" t="s">
        <v>75</v>
      </c>
      <c r="I253" t="s">
        <v>75</v>
      </c>
      <c r="J253" t="s">
        <v>75</v>
      </c>
      <c r="K253" t="s">
        <v>75</v>
      </c>
      <c r="L253" t="s">
        <v>75</v>
      </c>
      <c r="M253" t="s">
        <v>75</v>
      </c>
      <c r="N253" t="s">
        <v>75</v>
      </c>
      <c r="O253" t="s">
        <v>75</v>
      </c>
      <c r="P253" t="s">
        <v>75</v>
      </c>
      <c r="Q253" t="s">
        <v>75</v>
      </c>
      <c r="R253" t="s">
        <v>75</v>
      </c>
    </row>
    <row r="254" spans="1:18" x14ac:dyDescent="0.3">
      <c r="A254" t="s">
        <v>75</v>
      </c>
      <c r="B254" t="s">
        <v>75</v>
      </c>
      <c r="C254" t="e">
        <v>#VALUE!</v>
      </c>
      <c r="D254" t="s">
        <v>75</v>
      </c>
      <c r="E254" t="s">
        <v>75</v>
      </c>
      <c r="F254" t="s">
        <v>75</v>
      </c>
      <c r="G254" t="s">
        <v>75</v>
      </c>
      <c r="H254" t="s">
        <v>75</v>
      </c>
      <c r="I254" t="s">
        <v>75</v>
      </c>
      <c r="J254" t="s">
        <v>75</v>
      </c>
      <c r="K254" t="s">
        <v>75</v>
      </c>
      <c r="L254" t="s">
        <v>75</v>
      </c>
      <c r="M254" t="s">
        <v>75</v>
      </c>
      <c r="N254" t="s">
        <v>75</v>
      </c>
      <c r="O254" t="s">
        <v>75</v>
      </c>
      <c r="P254" t="s">
        <v>75</v>
      </c>
      <c r="Q254" t="s">
        <v>75</v>
      </c>
      <c r="R254" t="s">
        <v>75</v>
      </c>
    </row>
    <row r="255" spans="1:18" x14ac:dyDescent="0.3">
      <c r="A255" t="s">
        <v>75</v>
      </c>
      <c r="B255" t="s">
        <v>75</v>
      </c>
      <c r="C255" t="e">
        <v>#VALUE!</v>
      </c>
      <c r="D255" t="s">
        <v>75</v>
      </c>
      <c r="E255" t="s">
        <v>75</v>
      </c>
      <c r="F255" t="s">
        <v>75</v>
      </c>
      <c r="G255" t="s">
        <v>75</v>
      </c>
      <c r="H255" t="s">
        <v>75</v>
      </c>
      <c r="I255" t="s">
        <v>75</v>
      </c>
      <c r="J255" t="s">
        <v>75</v>
      </c>
      <c r="K255" t="s">
        <v>75</v>
      </c>
      <c r="L255" t="s">
        <v>75</v>
      </c>
      <c r="M255" t="s">
        <v>75</v>
      </c>
      <c r="N255" t="s">
        <v>75</v>
      </c>
      <c r="O255" t="s">
        <v>75</v>
      </c>
      <c r="P255" t="s">
        <v>75</v>
      </c>
      <c r="Q255" t="s">
        <v>75</v>
      </c>
      <c r="R255" t="s">
        <v>75</v>
      </c>
    </row>
    <row r="256" spans="1:18" x14ac:dyDescent="0.3">
      <c r="A256" t="s">
        <v>75</v>
      </c>
      <c r="B256" t="s">
        <v>75</v>
      </c>
      <c r="C256" t="e">
        <v>#VALUE!</v>
      </c>
      <c r="D256" t="s">
        <v>75</v>
      </c>
      <c r="E256" t="s">
        <v>75</v>
      </c>
      <c r="F256" t="s">
        <v>75</v>
      </c>
      <c r="G256" t="s">
        <v>75</v>
      </c>
      <c r="H256" t="s">
        <v>75</v>
      </c>
      <c r="I256" t="s">
        <v>75</v>
      </c>
      <c r="J256" t="s">
        <v>75</v>
      </c>
      <c r="K256" t="s">
        <v>75</v>
      </c>
      <c r="L256" t="s">
        <v>75</v>
      </c>
      <c r="M256" t="s">
        <v>75</v>
      </c>
      <c r="N256" t="s">
        <v>75</v>
      </c>
      <c r="O256" t="s">
        <v>75</v>
      </c>
      <c r="P256" t="s">
        <v>75</v>
      </c>
      <c r="Q256" t="s">
        <v>75</v>
      </c>
      <c r="R256" t="s">
        <v>75</v>
      </c>
    </row>
    <row r="257" spans="1:18" x14ac:dyDescent="0.3">
      <c r="A257" t="s">
        <v>75</v>
      </c>
      <c r="B257" t="s">
        <v>75</v>
      </c>
      <c r="C257" t="e">
        <v>#VALUE!</v>
      </c>
      <c r="D257" t="s">
        <v>75</v>
      </c>
      <c r="E257" t="s">
        <v>75</v>
      </c>
      <c r="F257" t="s">
        <v>75</v>
      </c>
      <c r="G257" t="s">
        <v>75</v>
      </c>
      <c r="H257" t="s">
        <v>75</v>
      </c>
      <c r="I257" t="s">
        <v>75</v>
      </c>
      <c r="J257" t="s">
        <v>75</v>
      </c>
      <c r="K257" t="s">
        <v>75</v>
      </c>
      <c r="L257" t="s">
        <v>75</v>
      </c>
      <c r="M257" t="s">
        <v>75</v>
      </c>
      <c r="N257" t="s">
        <v>75</v>
      </c>
      <c r="O257" t="s">
        <v>75</v>
      </c>
      <c r="P257" t="s">
        <v>75</v>
      </c>
      <c r="Q257" t="s">
        <v>75</v>
      </c>
      <c r="R257" t="s">
        <v>75</v>
      </c>
    </row>
    <row r="258" spans="1:18" x14ac:dyDescent="0.3">
      <c r="A258" t="s">
        <v>75</v>
      </c>
      <c r="B258" t="s">
        <v>75</v>
      </c>
      <c r="C258" t="e">
        <v>#VALUE!</v>
      </c>
      <c r="D258" t="s">
        <v>75</v>
      </c>
      <c r="E258" t="s">
        <v>75</v>
      </c>
      <c r="F258" t="s">
        <v>75</v>
      </c>
      <c r="G258" t="s">
        <v>75</v>
      </c>
      <c r="H258" t="s">
        <v>75</v>
      </c>
      <c r="I258" t="s">
        <v>75</v>
      </c>
      <c r="J258" t="s">
        <v>75</v>
      </c>
      <c r="K258" t="s">
        <v>75</v>
      </c>
      <c r="L258" t="s">
        <v>75</v>
      </c>
      <c r="M258" t="s">
        <v>75</v>
      </c>
      <c r="N258" t="s">
        <v>75</v>
      </c>
      <c r="O258" t="s">
        <v>75</v>
      </c>
      <c r="P258" t="s">
        <v>75</v>
      </c>
      <c r="Q258" t="s">
        <v>75</v>
      </c>
      <c r="R258" t="s">
        <v>75</v>
      </c>
    </row>
    <row r="259" spans="1:18" x14ac:dyDescent="0.3">
      <c r="A259" t="s">
        <v>75</v>
      </c>
      <c r="B259" t="s">
        <v>75</v>
      </c>
      <c r="C259" t="e">
        <v>#VALUE!</v>
      </c>
      <c r="D259" t="s">
        <v>75</v>
      </c>
      <c r="E259" t="s">
        <v>75</v>
      </c>
      <c r="F259" t="s">
        <v>75</v>
      </c>
      <c r="G259" t="s">
        <v>75</v>
      </c>
      <c r="H259" t="s">
        <v>75</v>
      </c>
      <c r="I259" t="s">
        <v>75</v>
      </c>
      <c r="J259" t="s">
        <v>75</v>
      </c>
      <c r="K259" t="s">
        <v>75</v>
      </c>
      <c r="L259" t="s">
        <v>75</v>
      </c>
      <c r="M259" t="s">
        <v>75</v>
      </c>
      <c r="N259" t="s">
        <v>75</v>
      </c>
      <c r="O259" t="s">
        <v>75</v>
      </c>
      <c r="P259" t="s">
        <v>75</v>
      </c>
      <c r="Q259" t="s">
        <v>75</v>
      </c>
      <c r="R259" t="s">
        <v>75</v>
      </c>
    </row>
    <row r="260" spans="1:18" x14ac:dyDescent="0.3">
      <c r="A260" t="s">
        <v>75</v>
      </c>
      <c r="B260" t="s">
        <v>75</v>
      </c>
      <c r="C260" t="e">
        <v>#VALUE!</v>
      </c>
      <c r="D260" t="s">
        <v>75</v>
      </c>
      <c r="E260" t="s">
        <v>75</v>
      </c>
      <c r="F260" t="s">
        <v>75</v>
      </c>
      <c r="G260" t="s">
        <v>75</v>
      </c>
      <c r="H260" t="s">
        <v>75</v>
      </c>
      <c r="I260" t="s">
        <v>75</v>
      </c>
      <c r="J260" t="s">
        <v>75</v>
      </c>
      <c r="K260" t="s">
        <v>75</v>
      </c>
      <c r="L260" t="s">
        <v>75</v>
      </c>
      <c r="M260" t="s">
        <v>75</v>
      </c>
      <c r="N260" t="s">
        <v>75</v>
      </c>
      <c r="O260" t="s">
        <v>75</v>
      </c>
      <c r="P260" t="s">
        <v>75</v>
      </c>
      <c r="Q260" t="s">
        <v>75</v>
      </c>
      <c r="R260" t="s">
        <v>75</v>
      </c>
    </row>
    <row r="261" spans="1:18" x14ac:dyDescent="0.3">
      <c r="A261" t="s">
        <v>75</v>
      </c>
      <c r="B261" t="s">
        <v>75</v>
      </c>
      <c r="C261" t="e">
        <v>#VALUE!</v>
      </c>
      <c r="D261" t="s">
        <v>75</v>
      </c>
      <c r="E261" t="s">
        <v>75</v>
      </c>
      <c r="F261" t="s">
        <v>75</v>
      </c>
      <c r="G261" t="s">
        <v>75</v>
      </c>
      <c r="H261" t="s">
        <v>75</v>
      </c>
      <c r="I261" t="s">
        <v>75</v>
      </c>
      <c r="J261" t="s">
        <v>75</v>
      </c>
      <c r="K261" t="s">
        <v>75</v>
      </c>
      <c r="L261" t="s">
        <v>75</v>
      </c>
      <c r="M261" t="s">
        <v>75</v>
      </c>
      <c r="N261" t="s">
        <v>75</v>
      </c>
      <c r="O261" t="s">
        <v>75</v>
      </c>
      <c r="P261" t="s">
        <v>75</v>
      </c>
      <c r="Q261" t="s">
        <v>75</v>
      </c>
      <c r="R261" t="s">
        <v>75</v>
      </c>
    </row>
    <row r="262" spans="1:18" x14ac:dyDescent="0.3">
      <c r="A262" t="s">
        <v>75</v>
      </c>
      <c r="B262" t="s">
        <v>75</v>
      </c>
      <c r="C262" t="e">
        <v>#VALUE!</v>
      </c>
      <c r="D262" t="s">
        <v>75</v>
      </c>
      <c r="E262" t="s">
        <v>75</v>
      </c>
      <c r="F262" t="s">
        <v>75</v>
      </c>
      <c r="G262" t="s">
        <v>75</v>
      </c>
      <c r="H262" t="s">
        <v>75</v>
      </c>
      <c r="I262" t="s">
        <v>75</v>
      </c>
      <c r="J262" t="s">
        <v>75</v>
      </c>
      <c r="K262" t="s">
        <v>75</v>
      </c>
      <c r="L262" t="s">
        <v>75</v>
      </c>
      <c r="M262" t="s">
        <v>75</v>
      </c>
      <c r="N262" t="s">
        <v>75</v>
      </c>
      <c r="O262" t="s">
        <v>75</v>
      </c>
      <c r="P262" t="s">
        <v>75</v>
      </c>
      <c r="Q262" t="s">
        <v>75</v>
      </c>
      <c r="R262" t="s">
        <v>75</v>
      </c>
    </row>
    <row r="263" spans="1:18" x14ac:dyDescent="0.3">
      <c r="A263">
        <v>22.5</v>
      </c>
      <c r="B263" t="s">
        <v>75</v>
      </c>
      <c r="C263" t="e">
        <v>#VALUE!</v>
      </c>
      <c r="D263" t="s">
        <v>75</v>
      </c>
      <c r="E263" t="s">
        <v>75</v>
      </c>
      <c r="F263" t="s">
        <v>75</v>
      </c>
      <c r="G263" t="s">
        <v>75</v>
      </c>
      <c r="H263" t="s">
        <v>75</v>
      </c>
      <c r="I263" t="s">
        <v>75</v>
      </c>
      <c r="J263" t="s">
        <v>75</v>
      </c>
      <c r="K263" t="s">
        <v>75</v>
      </c>
      <c r="L263" t="s">
        <v>75</v>
      </c>
      <c r="M263" t="s">
        <v>75</v>
      </c>
      <c r="N263" t="s">
        <v>75</v>
      </c>
      <c r="O263" t="s">
        <v>75</v>
      </c>
      <c r="P263" t="s">
        <v>75</v>
      </c>
      <c r="Q263" t="s">
        <v>75</v>
      </c>
      <c r="R263" t="s">
        <v>75</v>
      </c>
    </row>
    <row r="264" spans="1:18" x14ac:dyDescent="0.3">
      <c r="A264" t="s">
        <v>75</v>
      </c>
      <c r="B264" t="s">
        <v>75</v>
      </c>
      <c r="C264" t="e">
        <v>#VALUE!</v>
      </c>
      <c r="D264" t="s">
        <v>75</v>
      </c>
      <c r="E264" t="s">
        <v>75</v>
      </c>
      <c r="F264" t="s">
        <v>75</v>
      </c>
      <c r="G264" t="s">
        <v>75</v>
      </c>
      <c r="H264" t="s">
        <v>75</v>
      </c>
      <c r="I264" t="s">
        <v>75</v>
      </c>
      <c r="J264" t="s">
        <v>75</v>
      </c>
      <c r="K264" t="s">
        <v>75</v>
      </c>
      <c r="L264" t="s">
        <v>75</v>
      </c>
      <c r="M264" t="s">
        <v>75</v>
      </c>
      <c r="N264" t="s">
        <v>75</v>
      </c>
      <c r="O264" t="s">
        <v>75</v>
      </c>
      <c r="P264" t="s">
        <v>75</v>
      </c>
      <c r="Q264" t="s">
        <v>75</v>
      </c>
      <c r="R264" t="s">
        <v>75</v>
      </c>
    </row>
    <row r="265" spans="1:18" x14ac:dyDescent="0.3">
      <c r="A265" t="s">
        <v>75</v>
      </c>
      <c r="B265" t="s">
        <v>75</v>
      </c>
      <c r="C265" t="e">
        <v>#VALUE!</v>
      </c>
      <c r="D265" t="s">
        <v>75</v>
      </c>
      <c r="E265" t="s">
        <v>75</v>
      </c>
      <c r="F265" t="s">
        <v>75</v>
      </c>
      <c r="G265" t="s">
        <v>75</v>
      </c>
      <c r="H265" t="s">
        <v>75</v>
      </c>
      <c r="I265" t="s">
        <v>75</v>
      </c>
      <c r="J265" t="s">
        <v>75</v>
      </c>
      <c r="K265" t="s">
        <v>75</v>
      </c>
      <c r="L265" t="s">
        <v>75</v>
      </c>
      <c r="M265" t="s">
        <v>75</v>
      </c>
      <c r="N265" t="s">
        <v>75</v>
      </c>
      <c r="O265" t="s">
        <v>75</v>
      </c>
      <c r="P265" t="s">
        <v>75</v>
      </c>
      <c r="Q265" t="s">
        <v>75</v>
      </c>
      <c r="R265" t="s">
        <v>75</v>
      </c>
    </row>
    <row r="266" spans="1:18" x14ac:dyDescent="0.3">
      <c r="A266" t="s">
        <v>75</v>
      </c>
      <c r="B266" t="s">
        <v>75</v>
      </c>
      <c r="C266" t="e">
        <v>#VALUE!</v>
      </c>
      <c r="D266" t="s">
        <v>75</v>
      </c>
      <c r="E266" t="s">
        <v>75</v>
      </c>
      <c r="F266" t="s">
        <v>75</v>
      </c>
      <c r="G266" t="s">
        <v>75</v>
      </c>
      <c r="H266" t="s">
        <v>75</v>
      </c>
      <c r="I266" t="s">
        <v>75</v>
      </c>
      <c r="J266" t="s">
        <v>75</v>
      </c>
      <c r="K266" t="s">
        <v>75</v>
      </c>
      <c r="L266" t="s">
        <v>75</v>
      </c>
      <c r="M266" t="s">
        <v>75</v>
      </c>
      <c r="N266" t="s">
        <v>75</v>
      </c>
      <c r="O266" t="s">
        <v>75</v>
      </c>
      <c r="P266" t="s">
        <v>75</v>
      </c>
      <c r="Q266" t="s">
        <v>75</v>
      </c>
      <c r="R266" t="s">
        <v>75</v>
      </c>
    </row>
    <row r="267" spans="1:18" x14ac:dyDescent="0.3">
      <c r="A267" t="s">
        <v>75</v>
      </c>
      <c r="B267" t="s">
        <v>75</v>
      </c>
      <c r="C267" t="e">
        <v>#VALUE!</v>
      </c>
      <c r="D267" t="s">
        <v>75</v>
      </c>
      <c r="E267" t="s">
        <v>75</v>
      </c>
      <c r="F267" t="s">
        <v>75</v>
      </c>
      <c r="G267" t="s">
        <v>75</v>
      </c>
      <c r="H267" t="s">
        <v>75</v>
      </c>
      <c r="I267" t="s">
        <v>75</v>
      </c>
      <c r="J267" t="s">
        <v>75</v>
      </c>
      <c r="K267" t="s">
        <v>75</v>
      </c>
      <c r="L267" t="s">
        <v>75</v>
      </c>
      <c r="M267" t="s">
        <v>75</v>
      </c>
      <c r="N267" t="s">
        <v>75</v>
      </c>
      <c r="O267" t="s">
        <v>75</v>
      </c>
      <c r="P267" t="s">
        <v>75</v>
      </c>
      <c r="Q267" t="s">
        <v>75</v>
      </c>
      <c r="R267" t="s">
        <v>75</v>
      </c>
    </row>
    <row r="268" spans="1:18" x14ac:dyDescent="0.3">
      <c r="A268" t="s">
        <v>75</v>
      </c>
      <c r="B268" t="s">
        <v>75</v>
      </c>
      <c r="C268" t="e">
        <v>#VALUE!</v>
      </c>
      <c r="D268" t="s">
        <v>75</v>
      </c>
      <c r="E268" t="s">
        <v>75</v>
      </c>
      <c r="F268" t="s">
        <v>75</v>
      </c>
      <c r="G268" t="s">
        <v>75</v>
      </c>
      <c r="H268" t="s">
        <v>75</v>
      </c>
      <c r="I268" t="s">
        <v>75</v>
      </c>
      <c r="J268" t="s">
        <v>75</v>
      </c>
      <c r="K268" t="s">
        <v>75</v>
      </c>
      <c r="L268" t="s">
        <v>75</v>
      </c>
      <c r="M268" t="s">
        <v>75</v>
      </c>
      <c r="N268" t="s">
        <v>75</v>
      </c>
      <c r="O268" t="s">
        <v>75</v>
      </c>
      <c r="P268" t="s">
        <v>75</v>
      </c>
      <c r="Q268" t="s">
        <v>75</v>
      </c>
      <c r="R268" t="s">
        <v>75</v>
      </c>
    </row>
    <row r="269" spans="1:18" x14ac:dyDescent="0.3">
      <c r="A269" t="s">
        <v>75</v>
      </c>
      <c r="B269" t="s">
        <v>75</v>
      </c>
      <c r="C269" t="e">
        <v>#VALUE!</v>
      </c>
      <c r="D269" t="s">
        <v>75</v>
      </c>
      <c r="E269" t="s">
        <v>75</v>
      </c>
      <c r="F269" t="s">
        <v>75</v>
      </c>
      <c r="G269" t="s">
        <v>75</v>
      </c>
      <c r="H269" t="s">
        <v>75</v>
      </c>
      <c r="I269" t="s">
        <v>75</v>
      </c>
      <c r="J269" t="s">
        <v>75</v>
      </c>
      <c r="K269" t="s">
        <v>75</v>
      </c>
      <c r="L269" t="s">
        <v>75</v>
      </c>
      <c r="M269" t="s">
        <v>75</v>
      </c>
      <c r="N269" t="s">
        <v>75</v>
      </c>
      <c r="O269" t="s">
        <v>75</v>
      </c>
      <c r="P269" t="s">
        <v>75</v>
      </c>
      <c r="Q269" t="s">
        <v>75</v>
      </c>
      <c r="R269" t="s">
        <v>75</v>
      </c>
    </row>
    <row r="270" spans="1:18" x14ac:dyDescent="0.3">
      <c r="A270" t="s">
        <v>75</v>
      </c>
      <c r="B270" t="s">
        <v>75</v>
      </c>
      <c r="C270" t="e">
        <v>#VALUE!</v>
      </c>
      <c r="D270" t="s">
        <v>75</v>
      </c>
      <c r="E270" t="s">
        <v>75</v>
      </c>
      <c r="F270" t="s">
        <v>75</v>
      </c>
      <c r="G270" t="s">
        <v>75</v>
      </c>
      <c r="H270" t="s">
        <v>75</v>
      </c>
      <c r="I270" t="s">
        <v>75</v>
      </c>
      <c r="J270" t="s">
        <v>75</v>
      </c>
      <c r="K270" t="s">
        <v>75</v>
      </c>
      <c r="L270" t="s">
        <v>75</v>
      </c>
      <c r="M270" t="s">
        <v>75</v>
      </c>
      <c r="N270" t="s">
        <v>75</v>
      </c>
      <c r="O270" t="s">
        <v>75</v>
      </c>
      <c r="P270" t="s">
        <v>75</v>
      </c>
      <c r="Q270" t="s">
        <v>75</v>
      </c>
      <c r="R270" t="s">
        <v>75</v>
      </c>
    </row>
    <row r="271" spans="1:18" x14ac:dyDescent="0.3">
      <c r="A271" t="s">
        <v>75</v>
      </c>
      <c r="B271" t="s">
        <v>75</v>
      </c>
      <c r="C271" t="e">
        <v>#VALUE!</v>
      </c>
      <c r="D271" t="s">
        <v>75</v>
      </c>
      <c r="E271" t="s">
        <v>75</v>
      </c>
      <c r="F271" t="s">
        <v>75</v>
      </c>
      <c r="G271" t="s">
        <v>75</v>
      </c>
      <c r="H271" t="s">
        <v>75</v>
      </c>
      <c r="I271" t="s">
        <v>75</v>
      </c>
      <c r="J271" t="s">
        <v>75</v>
      </c>
      <c r="K271" t="s">
        <v>75</v>
      </c>
      <c r="L271" t="s">
        <v>75</v>
      </c>
      <c r="M271" t="s">
        <v>75</v>
      </c>
      <c r="N271" t="s">
        <v>75</v>
      </c>
      <c r="O271" t="s">
        <v>75</v>
      </c>
      <c r="P271" t="s">
        <v>75</v>
      </c>
      <c r="Q271" t="s">
        <v>75</v>
      </c>
      <c r="R271" t="s">
        <v>75</v>
      </c>
    </row>
    <row r="272" spans="1:18" x14ac:dyDescent="0.3">
      <c r="A272" t="s">
        <v>75</v>
      </c>
      <c r="B272" t="s">
        <v>75</v>
      </c>
      <c r="C272" t="e">
        <v>#VALUE!</v>
      </c>
      <c r="D272" t="s">
        <v>75</v>
      </c>
      <c r="E272" t="s">
        <v>75</v>
      </c>
      <c r="F272" t="s">
        <v>75</v>
      </c>
      <c r="G272" t="s">
        <v>75</v>
      </c>
      <c r="H272" t="s">
        <v>75</v>
      </c>
      <c r="I272" t="s">
        <v>75</v>
      </c>
      <c r="J272" t="s">
        <v>75</v>
      </c>
      <c r="K272" t="s">
        <v>75</v>
      </c>
      <c r="L272" t="s">
        <v>75</v>
      </c>
      <c r="M272" t="s">
        <v>75</v>
      </c>
      <c r="N272" t="s">
        <v>75</v>
      </c>
      <c r="O272" t="s">
        <v>75</v>
      </c>
      <c r="P272" t="s">
        <v>75</v>
      </c>
      <c r="Q272" t="s">
        <v>75</v>
      </c>
      <c r="R272" t="s">
        <v>75</v>
      </c>
    </row>
    <row r="273" spans="1:18" x14ac:dyDescent="0.3">
      <c r="A273" t="s">
        <v>75</v>
      </c>
      <c r="B273" t="s">
        <v>75</v>
      </c>
      <c r="C273" t="e">
        <v>#VALUE!</v>
      </c>
      <c r="D273" t="s">
        <v>75</v>
      </c>
      <c r="E273" t="s">
        <v>75</v>
      </c>
      <c r="F273" t="s">
        <v>75</v>
      </c>
      <c r="G273" t="s">
        <v>75</v>
      </c>
      <c r="H273" t="s">
        <v>75</v>
      </c>
      <c r="I273" t="s">
        <v>75</v>
      </c>
      <c r="J273" t="s">
        <v>75</v>
      </c>
      <c r="K273" t="s">
        <v>75</v>
      </c>
      <c r="L273" t="s">
        <v>75</v>
      </c>
      <c r="M273" t="s">
        <v>75</v>
      </c>
      <c r="N273" t="s">
        <v>75</v>
      </c>
      <c r="O273" t="s">
        <v>75</v>
      </c>
      <c r="P273" t="s">
        <v>75</v>
      </c>
      <c r="Q273" t="s">
        <v>75</v>
      </c>
      <c r="R273" t="s">
        <v>75</v>
      </c>
    </row>
    <row r="274" spans="1:18" x14ac:dyDescent="0.3">
      <c r="A274" t="s">
        <v>75</v>
      </c>
      <c r="B274" t="s">
        <v>75</v>
      </c>
      <c r="C274" t="e">
        <v>#VALUE!</v>
      </c>
      <c r="D274" t="s">
        <v>75</v>
      </c>
      <c r="E274" t="s">
        <v>75</v>
      </c>
      <c r="F274" t="s">
        <v>75</v>
      </c>
      <c r="G274" t="s">
        <v>75</v>
      </c>
      <c r="H274" t="s">
        <v>75</v>
      </c>
      <c r="I274" t="s">
        <v>75</v>
      </c>
      <c r="J274" t="s">
        <v>75</v>
      </c>
      <c r="K274" t="s">
        <v>75</v>
      </c>
      <c r="L274" t="s">
        <v>75</v>
      </c>
      <c r="M274" t="s">
        <v>75</v>
      </c>
      <c r="N274" t="s">
        <v>75</v>
      </c>
      <c r="O274" t="s">
        <v>75</v>
      </c>
      <c r="P274" t="s">
        <v>75</v>
      </c>
      <c r="Q274" t="s">
        <v>75</v>
      </c>
      <c r="R274" t="s">
        <v>75</v>
      </c>
    </row>
    <row r="275" spans="1:18" x14ac:dyDescent="0.3">
      <c r="A275" t="s">
        <v>75</v>
      </c>
      <c r="B275" t="s">
        <v>75</v>
      </c>
      <c r="C275" t="e">
        <v>#VALUE!</v>
      </c>
      <c r="D275" t="s">
        <v>75</v>
      </c>
      <c r="E275" t="s">
        <v>75</v>
      </c>
      <c r="F275" t="s">
        <v>75</v>
      </c>
      <c r="G275" t="s">
        <v>75</v>
      </c>
      <c r="H275" t="s">
        <v>75</v>
      </c>
      <c r="I275" t="s">
        <v>75</v>
      </c>
      <c r="J275" t="s">
        <v>75</v>
      </c>
      <c r="K275" t="s">
        <v>75</v>
      </c>
      <c r="L275" t="s">
        <v>75</v>
      </c>
      <c r="M275" t="s">
        <v>75</v>
      </c>
      <c r="N275" t="s">
        <v>75</v>
      </c>
      <c r="O275" t="s">
        <v>75</v>
      </c>
      <c r="P275" t="s">
        <v>75</v>
      </c>
      <c r="Q275" t="s">
        <v>75</v>
      </c>
      <c r="R275" t="s">
        <v>75</v>
      </c>
    </row>
    <row r="276" spans="1:18" x14ac:dyDescent="0.3">
      <c r="A276" t="s">
        <v>75</v>
      </c>
      <c r="B276" t="s">
        <v>75</v>
      </c>
      <c r="C276" t="e">
        <v>#VALUE!</v>
      </c>
      <c r="D276" t="s">
        <v>75</v>
      </c>
      <c r="E276" t="s">
        <v>75</v>
      </c>
      <c r="F276" t="s">
        <v>75</v>
      </c>
      <c r="G276" t="s">
        <v>75</v>
      </c>
      <c r="H276" t="s">
        <v>75</v>
      </c>
      <c r="I276" t="s">
        <v>75</v>
      </c>
      <c r="J276" t="s">
        <v>75</v>
      </c>
      <c r="K276" t="s">
        <v>75</v>
      </c>
      <c r="L276" t="s">
        <v>75</v>
      </c>
      <c r="M276" t="s">
        <v>75</v>
      </c>
      <c r="N276" t="s">
        <v>75</v>
      </c>
      <c r="O276" t="s">
        <v>75</v>
      </c>
      <c r="P276" t="s">
        <v>75</v>
      </c>
      <c r="Q276" t="s">
        <v>75</v>
      </c>
      <c r="R276" t="s">
        <v>75</v>
      </c>
    </row>
    <row r="277" spans="1:18" x14ac:dyDescent="0.3">
      <c r="A277" t="s">
        <v>75</v>
      </c>
      <c r="B277" t="s">
        <v>75</v>
      </c>
      <c r="C277" t="e">
        <v>#VALUE!</v>
      </c>
      <c r="D277" t="s">
        <v>75</v>
      </c>
      <c r="E277" t="s">
        <v>75</v>
      </c>
      <c r="F277" t="s">
        <v>75</v>
      </c>
      <c r="G277" t="s">
        <v>75</v>
      </c>
      <c r="H277" t="s">
        <v>75</v>
      </c>
      <c r="I277" t="s">
        <v>75</v>
      </c>
      <c r="J277" t="s">
        <v>75</v>
      </c>
      <c r="K277" t="s">
        <v>75</v>
      </c>
      <c r="L277" t="s">
        <v>75</v>
      </c>
      <c r="M277" t="s">
        <v>75</v>
      </c>
      <c r="N277" t="s">
        <v>75</v>
      </c>
      <c r="O277" t="s">
        <v>75</v>
      </c>
      <c r="P277" t="s">
        <v>75</v>
      </c>
      <c r="Q277" t="s">
        <v>75</v>
      </c>
      <c r="R277" t="s">
        <v>75</v>
      </c>
    </row>
    <row r="278" spans="1:18" x14ac:dyDescent="0.3">
      <c r="A278">
        <v>24</v>
      </c>
      <c r="B278" t="s">
        <v>75</v>
      </c>
      <c r="C278" t="e">
        <v>#VALUE!</v>
      </c>
      <c r="D278" t="s">
        <v>75</v>
      </c>
      <c r="E278" t="s">
        <v>75</v>
      </c>
      <c r="F278" t="s">
        <v>75</v>
      </c>
      <c r="G278" t="s">
        <v>75</v>
      </c>
      <c r="H278" t="s">
        <v>75</v>
      </c>
      <c r="I278" t="s">
        <v>75</v>
      </c>
      <c r="J278" t="s">
        <v>75</v>
      </c>
      <c r="K278" t="s">
        <v>75</v>
      </c>
      <c r="L278" t="s">
        <v>75</v>
      </c>
      <c r="M278" t="s">
        <v>75</v>
      </c>
      <c r="N278" t="s">
        <v>75</v>
      </c>
      <c r="O278" t="s">
        <v>75</v>
      </c>
      <c r="P278" t="s">
        <v>75</v>
      </c>
      <c r="Q278" t="s">
        <v>75</v>
      </c>
      <c r="R278" t="s">
        <v>75</v>
      </c>
    </row>
    <row r="279" spans="1:18" x14ac:dyDescent="0.3">
      <c r="A279" t="s">
        <v>75</v>
      </c>
      <c r="B279" t="s">
        <v>75</v>
      </c>
      <c r="C279" t="e">
        <v>#VALUE!</v>
      </c>
      <c r="D279" t="s">
        <v>75</v>
      </c>
      <c r="E279" t="s">
        <v>75</v>
      </c>
      <c r="F279" t="s">
        <v>75</v>
      </c>
      <c r="G279" t="s">
        <v>75</v>
      </c>
      <c r="H279" t="s">
        <v>75</v>
      </c>
      <c r="I279" t="s">
        <v>75</v>
      </c>
      <c r="J279" t="s">
        <v>75</v>
      </c>
      <c r="K279" t="s">
        <v>75</v>
      </c>
      <c r="L279" t="s">
        <v>75</v>
      </c>
      <c r="M279" t="s">
        <v>75</v>
      </c>
      <c r="N279" t="s">
        <v>75</v>
      </c>
      <c r="O279" t="s">
        <v>75</v>
      </c>
      <c r="P279" t="s">
        <v>75</v>
      </c>
      <c r="Q279" t="s">
        <v>75</v>
      </c>
      <c r="R279" t="s">
        <v>75</v>
      </c>
    </row>
    <row r="280" spans="1:18" x14ac:dyDescent="0.3">
      <c r="A280" t="s">
        <v>75</v>
      </c>
      <c r="B280" t="s">
        <v>75</v>
      </c>
      <c r="C280" t="e">
        <v>#VALUE!</v>
      </c>
      <c r="D280" t="s">
        <v>75</v>
      </c>
      <c r="E280" t="s">
        <v>75</v>
      </c>
      <c r="F280" t="s">
        <v>75</v>
      </c>
      <c r="G280" t="s">
        <v>75</v>
      </c>
      <c r="H280" t="s">
        <v>75</v>
      </c>
      <c r="I280" t="s">
        <v>75</v>
      </c>
      <c r="J280" t="s">
        <v>75</v>
      </c>
      <c r="K280" t="s">
        <v>75</v>
      </c>
      <c r="L280" t="s">
        <v>75</v>
      </c>
      <c r="M280" t="s">
        <v>75</v>
      </c>
      <c r="N280" t="s">
        <v>75</v>
      </c>
      <c r="O280" t="s">
        <v>75</v>
      </c>
      <c r="P280" t="s">
        <v>75</v>
      </c>
      <c r="Q280" t="s">
        <v>75</v>
      </c>
      <c r="R280" t="s">
        <v>75</v>
      </c>
    </row>
    <row r="281" spans="1:18" x14ac:dyDescent="0.3">
      <c r="A281" t="s">
        <v>75</v>
      </c>
      <c r="B281" t="s">
        <v>75</v>
      </c>
      <c r="C281" t="e">
        <v>#VALUE!</v>
      </c>
      <c r="D281" t="s">
        <v>75</v>
      </c>
      <c r="E281" t="s">
        <v>75</v>
      </c>
      <c r="F281" t="s">
        <v>75</v>
      </c>
      <c r="G281" t="s">
        <v>75</v>
      </c>
      <c r="H281" t="s">
        <v>75</v>
      </c>
      <c r="I281" t="s">
        <v>75</v>
      </c>
      <c r="J281" t="s">
        <v>75</v>
      </c>
      <c r="K281" t="s">
        <v>75</v>
      </c>
      <c r="L281" t="s">
        <v>75</v>
      </c>
      <c r="M281" t="s">
        <v>75</v>
      </c>
      <c r="N281" t="s">
        <v>75</v>
      </c>
      <c r="O281" t="s">
        <v>75</v>
      </c>
      <c r="P281" t="s">
        <v>75</v>
      </c>
      <c r="Q281" t="s">
        <v>75</v>
      </c>
      <c r="R281" t="s">
        <v>75</v>
      </c>
    </row>
    <row r="282" spans="1:18" x14ac:dyDescent="0.3">
      <c r="A282" t="s">
        <v>75</v>
      </c>
      <c r="B282" t="s">
        <v>75</v>
      </c>
      <c r="C282" t="e">
        <v>#VALUE!</v>
      </c>
      <c r="D282" t="s">
        <v>75</v>
      </c>
      <c r="E282" t="s">
        <v>75</v>
      </c>
      <c r="F282" t="s">
        <v>75</v>
      </c>
      <c r="G282" t="s">
        <v>75</v>
      </c>
      <c r="H282" t="s">
        <v>75</v>
      </c>
      <c r="I282" t="s">
        <v>75</v>
      </c>
      <c r="J282" t="s">
        <v>75</v>
      </c>
      <c r="K282" t="s">
        <v>75</v>
      </c>
      <c r="L282" t="s">
        <v>75</v>
      </c>
      <c r="M282" t="s">
        <v>75</v>
      </c>
      <c r="N282" t="s">
        <v>75</v>
      </c>
      <c r="O282" t="s">
        <v>75</v>
      </c>
      <c r="P282" t="s">
        <v>75</v>
      </c>
      <c r="Q282" t="s">
        <v>75</v>
      </c>
      <c r="R282" t="s">
        <v>75</v>
      </c>
    </row>
    <row r="283" spans="1:18" x14ac:dyDescent="0.3">
      <c r="A283" t="s">
        <v>75</v>
      </c>
      <c r="B283" t="s">
        <v>75</v>
      </c>
      <c r="C283" t="e">
        <v>#VALUE!</v>
      </c>
      <c r="D283" t="s">
        <v>75</v>
      </c>
      <c r="E283" t="s">
        <v>75</v>
      </c>
      <c r="F283" t="s">
        <v>75</v>
      </c>
      <c r="G283" t="s">
        <v>75</v>
      </c>
      <c r="H283" t="s">
        <v>75</v>
      </c>
      <c r="I283" t="s">
        <v>75</v>
      </c>
      <c r="J283" t="s">
        <v>75</v>
      </c>
      <c r="K283" t="s">
        <v>75</v>
      </c>
      <c r="L283" t="s">
        <v>75</v>
      </c>
      <c r="M283" t="s">
        <v>75</v>
      </c>
      <c r="N283" t="s">
        <v>75</v>
      </c>
      <c r="O283" t="s">
        <v>75</v>
      </c>
      <c r="P283" t="s">
        <v>75</v>
      </c>
      <c r="Q283" t="s">
        <v>75</v>
      </c>
      <c r="R283" t="s">
        <v>75</v>
      </c>
    </row>
    <row r="284" spans="1:18" x14ac:dyDescent="0.3">
      <c r="A284" t="s">
        <v>75</v>
      </c>
      <c r="B284" t="s">
        <v>75</v>
      </c>
      <c r="C284" t="e">
        <v>#VALUE!</v>
      </c>
      <c r="D284" t="s">
        <v>75</v>
      </c>
      <c r="E284" t="s">
        <v>75</v>
      </c>
      <c r="F284" t="s">
        <v>75</v>
      </c>
      <c r="G284" t="s">
        <v>75</v>
      </c>
      <c r="H284" t="s">
        <v>75</v>
      </c>
      <c r="I284" t="s">
        <v>75</v>
      </c>
      <c r="J284" t="s">
        <v>75</v>
      </c>
      <c r="K284" t="s">
        <v>75</v>
      </c>
      <c r="L284" t="s">
        <v>75</v>
      </c>
      <c r="M284" t="s">
        <v>75</v>
      </c>
      <c r="N284" t="s">
        <v>75</v>
      </c>
      <c r="O284" t="s">
        <v>75</v>
      </c>
      <c r="P284" t="s">
        <v>75</v>
      </c>
      <c r="Q284" t="s">
        <v>75</v>
      </c>
      <c r="R284" t="s">
        <v>75</v>
      </c>
    </row>
    <row r="285" spans="1:18" x14ac:dyDescent="0.3">
      <c r="A285" t="s">
        <v>75</v>
      </c>
      <c r="B285" t="s">
        <v>75</v>
      </c>
      <c r="C285" t="e">
        <v>#VALUE!</v>
      </c>
      <c r="D285" t="s">
        <v>75</v>
      </c>
      <c r="E285" t="s">
        <v>75</v>
      </c>
      <c r="F285" t="s">
        <v>75</v>
      </c>
      <c r="G285" t="s">
        <v>75</v>
      </c>
      <c r="H285" t="s">
        <v>75</v>
      </c>
      <c r="I285" t="s">
        <v>75</v>
      </c>
      <c r="J285" t="s">
        <v>75</v>
      </c>
      <c r="K285" t="s">
        <v>75</v>
      </c>
      <c r="L285" t="s">
        <v>75</v>
      </c>
      <c r="M285" t="s">
        <v>75</v>
      </c>
      <c r="N285" t="s">
        <v>75</v>
      </c>
      <c r="O285" t="s">
        <v>75</v>
      </c>
      <c r="P285" t="s">
        <v>75</v>
      </c>
      <c r="Q285" t="s">
        <v>75</v>
      </c>
      <c r="R285" t="s">
        <v>75</v>
      </c>
    </row>
    <row r="286" spans="1:18" x14ac:dyDescent="0.3">
      <c r="A286" t="s">
        <v>75</v>
      </c>
      <c r="B286" t="s">
        <v>75</v>
      </c>
      <c r="C286" t="e">
        <v>#VALUE!</v>
      </c>
      <c r="D286" t="s">
        <v>75</v>
      </c>
      <c r="E286" t="s">
        <v>75</v>
      </c>
      <c r="F286" t="s">
        <v>75</v>
      </c>
      <c r="G286" t="s">
        <v>75</v>
      </c>
      <c r="H286" t="s">
        <v>75</v>
      </c>
      <c r="I286" t="s">
        <v>75</v>
      </c>
      <c r="J286" t="s">
        <v>75</v>
      </c>
      <c r="K286" t="s">
        <v>75</v>
      </c>
      <c r="L286" t="s">
        <v>75</v>
      </c>
      <c r="M286" t="s">
        <v>75</v>
      </c>
      <c r="N286" t="s">
        <v>75</v>
      </c>
      <c r="O286" t="s">
        <v>75</v>
      </c>
      <c r="P286" t="s">
        <v>75</v>
      </c>
      <c r="Q286" t="s">
        <v>75</v>
      </c>
      <c r="R286" t="s">
        <v>75</v>
      </c>
    </row>
    <row r="287" spans="1:18" x14ac:dyDescent="0.3">
      <c r="A287" t="s">
        <v>75</v>
      </c>
      <c r="B287" t="s">
        <v>75</v>
      </c>
      <c r="C287" t="e">
        <v>#VALUE!</v>
      </c>
      <c r="D287" t="s">
        <v>75</v>
      </c>
      <c r="E287" t="s">
        <v>75</v>
      </c>
      <c r="F287" t="s">
        <v>75</v>
      </c>
      <c r="G287" t="s">
        <v>75</v>
      </c>
      <c r="H287" t="s">
        <v>75</v>
      </c>
      <c r="I287" t="s">
        <v>75</v>
      </c>
      <c r="J287" t="s">
        <v>75</v>
      </c>
      <c r="K287" t="s">
        <v>75</v>
      </c>
      <c r="L287" t="s">
        <v>75</v>
      </c>
      <c r="M287" t="s">
        <v>75</v>
      </c>
      <c r="N287" t="s">
        <v>75</v>
      </c>
      <c r="O287" t="s">
        <v>75</v>
      </c>
      <c r="P287" t="s">
        <v>75</v>
      </c>
      <c r="Q287" t="s">
        <v>75</v>
      </c>
      <c r="R287" t="s">
        <v>75</v>
      </c>
    </row>
    <row r="288" spans="1:18" x14ac:dyDescent="0.3">
      <c r="A288" t="s">
        <v>75</v>
      </c>
      <c r="B288" t="s">
        <v>75</v>
      </c>
      <c r="C288" t="e">
        <v>#VALUE!</v>
      </c>
      <c r="D288" t="s">
        <v>75</v>
      </c>
      <c r="E288" t="s">
        <v>75</v>
      </c>
      <c r="F288" t="s">
        <v>75</v>
      </c>
      <c r="G288" t="s">
        <v>75</v>
      </c>
      <c r="H288" t="s">
        <v>75</v>
      </c>
      <c r="I288" t="s">
        <v>75</v>
      </c>
      <c r="J288" t="s">
        <v>75</v>
      </c>
      <c r="K288" t="s">
        <v>75</v>
      </c>
      <c r="L288" t="s">
        <v>75</v>
      </c>
      <c r="M288" t="s">
        <v>75</v>
      </c>
      <c r="N288" t="s">
        <v>75</v>
      </c>
      <c r="O288" t="s">
        <v>75</v>
      </c>
      <c r="P288" t="s">
        <v>75</v>
      </c>
      <c r="Q288" t="s">
        <v>75</v>
      </c>
      <c r="R288" t="s">
        <v>75</v>
      </c>
    </row>
    <row r="289" spans="1:18" x14ac:dyDescent="0.3">
      <c r="A289" t="s">
        <v>75</v>
      </c>
      <c r="B289" t="s">
        <v>75</v>
      </c>
      <c r="C289" t="e">
        <v>#VALUE!</v>
      </c>
      <c r="D289" t="s">
        <v>75</v>
      </c>
      <c r="E289" t="s">
        <v>75</v>
      </c>
      <c r="F289" t="s">
        <v>75</v>
      </c>
      <c r="G289" t="s">
        <v>75</v>
      </c>
      <c r="H289" t="s">
        <v>75</v>
      </c>
      <c r="I289" t="s">
        <v>75</v>
      </c>
      <c r="J289" t="s">
        <v>75</v>
      </c>
      <c r="K289" t="s">
        <v>75</v>
      </c>
      <c r="L289" t="s">
        <v>75</v>
      </c>
      <c r="M289" t="s">
        <v>75</v>
      </c>
      <c r="N289" t="s">
        <v>75</v>
      </c>
      <c r="O289" t="s">
        <v>75</v>
      </c>
      <c r="P289" t="s">
        <v>75</v>
      </c>
      <c r="Q289" t="s">
        <v>75</v>
      </c>
      <c r="R289" t="s">
        <v>75</v>
      </c>
    </row>
    <row r="290" spans="1:18" x14ac:dyDescent="0.3">
      <c r="A290" t="s">
        <v>75</v>
      </c>
      <c r="B290" t="s">
        <v>75</v>
      </c>
      <c r="C290" t="e">
        <v>#VALUE!</v>
      </c>
      <c r="D290" t="s">
        <v>75</v>
      </c>
      <c r="E290" t="s">
        <v>75</v>
      </c>
      <c r="F290" t="s">
        <v>75</v>
      </c>
      <c r="G290" t="s">
        <v>75</v>
      </c>
      <c r="H290" t="s">
        <v>75</v>
      </c>
      <c r="I290" t="s">
        <v>75</v>
      </c>
      <c r="J290" t="s">
        <v>75</v>
      </c>
      <c r="K290" t="s">
        <v>75</v>
      </c>
      <c r="L290" t="s">
        <v>75</v>
      </c>
      <c r="M290" t="s">
        <v>75</v>
      </c>
      <c r="N290" t="s">
        <v>75</v>
      </c>
      <c r="O290" t="s">
        <v>75</v>
      </c>
      <c r="P290" t="s">
        <v>75</v>
      </c>
      <c r="Q290" t="s">
        <v>75</v>
      </c>
      <c r="R290" t="s">
        <v>75</v>
      </c>
    </row>
    <row r="291" spans="1:18" x14ac:dyDescent="0.3">
      <c r="A291" t="s">
        <v>75</v>
      </c>
      <c r="C291" t="s">
        <v>226</v>
      </c>
      <c r="D291" t="s">
        <v>75</v>
      </c>
      <c r="E291" t="s">
        <v>75</v>
      </c>
      <c r="F291" t="s">
        <v>75</v>
      </c>
      <c r="G291" t="s">
        <v>75</v>
      </c>
      <c r="H291" t="s">
        <v>75</v>
      </c>
      <c r="I291" t="s">
        <v>75</v>
      </c>
      <c r="J291" t="s">
        <v>75</v>
      </c>
      <c r="K291" t="s">
        <v>75</v>
      </c>
      <c r="L291" t="s">
        <v>75</v>
      </c>
      <c r="M291" t="s">
        <v>75</v>
      </c>
      <c r="N291" t="s">
        <v>75</v>
      </c>
      <c r="O291" t="s">
        <v>75</v>
      </c>
      <c r="P291" t="s">
        <v>75</v>
      </c>
      <c r="Q291" t="s">
        <v>75</v>
      </c>
      <c r="R291" t="s">
        <v>75</v>
      </c>
    </row>
    <row r="292" spans="1:18" x14ac:dyDescent="0.3">
      <c r="A292" t="s">
        <v>75</v>
      </c>
      <c r="C292" t="s">
        <v>227</v>
      </c>
      <c r="D292" t="s">
        <v>75</v>
      </c>
      <c r="E292" t="s">
        <v>75</v>
      </c>
      <c r="F292" t="s">
        <v>75</v>
      </c>
      <c r="G292" t="s">
        <v>75</v>
      </c>
      <c r="H292" t="s">
        <v>75</v>
      </c>
      <c r="I292" t="s">
        <v>75</v>
      </c>
      <c r="J292" t="s">
        <v>75</v>
      </c>
      <c r="K292" t="s">
        <v>75</v>
      </c>
      <c r="L292" t="s">
        <v>75</v>
      </c>
      <c r="M292" t="s">
        <v>75</v>
      </c>
      <c r="N292" t="s">
        <v>75</v>
      </c>
      <c r="O292" t="s">
        <v>75</v>
      </c>
      <c r="P292" t="s">
        <v>75</v>
      </c>
      <c r="Q292" t="s">
        <v>75</v>
      </c>
      <c r="R292" t="s">
        <v>75</v>
      </c>
    </row>
    <row r="293" spans="1:18" x14ac:dyDescent="0.3">
      <c r="A293">
        <v>25.5</v>
      </c>
      <c r="C293" t="s">
        <v>228</v>
      </c>
      <c r="D293" t="s">
        <v>75</v>
      </c>
      <c r="E293" t="s">
        <v>75</v>
      </c>
      <c r="F293" t="s">
        <v>75</v>
      </c>
      <c r="G293" t="s">
        <v>75</v>
      </c>
      <c r="H293" t="s">
        <v>75</v>
      </c>
      <c r="I293" t="s">
        <v>75</v>
      </c>
      <c r="J293" t="s">
        <v>75</v>
      </c>
      <c r="K293" t="s">
        <v>75</v>
      </c>
      <c r="L293" t="s">
        <v>75</v>
      </c>
      <c r="M293" t="s">
        <v>75</v>
      </c>
      <c r="N293" t="s">
        <v>75</v>
      </c>
      <c r="O293" t="s">
        <v>75</v>
      </c>
      <c r="P293" t="s">
        <v>75</v>
      </c>
      <c r="Q293" t="s">
        <v>75</v>
      </c>
      <c r="R293" t="s">
        <v>75</v>
      </c>
    </row>
    <row r="294" spans="1:18" x14ac:dyDescent="0.3">
      <c r="A294" t="s">
        <v>75</v>
      </c>
      <c r="C294" t="s">
        <v>229</v>
      </c>
      <c r="D294" t="s">
        <v>75</v>
      </c>
      <c r="E294" t="s">
        <v>75</v>
      </c>
      <c r="F294" t="s">
        <v>75</v>
      </c>
      <c r="G294" t="s">
        <v>75</v>
      </c>
      <c r="H294" t="s">
        <v>75</v>
      </c>
      <c r="I294" t="s">
        <v>75</v>
      </c>
      <c r="J294" t="s">
        <v>75</v>
      </c>
      <c r="K294" t="s">
        <v>75</v>
      </c>
      <c r="L294" t="s">
        <v>75</v>
      </c>
      <c r="M294" t="s">
        <v>75</v>
      </c>
      <c r="N294" t="s">
        <v>75</v>
      </c>
      <c r="O294" t="s">
        <v>75</v>
      </c>
      <c r="P294" t="s">
        <v>75</v>
      </c>
      <c r="Q294" t="s">
        <v>75</v>
      </c>
      <c r="R294" t="s">
        <v>75</v>
      </c>
    </row>
    <row r="295" spans="1:18" x14ac:dyDescent="0.3">
      <c r="A295" t="s">
        <v>75</v>
      </c>
      <c r="C295" t="s">
        <v>230</v>
      </c>
      <c r="D295" t="s">
        <v>75</v>
      </c>
      <c r="E295" t="s">
        <v>75</v>
      </c>
      <c r="F295" t="s">
        <v>75</v>
      </c>
      <c r="G295" t="s">
        <v>75</v>
      </c>
      <c r="H295" t="s">
        <v>75</v>
      </c>
      <c r="I295" t="s">
        <v>75</v>
      </c>
      <c r="J295" t="s">
        <v>75</v>
      </c>
      <c r="K295" t="s">
        <v>75</v>
      </c>
      <c r="L295" t="s">
        <v>75</v>
      </c>
      <c r="M295" t="s">
        <v>75</v>
      </c>
      <c r="N295" t="s">
        <v>75</v>
      </c>
      <c r="O295" t="s">
        <v>75</v>
      </c>
      <c r="P295" t="s">
        <v>75</v>
      </c>
      <c r="Q295" t="s">
        <v>75</v>
      </c>
      <c r="R295" t="s">
        <v>75</v>
      </c>
    </row>
    <row r="296" spans="1:18" x14ac:dyDescent="0.3">
      <c r="A296" t="s">
        <v>75</v>
      </c>
      <c r="C296" t="s">
        <v>231</v>
      </c>
      <c r="D296" t="s">
        <v>75</v>
      </c>
      <c r="E296" t="s">
        <v>75</v>
      </c>
      <c r="F296" t="s">
        <v>75</v>
      </c>
      <c r="G296" t="s">
        <v>75</v>
      </c>
      <c r="H296" t="s">
        <v>75</v>
      </c>
      <c r="I296" t="s">
        <v>75</v>
      </c>
      <c r="J296" t="s">
        <v>75</v>
      </c>
      <c r="K296" t="s">
        <v>75</v>
      </c>
      <c r="L296" t="s">
        <v>75</v>
      </c>
      <c r="M296" t="s">
        <v>75</v>
      </c>
      <c r="N296" t="s">
        <v>75</v>
      </c>
      <c r="O296" t="s">
        <v>75</v>
      </c>
      <c r="P296" t="s">
        <v>75</v>
      </c>
      <c r="Q296" t="s">
        <v>75</v>
      </c>
      <c r="R296" t="s">
        <v>75</v>
      </c>
    </row>
    <row r="297" spans="1:18" x14ac:dyDescent="0.3">
      <c r="A297" t="s">
        <v>75</v>
      </c>
      <c r="C297" t="s">
        <v>232</v>
      </c>
      <c r="D297" t="s">
        <v>75</v>
      </c>
      <c r="E297" t="s">
        <v>75</v>
      </c>
      <c r="F297" t="s">
        <v>75</v>
      </c>
      <c r="G297" t="s">
        <v>75</v>
      </c>
      <c r="H297" t="s">
        <v>75</v>
      </c>
      <c r="I297" t="s">
        <v>75</v>
      </c>
      <c r="J297" t="s">
        <v>75</v>
      </c>
      <c r="K297" t="s">
        <v>75</v>
      </c>
      <c r="L297" t="s">
        <v>75</v>
      </c>
      <c r="M297" t="s">
        <v>75</v>
      </c>
      <c r="N297" t="s">
        <v>75</v>
      </c>
      <c r="O297" t="s">
        <v>75</v>
      </c>
      <c r="P297" t="s">
        <v>75</v>
      </c>
      <c r="Q297" t="s">
        <v>75</v>
      </c>
      <c r="R297" t="s">
        <v>75</v>
      </c>
    </row>
    <row r="298" spans="1:18" x14ac:dyDescent="0.3">
      <c r="A298" t="s">
        <v>75</v>
      </c>
      <c r="C298" t="s">
        <v>233</v>
      </c>
      <c r="D298" t="s">
        <v>75</v>
      </c>
      <c r="E298" t="s">
        <v>75</v>
      </c>
      <c r="F298" t="s">
        <v>75</v>
      </c>
      <c r="G298" t="s">
        <v>75</v>
      </c>
      <c r="H298" t="s">
        <v>75</v>
      </c>
      <c r="I298" t="s">
        <v>75</v>
      </c>
      <c r="J298" t="s">
        <v>75</v>
      </c>
      <c r="K298" t="s">
        <v>75</v>
      </c>
      <c r="L298" t="s">
        <v>75</v>
      </c>
      <c r="M298" t="s">
        <v>75</v>
      </c>
      <c r="N298" t="s">
        <v>75</v>
      </c>
      <c r="O298" t="s">
        <v>75</v>
      </c>
      <c r="P298" t="s">
        <v>75</v>
      </c>
      <c r="Q298" t="s">
        <v>75</v>
      </c>
      <c r="R298" t="s">
        <v>75</v>
      </c>
    </row>
    <row r="299" spans="1:18" x14ac:dyDescent="0.3">
      <c r="A299" t="s">
        <v>75</v>
      </c>
      <c r="C299" t="s">
        <v>234</v>
      </c>
      <c r="D299" t="s">
        <v>75</v>
      </c>
      <c r="E299" t="s">
        <v>75</v>
      </c>
      <c r="F299" t="s">
        <v>75</v>
      </c>
      <c r="G299" t="s">
        <v>75</v>
      </c>
      <c r="H299" t="s">
        <v>75</v>
      </c>
      <c r="I299" t="s">
        <v>75</v>
      </c>
      <c r="J299" t="s">
        <v>75</v>
      </c>
      <c r="K299" t="s">
        <v>75</v>
      </c>
      <c r="L299" t="s">
        <v>75</v>
      </c>
      <c r="M299" t="s">
        <v>75</v>
      </c>
      <c r="N299" t="s">
        <v>75</v>
      </c>
      <c r="O299" t="s">
        <v>75</v>
      </c>
      <c r="P299" t="s">
        <v>75</v>
      </c>
      <c r="Q299" t="s">
        <v>75</v>
      </c>
      <c r="R299" t="s">
        <v>75</v>
      </c>
    </row>
    <row r="300" spans="1:18" x14ac:dyDescent="0.3">
      <c r="A300" t="s">
        <v>75</v>
      </c>
      <c r="C300" t="s">
        <v>235</v>
      </c>
      <c r="D300" t="s">
        <v>75</v>
      </c>
      <c r="E300" t="s">
        <v>75</v>
      </c>
      <c r="F300" t="s">
        <v>75</v>
      </c>
      <c r="G300" t="s">
        <v>75</v>
      </c>
      <c r="H300" t="s">
        <v>75</v>
      </c>
      <c r="I300" t="s">
        <v>75</v>
      </c>
      <c r="J300" t="s">
        <v>75</v>
      </c>
      <c r="K300" t="s">
        <v>75</v>
      </c>
      <c r="L300" t="s">
        <v>75</v>
      </c>
      <c r="M300" t="s">
        <v>75</v>
      </c>
      <c r="N300" t="s">
        <v>75</v>
      </c>
      <c r="O300" t="s">
        <v>75</v>
      </c>
      <c r="P300" t="s">
        <v>75</v>
      </c>
      <c r="Q300" t="s">
        <v>75</v>
      </c>
      <c r="R300" t="s">
        <v>75</v>
      </c>
    </row>
    <row r="301" spans="1:18" x14ac:dyDescent="0.3">
      <c r="A301" t="s">
        <v>75</v>
      </c>
      <c r="C301" t="s">
        <v>236</v>
      </c>
      <c r="D301" t="s">
        <v>75</v>
      </c>
      <c r="E301" t="s">
        <v>75</v>
      </c>
      <c r="F301" t="s">
        <v>75</v>
      </c>
      <c r="G301" t="s">
        <v>75</v>
      </c>
      <c r="H301" t="s">
        <v>75</v>
      </c>
      <c r="I301" t="s">
        <v>75</v>
      </c>
      <c r="J301" t="s">
        <v>75</v>
      </c>
      <c r="K301" t="s">
        <v>75</v>
      </c>
      <c r="L301" t="s">
        <v>75</v>
      </c>
      <c r="M301" t="s">
        <v>75</v>
      </c>
      <c r="N301" t="s">
        <v>75</v>
      </c>
      <c r="O301" t="s">
        <v>75</v>
      </c>
      <c r="P301" t="s">
        <v>75</v>
      </c>
      <c r="Q301" t="s">
        <v>75</v>
      </c>
      <c r="R301" t="s">
        <v>75</v>
      </c>
    </row>
    <row r="302" spans="1:18" x14ac:dyDescent="0.3">
      <c r="A302" t="s">
        <v>75</v>
      </c>
      <c r="C302" t="s">
        <v>237</v>
      </c>
      <c r="D302" t="s">
        <v>75</v>
      </c>
      <c r="E302" t="s">
        <v>75</v>
      </c>
      <c r="F302" t="s">
        <v>75</v>
      </c>
      <c r="G302" t="s">
        <v>75</v>
      </c>
      <c r="H302" t="s">
        <v>75</v>
      </c>
      <c r="I302" t="s">
        <v>75</v>
      </c>
      <c r="J302" t="s">
        <v>75</v>
      </c>
      <c r="K302" t="s">
        <v>75</v>
      </c>
      <c r="L302" t="s">
        <v>75</v>
      </c>
      <c r="M302" t="s">
        <v>75</v>
      </c>
      <c r="N302" t="s">
        <v>75</v>
      </c>
      <c r="O302" t="s">
        <v>75</v>
      </c>
      <c r="P302" t="s">
        <v>75</v>
      </c>
      <c r="Q302" t="s">
        <v>75</v>
      </c>
      <c r="R302" t="s">
        <v>75</v>
      </c>
    </row>
    <row r="303" spans="1:18" x14ac:dyDescent="0.3">
      <c r="A303" t="s">
        <v>75</v>
      </c>
      <c r="C303" t="s">
        <v>238</v>
      </c>
      <c r="D303" t="s">
        <v>75</v>
      </c>
      <c r="E303" t="s">
        <v>75</v>
      </c>
      <c r="F303" t="s">
        <v>75</v>
      </c>
      <c r="G303" t="s">
        <v>75</v>
      </c>
      <c r="H303" t="s">
        <v>75</v>
      </c>
      <c r="I303" t="s">
        <v>75</v>
      </c>
      <c r="J303" t="s">
        <v>75</v>
      </c>
      <c r="K303" t="s">
        <v>75</v>
      </c>
      <c r="L303" t="s">
        <v>75</v>
      </c>
      <c r="M303" t="s">
        <v>75</v>
      </c>
      <c r="N303" t="s">
        <v>75</v>
      </c>
      <c r="O303" t="s">
        <v>75</v>
      </c>
      <c r="P303" t="s">
        <v>75</v>
      </c>
      <c r="Q303" t="s">
        <v>75</v>
      </c>
      <c r="R303" t="s">
        <v>75</v>
      </c>
    </row>
    <row r="304" spans="1:18" x14ac:dyDescent="0.3">
      <c r="A304" t="s">
        <v>75</v>
      </c>
      <c r="C304" t="s">
        <v>239</v>
      </c>
      <c r="D304" t="s">
        <v>75</v>
      </c>
      <c r="E304" t="s">
        <v>75</v>
      </c>
      <c r="F304" t="s">
        <v>75</v>
      </c>
      <c r="G304" t="s">
        <v>75</v>
      </c>
      <c r="H304" t="s">
        <v>75</v>
      </c>
      <c r="I304" t="s">
        <v>75</v>
      </c>
      <c r="J304" t="s">
        <v>75</v>
      </c>
      <c r="K304" t="s">
        <v>75</v>
      </c>
      <c r="L304" t="s">
        <v>75</v>
      </c>
      <c r="M304" t="s">
        <v>75</v>
      </c>
      <c r="N304" t="s">
        <v>75</v>
      </c>
      <c r="O304" t="s">
        <v>75</v>
      </c>
      <c r="P304" t="s">
        <v>75</v>
      </c>
      <c r="Q304" t="s">
        <v>75</v>
      </c>
      <c r="R304" t="s">
        <v>75</v>
      </c>
    </row>
    <row r="305" spans="1:18" x14ac:dyDescent="0.3">
      <c r="A305" t="s">
        <v>75</v>
      </c>
      <c r="C305" t="s">
        <v>240</v>
      </c>
      <c r="D305" t="s">
        <v>75</v>
      </c>
      <c r="E305" t="s">
        <v>75</v>
      </c>
      <c r="F305" t="s">
        <v>75</v>
      </c>
      <c r="G305" t="s">
        <v>75</v>
      </c>
      <c r="H305" t="s">
        <v>75</v>
      </c>
      <c r="I305" t="s">
        <v>75</v>
      </c>
      <c r="J305" t="s">
        <v>75</v>
      </c>
      <c r="K305" t="s">
        <v>75</v>
      </c>
      <c r="L305" t="s">
        <v>75</v>
      </c>
      <c r="M305" t="s">
        <v>75</v>
      </c>
      <c r="N305" t="s">
        <v>75</v>
      </c>
      <c r="O305" t="s">
        <v>75</v>
      </c>
      <c r="P305" t="s">
        <v>75</v>
      </c>
      <c r="Q305" t="s">
        <v>75</v>
      </c>
      <c r="R305" t="s">
        <v>75</v>
      </c>
    </row>
    <row r="306" spans="1:18" x14ac:dyDescent="0.3">
      <c r="A306" t="s">
        <v>75</v>
      </c>
      <c r="C306" t="s">
        <v>241</v>
      </c>
      <c r="D306" t="s">
        <v>75</v>
      </c>
      <c r="E306" t="s">
        <v>75</v>
      </c>
      <c r="F306" t="s">
        <v>75</v>
      </c>
      <c r="G306" t="s">
        <v>75</v>
      </c>
      <c r="H306" t="s">
        <v>75</v>
      </c>
      <c r="I306" t="s">
        <v>75</v>
      </c>
      <c r="J306" t="s">
        <v>75</v>
      </c>
      <c r="K306" t="s">
        <v>75</v>
      </c>
      <c r="L306" t="s">
        <v>75</v>
      </c>
      <c r="M306" t="s">
        <v>75</v>
      </c>
      <c r="N306" t="s">
        <v>75</v>
      </c>
      <c r="O306" t="s">
        <v>75</v>
      </c>
      <c r="P306" t="s">
        <v>75</v>
      </c>
      <c r="Q306" t="s">
        <v>75</v>
      </c>
      <c r="R306" t="s">
        <v>75</v>
      </c>
    </row>
    <row r="307" spans="1:18" x14ac:dyDescent="0.3">
      <c r="A307" t="s">
        <v>75</v>
      </c>
      <c r="C307" t="s">
        <v>242</v>
      </c>
      <c r="D307" t="s">
        <v>75</v>
      </c>
      <c r="E307" t="s">
        <v>75</v>
      </c>
      <c r="F307" t="s">
        <v>75</v>
      </c>
      <c r="G307" t="s">
        <v>75</v>
      </c>
      <c r="H307" t="s">
        <v>75</v>
      </c>
      <c r="I307" t="s">
        <v>75</v>
      </c>
      <c r="J307" t="s">
        <v>75</v>
      </c>
      <c r="K307" t="s">
        <v>75</v>
      </c>
      <c r="L307" t="s">
        <v>75</v>
      </c>
      <c r="M307" t="s">
        <v>75</v>
      </c>
      <c r="N307" t="s">
        <v>75</v>
      </c>
      <c r="O307" t="s">
        <v>75</v>
      </c>
      <c r="P307" t="s">
        <v>75</v>
      </c>
      <c r="Q307" t="s">
        <v>75</v>
      </c>
      <c r="R307" t="s">
        <v>75</v>
      </c>
    </row>
    <row r="308" spans="1:18" x14ac:dyDescent="0.3">
      <c r="A308">
        <v>27</v>
      </c>
      <c r="C308" t="s">
        <v>243</v>
      </c>
      <c r="D308" t="s">
        <v>75</v>
      </c>
      <c r="E308" t="s">
        <v>75</v>
      </c>
      <c r="F308" t="s">
        <v>75</v>
      </c>
      <c r="G308" t="s">
        <v>75</v>
      </c>
      <c r="H308" t="s">
        <v>75</v>
      </c>
      <c r="I308" t="s">
        <v>75</v>
      </c>
      <c r="J308" t="s">
        <v>75</v>
      </c>
      <c r="K308" t="s">
        <v>75</v>
      </c>
      <c r="L308" t="s">
        <v>75</v>
      </c>
      <c r="M308" t="s">
        <v>75</v>
      </c>
      <c r="N308" t="s">
        <v>75</v>
      </c>
      <c r="O308" t="s">
        <v>75</v>
      </c>
      <c r="P308" t="s">
        <v>75</v>
      </c>
      <c r="Q308" t="s">
        <v>75</v>
      </c>
      <c r="R308" t="s">
        <v>75</v>
      </c>
    </row>
    <row r="309" spans="1:18" x14ac:dyDescent="0.3">
      <c r="A309" t="s">
        <v>75</v>
      </c>
      <c r="C309" t="s">
        <v>244</v>
      </c>
      <c r="D309" t="s">
        <v>75</v>
      </c>
      <c r="E309" t="s">
        <v>75</v>
      </c>
      <c r="F309" t="s">
        <v>75</v>
      </c>
      <c r="G309" t="s">
        <v>75</v>
      </c>
      <c r="H309" t="s">
        <v>75</v>
      </c>
      <c r="I309" t="s">
        <v>75</v>
      </c>
      <c r="J309" t="s">
        <v>75</v>
      </c>
      <c r="K309" t="s">
        <v>75</v>
      </c>
      <c r="L309" t="s">
        <v>75</v>
      </c>
      <c r="M309" t="s">
        <v>75</v>
      </c>
      <c r="N309" t="s">
        <v>75</v>
      </c>
      <c r="O309" t="s">
        <v>75</v>
      </c>
      <c r="P309" t="s">
        <v>75</v>
      </c>
      <c r="Q309" t="s">
        <v>75</v>
      </c>
      <c r="R309" t="s">
        <v>75</v>
      </c>
    </row>
    <row r="310" spans="1:18" x14ac:dyDescent="0.3">
      <c r="A310" t="s">
        <v>75</v>
      </c>
      <c r="C310" t="s">
        <v>245</v>
      </c>
      <c r="D310" t="s">
        <v>75</v>
      </c>
      <c r="E310" t="s">
        <v>75</v>
      </c>
      <c r="F310" t="s">
        <v>75</v>
      </c>
      <c r="G310" t="s">
        <v>75</v>
      </c>
      <c r="H310" t="s">
        <v>75</v>
      </c>
      <c r="I310" t="s">
        <v>75</v>
      </c>
      <c r="J310" t="s">
        <v>75</v>
      </c>
      <c r="K310" t="s">
        <v>75</v>
      </c>
      <c r="L310" t="s">
        <v>75</v>
      </c>
      <c r="M310" t="s">
        <v>75</v>
      </c>
      <c r="N310" t="s">
        <v>75</v>
      </c>
      <c r="O310" t="s">
        <v>75</v>
      </c>
      <c r="P310" t="s">
        <v>75</v>
      </c>
      <c r="Q310" t="s">
        <v>75</v>
      </c>
      <c r="R310" t="s">
        <v>75</v>
      </c>
    </row>
    <row r="311" spans="1:18" x14ac:dyDescent="0.3">
      <c r="A311" t="s">
        <v>75</v>
      </c>
      <c r="C311" t="s">
        <v>246</v>
      </c>
      <c r="D311" t="s">
        <v>75</v>
      </c>
      <c r="E311" t="s">
        <v>75</v>
      </c>
      <c r="F311" t="s">
        <v>75</v>
      </c>
      <c r="G311" t="s">
        <v>75</v>
      </c>
      <c r="H311" t="s">
        <v>75</v>
      </c>
      <c r="I311" t="s">
        <v>75</v>
      </c>
      <c r="J311" t="s">
        <v>75</v>
      </c>
      <c r="K311" t="s">
        <v>75</v>
      </c>
      <c r="L311" t="s">
        <v>75</v>
      </c>
      <c r="M311" t="s">
        <v>75</v>
      </c>
      <c r="N311" t="s">
        <v>75</v>
      </c>
      <c r="O311" t="s">
        <v>75</v>
      </c>
      <c r="P311" t="s">
        <v>75</v>
      </c>
      <c r="Q311" t="s">
        <v>75</v>
      </c>
      <c r="R311" t="s">
        <v>75</v>
      </c>
    </row>
    <row r="312" spans="1:18" x14ac:dyDescent="0.3">
      <c r="A312" t="s">
        <v>75</v>
      </c>
      <c r="C312" t="s">
        <v>247</v>
      </c>
      <c r="D312" t="s">
        <v>75</v>
      </c>
      <c r="E312" t="s">
        <v>75</v>
      </c>
      <c r="F312" t="s">
        <v>75</v>
      </c>
      <c r="G312" t="s">
        <v>75</v>
      </c>
      <c r="H312" t="s">
        <v>75</v>
      </c>
      <c r="I312" t="s">
        <v>75</v>
      </c>
      <c r="J312" t="s">
        <v>75</v>
      </c>
      <c r="K312" t="s">
        <v>75</v>
      </c>
      <c r="L312" t="s">
        <v>75</v>
      </c>
      <c r="M312" t="s">
        <v>75</v>
      </c>
      <c r="N312" t="s">
        <v>75</v>
      </c>
      <c r="O312" t="s">
        <v>75</v>
      </c>
      <c r="P312" t="s">
        <v>75</v>
      </c>
      <c r="Q312" t="s">
        <v>75</v>
      </c>
      <c r="R312" t="s">
        <v>75</v>
      </c>
    </row>
    <row r="313" spans="1:18" x14ac:dyDescent="0.3">
      <c r="A313" t="s">
        <v>75</v>
      </c>
      <c r="C313" t="s">
        <v>248</v>
      </c>
      <c r="D313" t="s">
        <v>75</v>
      </c>
      <c r="E313" t="s">
        <v>75</v>
      </c>
      <c r="F313" t="s">
        <v>75</v>
      </c>
      <c r="G313" t="s">
        <v>75</v>
      </c>
      <c r="H313" t="s">
        <v>75</v>
      </c>
      <c r="I313" t="s">
        <v>75</v>
      </c>
      <c r="J313" t="s">
        <v>75</v>
      </c>
      <c r="K313" t="s">
        <v>75</v>
      </c>
      <c r="L313" t="s">
        <v>75</v>
      </c>
      <c r="M313" t="s">
        <v>75</v>
      </c>
      <c r="N313" t="s">
        <v>75</v>
      </c>
      <c r="O313" t="s">
        <v>75</v>
      </c>
      <c r="P313" t="s">
        <v>75</v>
      </c>
      <c r="Q313" t="s">
        <v>75</v>
      </c>
      <c r="R313" t="s">
        <v>75</v>
      </c>
    </row>
    <row r="314" spans="1:18" x14ac:dyDescent="0.3">
      <c r="A314" t="s">
        <v>75</v>
      </c>
      <c r="C314" t="s">
        <v>249</v>
      </c>
      <c r="D314" t="s">
        <v>75</v>
      </c>
      <c r="E314" t="s">
        <v>75</v>
      </c>
      <c r="F314" t="s">
        <v>75</v>
      </c>
      <c r="G314" t="s">
        <v>75</v>
      </c>
      <c r="H314" t="s">
        <v>75</v>
      </c>
      <c r="I314" t="s">
        <v>75</v>
      </c>
      <c r="J314" t="s">
        <v>75</v>
      </c>
      <c r="K314" t="s">
        <v>75</v>
      </c>
      <c r="L314" t="s">
        <v>75</v>
      </c>
      <c r="M314" t="s">
        <v>75</v>
      </c>
      <c r="N314" t="s">
        <v>75</v>
      </c>
      <c r="O314" t="s">
        <v>75</v>
      </c>
      <c r="P314" t="s">
        <v>75</v>
      </c>
      <c r="Q314" t="s">
        <v>75</v>
      </c>
      <c r="R314" t="s">
        <v>75</v>
      </c>
    </row>
    <row r="315" spans="1:18" x14ac:dyDescent="0.3">
      <c r="A315" t="s">
        <v>75</v>
      </c>
      <c r="C315" t="s">
        <v>250</v>
      </c>
      <c r="D315" t="s">
        <v>75</v>
      </c>
      <c r="E315" t="s">
        <v>75</v>
      </c>
      <c r="F315" t="s">
        <v>75</v>
      </c>
      <c r="G315" t="s">
        <v>75</v>
      </c>
      <c r="H315" t="s">
        <v>75</v>
      </c>
      <c r="I315" t="s">
        <v>75</v>
      </c>
      <c r="J315" t="s">
        <v>75</v>
      </c>
      <c r="K315" t="s">
        <v>75</v>
      </c>
      <c r="L315" t="s">
        <v>75</v>
      </c>
      <c r="M315" t="s">
        <v>75</v>
      </c>
      <c r="N315" t="s">
        <v>75</v>
      </c>
      <c r="O315" t="s">
        <v>75</v>
      </c>
      <c r="P315" t="s">
        <v>75</v>
      </c>
      <c r="Q315" t="s">
        <v>75</v>
      </c>
      <c r="R315" t="s">
        <v>75</v>
      </c>
    </row>
    <row r="316" spans="1:18" x14ac:dyDescent="0.3">
      <c r="A316" t="s">
        <v>75</v>
      </c>
      <c r="C316" t="s">
        <v>251</v>
      </c>
      <c r="D316" t="s">
        <v>75</v>
      </c>
      <c r="E316" t="s">
        <v>75</v>
      </c>
      <c r="F316" t="s">
        <v>75</v>
      </c>
      <c r="G316" t="s">
        <v>75</v>
      </c>
      <c r="H316" t="s">
        <v>75</v>
      </c>
      <c r="I316" t="s">
        <v>75</v>
      </c>
      <c r="J316" t="s">
        <v>75</v>
      </c>
      <c r="K316" t="s">
        <v>75</v>
      </c>
      <c r="L316" t="s">
        <v>75</v>
      </c>
      <c r="M316" t="s">
        <v>75</v>
      </c>
      <c r="N316" t="s">
        <v>75</v>
      </c>
      <c r="O316" t="s">
        <v>75</v>
      </c>
      <c r="P316" t="s">
        <v>75</v>
      </c>
      <c r="Q316" t="s">
        <v>75</v>
      </c>
      <c r="R316" t="s">
        <v>75</v>
      </c>
    </row>
    <row r="317" spans="1:18" x14ac:dyDescent="0.3">
      <c r="A317" t="s">
        <v>75</v>
      </c>
      <c r="C317" t="s">
        <v>252</v>
      </c>
      <c r="D317" t="s">
        <v>75</v>
      </c>
      <c r="E317" t="s">
        <v>75</v>
      </c>
      <c r="F317" t="s">
        <v>75</v>
      </c>
      <c r="G317" t="s">
        <v>75</v>
      </c>
      <c r="H317" t="s">
        <v>75</v>
      </c>
      <c r="I317" t="s">
        <v>75</v>
      </c>
      <c r="J317" t="s">
        <v>75</v>
      </c>
      <c r="K317" t="s">
        <v>75</v>
      </c>
      <c r="L317" t="s">
        <v>75</v>
      </c>
      <c r="M317" t="s">
        <v>75</v>
      </c>
      <c r="N317" t="s">
        <v>75</v>
      </c>
      <c r="O317" t="s">
        <v>75</v>
      </c>
      <c r="P317" t="s">
        <v>75</v>
      </c>
      <c r="Q317" t="s">
        <v>75</v>
      </c>
      <c r="R317" t="s">
        <v>75</v>
      </c>
    </row>
    <row r="318" spans="1:18" x14ac:dyDescent="0.3">
      <c r="A318" t="s">
        <v>75</v>
      </c>
      <c r="C318" t="s">
        <v>253</v>
      </c>
      <c r="D318" t="s">
        <v>75</v>
      </c>
      <c r="E318" t="s">
        <v>75</v>
      </c>
      <c r="F318" t="s">
        <v>75</v>
      </c>
      <c r="G318" t="s">
        <v>75</v>
      </c>
      <c r="H318" t="s">
        <v>75</v>
      </c>
      <c r="I318" t="s">
        <v>75</v>
      </c>
      <c r="J318" t="s">
        <v>75</v>
      </c>
      <c r="K318" t="s">
        <v>75</v>
      </c>
      <c r="L318" t="s">
        <v>75</v>
      </c>
      <c r="M318" t="s">
        <v>75</v>
      </c>
      <c r="N318" t="s">
        <v>75</v>
      </c>
      <c r="O318" t="s">
        <v>75</v>
      </c>
      <c r="P318" t="s">
        <v>75</v>
      </c>
      <c r="Q318" t="s">
        <v>75</v>
      </c>
      <c r="R318" t="s">
        <v>75</v>
      </c>
    </row>
    <row r="319" spans="1:18" x14ac:dyDescent="0.3">
      <c r="A319" t="s">
        <v>75</v>
      </c>
      <c r="C319" t="s">
        <v>254</v>
      </c>
      <c r="D319" t="s">
        <v>75</v>
      </c>
      <c r="E319" t="s">
        <v>75</v>
      </c>
      <c r="F319" t="s">
        <v>75</v>
      </c>
      <c r="G319" t="s">
        <v>75</v>
      </c>
      <c r="H319" t="s">
        <v>75</v>
      </c>
      <c r="I319" t="s">
        <v>75</v>
      </c>
      <c r="J319" t="s">
        <v>75</v>
      </c>
      <c r="K319" t="s">
        <v>75</v>
      </c>
      <c r="L319" t="s">
        <v>75</v>
      </c>
      <c r="M319" t="s">
        <v>75</v>
      </c>
      <c r="N319" t="s">
        <v>75</v>
      </c>
      <c r="O319" t="s">
        <v>75</v>
      </c>
      <c r="P319" t="s">
        <v>75</v>
      </c>
      <c r="Q319" t="s">
        <v>75</v>
      </c>
      <c r="R319" t="s">
        <v>75</v>
      </c>
    </row>
    <row r="320" spans="1:18" x14ac:dyDescent="0.3">
      <c r="A320" t="s">
        <v>75</v>
      </c>
      <c r="C320" t="s">
        <v>255</v>
      </c>
      <c r="D320" t="s">
        <v>75</v>
      </c>
      <c r="E320" t="s">
        <v>75</v>
      </c>
      <c r="F320" t="s">
        <v>75</v>
      </c>
      <c r="G320" t="s">
        <v>75</v>
      </c>
      <c r="H320" t="s">
        <v>75</v>
      </c>
      <c r="I320" t="s">
        <v>75</v>
      </c>
      <c r="J320" t="s">
        <v>75</v>
      </c>
      <c r="K320" t="s">
        <v>75</v>
      </c>
      <c r="L320" t="s">
        <v>75</v>
      </c>
      <c r="M320" t="s">
        <v>75</v>
      </c>
      <c r="N320" t="s">
        <v>75</v>
      </c>
      <c r="O320" t="s">
        <v>75</v>
      </c>
      <c r="P320" t="s">
        <v>75</v>
      </c>
      <c r="Q320" t="s">
        <v>75</v>
      </c>
      <c r="R320" t="s">
        <v>75</v>
      </c>
    </row>
    <row r="321" spans="1:18" x14ac:dyDescent="0.3">
      <c r="A321" t="s">
        <v>75</v>
      </c>
      <c r="C321" t="s">
        <v>256</v>
      </c>
      <c r="D321" t="s">
        <v>75</v>
      </c>
      <c r="E321" t="s">
        <v>75</v>
      </c>
      <c r="F321" t="s">
        <v>75</v>
      </c>
      <c r="G321" t="s">
        <v>75</v>
      </c>
      <c r="H321" t="s">
        <v>75</v>
      </c>
      <c r="I321" t="s">
        <v>75</v>
      </c>
      <c r="J321" t="s">
        <v>75</v>
      </c>
      <c r="K321" t="s">
        <v>75</v>
      </c>
      <c r="L321" t="s">
        <v>75</v>
      </c>
      <c r="M321" t="s">
        <v>75</v>
      </c>
      <c r="N321" t="s">
        <v>75</v>
      </c>
      <c r="O321" t="s">
        <v>75</v>
      </c>
      <c r="P321" t="s">
        <v>75</v>
      </c>
      <c r="Q321" t="s">
        <v>75</v>
      </c>
      <c r="R321" t="s">
        <v>75</v>
      </c>
    </row>
    <row r="322" spans="1:18" x14ac:dyDescent="0.3">
      <c r="A322" t="s">
        <v>75</v>
      </c>
      <c r="C322" t="s">
        <v>257</v>
      </c>
      <c r="D322" t="s">
        <v>75</v>
      </c>
      <c r="E322" t="s">
        <v>75</v>
      </c>
      <c r="F322" t="s">
        <v>75</v>
      </c>
      <c r="G322" t="s">
        <v>75</v>
      </c>
      <c r="H322" t="s">
        <v>75</v>
      </c>
      <c r="I322" t="s">
        <v>75</v>
      </c>
      <c r="J322" t="s">
        <v>75</v>
      </c>
      <c r="K322" t="s">
        <v>75</v>
      </c>
      <c r="L322" t="s">
        <v>75</v>
      </c>
      <c r="M322" t="s">
        <v>75</v>
      </c>
      <c r="N322" t="s">
        <v>75</v>
      </c>
      <c r="O322" t="s">
        <v>75</v>
      </c>
      <c r="P322" t="s">
        <v>75</v>
      </c>
      <c r="Q322" t="s">
        <v>75</v>
      </c>
      <c r="R322" t="s">
        <v>75</v>
      </c>
    </row>
    <row r="323" spans="1:18" x14ac:dyDescent="0.3">
      <c r="A323">
        <v>28.5</v>
      </c>
      <c r="C323" t="s">
        <v>258</v>
      </c>
      <c r="D323" t="s">
        <v>75</v>
      </c>
      <c r="E323" t="s">
        <v>75</v>
      </c>
      <c r="F323" t="s">
        <v>75</v>
      </c>
      <c r="G323" t="s">
        <v>75</v>
      </c>
      <c r="H323" t="s">
        <v>75</v>
      </c>
      <c r="I323" t="s">
        <v>75</v>
      </c>
      <c r="J323" t="s">
        <v>75</v>
      </c>
      <c r="K323" t="s">
        <v>75</v>
      </c>
      <c r="L323" t="s">
        <v>75</v>
      </c>
      <c r="M323" t="s">
        <v>75</v>
      </c>
      <c r="N323" t="s">
        <v>75</v>
      </c>
      <c r="O323" t="s">
        <v>75</v>
      </c>
      <c r="P323" t="s">
        <v>75</v>
      </c>
      <c r="Q323" t="s">
        <v>75</v>
      </c>
      <c r="R323" t="s">
        <v>75</v>
      </c>
    </row>
    <row r="324" spans="1:18" x14ac:dyDescent="0.3">
      <c r="A324" t="s">
        <v>75</v>
      </c>
      <c r="C324" t="s">
        <v>259</v>
      </c>
      <c r="D324" t="s">
        <v>75</v>
      </c>
      <c r="E324" t="s">
        <v>75</v>
      </c>
      <c r="F324" t="s">
        <v>75</v>
      </c>
      <c r="G324" t="s">
        <v>75</v>
      </c>
      <c r="H324" t="s">
        <v>75</v>
      </c>
      <c r="I324" t="s">
        <v>75</v>
      </c>
      <c r="J324" t="s">
        <v>75</v>
      </c>
      <c r="K324" t="s">
        <v>75</v>
      </c>
      <c r="L324" t="s">
        <v>75</v>
      </c>
      <c r="M324" t="s">
        <v>75</v>
      </c>
      <c r="N324" t="s">
        <v>75</v>
      </c>
      <c r="O324" t="s">
        <v>75</v>
      </c>
      <c r="P324" t="s">
        <v>75</v>
      </c>
      <c r="Q324" t="s">
        <v>75</v>
      </c>
      <c r="R324" t="s">
        <v>75</v>
      </c>
    </row>
    <row r="325" spans="1:18" x14ac:dyDescent="0.3">
      <c r="A325" t="s">
        <v>75</v>
      </c>
      <c r="C325" t="s">
        <v>260</v>
      </c>
      <c r="D325" t="s">
        <v>75</v>
      </c>
      <c r="E325" t="s">
        <v>75</v>
      </c>
      <c r="F325" t="s">
        <v>75</v>
      </c>
      <c r="G325" t="s">
        <v>75</v>
      </c>
      <c r="H325" t="s">
        <v>75</v>
      </c>
      <c r="I325" t="s">
        <v>75</v>
      </c>
      <c r="J325" t="s">
        <v>75</v>
      </c>
      <c r="K325" t="s">
        <v>75</v>
      </c>
      <c r="L325" t="s">
        <v>75</v>
      </c>
      <c r="M325" t="s">
        <v>75</v>
      </c>
      <c r="N325" t="s">
        <v>75</v>
      </c>
      <c r="O325" t="s">
        <v>75</v>
      </c>
      <c r="P325" t="s">
        <v>75</v>
      </c>
      <c r="Q325" t="s">
        <v>75</v>
      </c>
      <c r="R325" t="s">
        <v>75</v>
      </c>
    </row>
    <row r="326" spans="1:18" x14ac:dyDescent="0.3">
      <c r="A326" t="s">
        <v>75</v>
      </c>
      <c r="C326" t="s">
        <v>261</v>
      </c>
      <c r="D326" t="s">
        <v>75</v>
      </c>
      <c r="E326" t="s">
        <v>75</v>
      </c>
      <c r="F326" t="s">
        <v>75</v>
      </c>
      <c r="G326" t="s">
        <v>75</v>
      </c>
      <c r="H326" t="s">
        <v>75</v>
      </c>
      <c r="I326" t="s">
        <v>75</v>
      </c>
      <c r="J326" t="s">
        <v>75</v>
      </c>
      <c r="K326" t="s">
        <v>75</v>
      </c>
      <c r="L326" t="s">
        <v>75</v>
      </c>
      <c r="M326" t="s">
        <v>75</v>
      </c>
      <c r="N326" t="s">
        <v>75</v>
      </c>
      <c r="O326" t="s">
        <v>75</v>
      </c>
      <c r="P326" t="s">
        <v>75</v>
      </c>
      <c r="Q326" t="s">
        <v>75</v>
      </c>
      <c r="R326" t="s">
        <v>75</v>
      </c>
    </row>
    <row r="327" spans="1:18" x14ac:dyDescent="0.3">
      <c r="A327" t="s">
        <v>75</v>
      </c>
      <c r="C327" t="s">
        <v>262</v>
      </c>
      <c r="D327" t="s">
        <v>75</v>
      </c>
      <c r="E327" t="s">
        <v>75</v>
      </c>
      <c r="F327" t="s">
        <v>75</v>
      </c>
      <c r="G327" t="s">
        <v>75</v>
      </c>
      <c r="H327" t="s">
        <v>75</v>
      </c>
      <c r="I327" t="s">
        <v>75</v>
      </c>
      <c r="J327" t="s">
        <v>75</v>
      </c>
      <c r="K327" t="s">
        <v>75</v>
      </c>
      <c r="L327" t="s">
        <v>75</v>
      </c>
      <c r="M327" t="s">
        <v>75</v>
      </c>
      <c r="N327" t="s">
        <v>75</v>
      </c>
      <c r="O327" t="s">
        <v>75</v>
      </c>
      <c r="P327" t="s">
        <v>75</v>
      </c>
      <c r="Q327" t="s">
        <v>75</v>
      </c>
      <c r="R327" t="s">
        <v>75</v>
      </c>
    </row>
    <row r="328" spans="1:18" x14ac:dyDescent="0.3">
      <c r="A328" t="s">
        <v>75</v>
      </c>
      <c r="C328" t="s">
        <v>263</v>
      </c>
      <c r="D328" t="s">
        <v>75</v>
      </c>
      <c r="E328" t="s">
        <v>75</v>
      </c>
      <c r="F328" t="s">
        <v>75</v>
      </c>
      <c r="G328" t="s">
        <v>75</v>
      </c>
      <c r="H328" t="s">
        <v>75</v>
      </c>
      <c r="I328" t="s">
        <v>75</v>
      </c>
      <c r="J328" t="s">
        <v>75</v>
      </c>
      <c r="K328" t="s">
        <v>75</v>
      </c>
      <c r="L328" t="s">
        <v>75</v>
      </c>
      <c r="M328" t="s">
        <v>75</v>
      </c>
      <c r="N328" t="s">
        <v>75</v>
      </c>
      <c r="O328" t="s">
        <v>75</v>
      </c>
      <c r="P328" t="s">
        <v>75</v>
      </c>
      <c r="Q328" t="s">
        <v>75</v>
      </c>
      <c r="R328" t="s">
        <v>75</v>
      </c>
    </row>
    <row r="329" spans="1:18" x14ac:dyDescent="0.3">
      <c r="A329" t="s">
        <v>75</v>
      </c>
      <c r="C329" t="s">
        <v>264</v>
      </c>
      <c r="D329" t="s">
        <v>75</v>
      </c>
      <c r="E329" t="s">
        <v>75</v>
      </c>
      <c r="F329" t="s">
        <v>75</v>
      </c>
      <c r="G329" t="s">
        <v>75</v>
      </c>
      <c r="H329" t="s">
        <v>75</v>
      </c>
      <c r="I329" t="s">
        <v>75</v>
      </c>
      <c r="J329" t="s">
        <v>75</v>
      </c>
      <c r="K329" t="s">
        <v>75</v>
      </c>
      <c r="L329" t="s">
        <v>75</v>
      </c>
      <c r="M329" t="s">
        <v>75</v>
      </c>
      <c r="N329" t="s">
        <v>75</v>
      </c>
      <c r="O329" t="s">
        <v>75</v>
      </c>
      <c r="P329" t="s">
        <v>75</v>
      </c>
      <c r="Q329" t="s">
        <v>75</v>
      </c>
      <c r="R329" t="s">
        <v>75</v>
      </c>
    </row>
    <row r="330" spans="1:18" x14ac:dyDescent="0.3">
      <c r="A330" t="s">
        <v>75</v>
      </c>
      <c r="C330" t="s">
        <v>265</v>
      </c>
      <c r="D330" t="s">
        <v>75</v>
      </c>
      <c r="E330" t="s">
        <v>75</v>
      </c>
      <c r="F330" t="s">
        <v>75</v>
      </c>
      <c r="G330" t="s">
        <v>75</v>
      </c>
      <c r="H330" t="s">
        <v>75</v>
      </c>
      <c r="I330" t="s">
        <v>75</v>
      </c>
      <c r="J330" t="s">
        <v>75</v>
      </c>
      <c r="K330" t="s">
        <v>75</v>
      </c>
      <c r="L330" t="s">
        <v>75</v>
      </c>
      <c r="M330" t="s">
        <v>75</v>
      </c>
      <c r="N330" t="s">
        <v>75</v>
      </c>
      <c r="O330" t="s">
        <v>75</v>
      </c>
      <c r="P330" t="s">
        <v>75</v>
      </c>
      <c r="Q330" t="s">
        <v>75</v>
      </c>
      <c r="R330" t="s">
        <v>75</v>
      </c>
    </row>
    <row r="331" spans="1:18" x14ac:dyDescent="0.3">
      <c r="A331" t="s">
        <v>75</v>
      </c>
      <c r="C331" t="s">
        <v>266</v>
      </c>
      <c r="D331" t="s">
        <v>75</v>
      </c>
      <c r="E331" t="s">
        <v>75</v>
      </c>
      <c r="F331" t="s">
        <v>75</v>
      </c>
      <c r="G331" t="s">
        <v>75</v>
      </c>
      <c r="H331" t="s">
        <v>75</v>
      </c>
      <c r="I331" t="s">
        <v>75</v>
      </c>
      <c r="J331" t="s">
        <v>75</v>
      </c>
      <c r="K331" t="s">
        <v>75</v>
      </c>
      <c r="L331" t="s">
        <v>75</v>
      </c>
      <c r="M331" t="s">
        <v>75</v>
      </c>
      <c r="N331" t="s">
        <v>75</v>
      </c>
      <c r="O331" t="s">
        <v>75</v>
      </c>
      <c r="P331" t="s">
        <v>75</v>
      </c>
      <c r="Q331" t="s">
        <v>75</v>
      </c>
      <c r="R331" t="s">
        <v>75</v>
      </c>
    </row>
    <row r="332" spans="1:18" x14ac:dyDescent="0.3">
      <c r="A332" t="s">
        <v>75</v>
      </c>
      <c r="C332" t="s">
        <v>267</v>
      </c>
      <c r="D332" t="s">
        <v>75</v>
      </c>
      <c r="E332" t="s">
        <v>75</v>
      </c>
      <c r="F332" t="s">
        <v>75</v>
      </c>
      <c r="G332" t="s">
        <v>75</v>
      </c>
      <c r="H332" t="s">
        <v>75</v>
      </c>
      <c r="I332" t="s">
        <v>75</v>
      </c>
      <c r="J332" t="s">
        <v>75</v>
      </c>
      <c r="K332" t="s">
        <v>75</v>
      </c>
      <c r="L332" t="s">
        <v>75</v>
      </c>
      <c r="M332" t="s">
        <v>75</v>
      </c>
      <c r="N332" t="s">
        <v>75</v>
      </c>
      <c r="O332" t="s">
        <v>75</v>
      </c>
      <c r="P332" t="s">
        <v>75</v>
      </c>
      <c r="Q332" t="s">
        <v>75</v>
      </c>
      <c r="R332" t="s">
        <v>75</v>
      </c>
    </row>
    <row r="333" spans="1:18" x14ac:dyDescent="0.3">
      <c r="A333" t="s">
        <v>75</v>
      </c>
      <c r="C333" t="s">
        <v>268</v>
      </c>
      <c r="D333" t="s">
        <v>75</v>
      </c>
      <c r="E333" t="s">
        <v>75</v>
      </c>
      <c r="F333" t="s">
        <v>75</v>
      </c>
      <c r="G333" t="s">
        <v>75</v>
      </c>
      <c r="H333" t="s">
        <v>75</v>
      </c>
      <c r="I333" t="s">
        <v>75</v>
      </c>
      <c r="J333" t="s">
        <v>75</v>
      </c>
      <c r="K333" t="s">
        <v>75</v>
      </c>
      <c r="L333" t="s">
        <v>75</v>
      </c>
      <c r="M333" t="s">
        <v>75</v>
      </c>
      <c r="N333" t="s">
        <v>75</v>
      </c>
      <c r="O333" t="s">
        <v>75</v>
      </c>
      <c r="P333" t="s">
        <v>75</v>
      </c>
      <c r="Q333" t="s">
        <v>75</v>
      </c>
      <c r="R333" t="s">
        <v>75</v>
      </c>
    </row>
    <row r="334" spans="1:18" x14ac:dyDescent="0.3">
      <c r="A334" t="s">
        <v>75</v>
      </c>
      <c r="C334" t="s">
        <v>269</v>
      </c>
      <c r="D334" t="s">
        <v>75</v>
      </c>
      <c r="E334" t="s">
        <v>75</v>
      </c>
      <c r="F334" t="s">
        <v>75</v>
      </c>
      <c r="G334" t="s">
        <v>75</v>
      </c>
      <c r="H334" t="s">
        <v>75</v>
      </c>
      <c r="I334" t="s">
        <v>75</v>
      </c>
      <c r="J334" t="s">
        <v>75</v>
      </c>
      <c r="K334" t="s">
        <v>75</v>
      </c>
      <c r="L334" t="s">
        <v>75</v>
      </c>
      <c r="M334" t="s">
        <v>75</v>
      </c>
      <c r="N334" t="s">
        <v>75</v>
      </c>
      <c r="O334" t="s">
        <v>75</v>
      </c>
      <c r="P334" t="s">
        <v>75</v>
      </c>
      <c r="Q334" t="s">
        <v>75</v>
      </c>
      <c r="R334" t="s">
        <v>75</v>
      </c>
    </row>
    <row r="335" spans="1:18" x14ac:dyDescent="0.3">
      <c r="A335" t="s">
        <v>75</v>
      </c>
      <c r="C335" t="s">
        <v>270</v>
      </c>
      <c r="D335" t="s">
        <v>75</v>
      </c>
      <c r="E335" t="s">
        <v>75</v>
      </c>
      <c r="F335" t="s">
        <v>75</v>
      </c>
      <c r="G335" t="s">
        <v>75</v>
      </c>
      <c r="H335" t="s">
        <v>75</v>
      </c>
      <c r="I335" t="s">
        <v>75</v>
      </c>
      <c r="J335" t="s">
        <v>75</v>
      </c>
      <c r="K335" t="s">
        <v>75</v>
      </c>
      <c r="L335" t="s">
        <v>75</v>
      </c>
      <c r="M335" t="s">
        <v>75</v>
      </c>
      <c r="N335" t="s">
        <v>75</v>
      </c>
      <c r="O335" t="s">
        <v>75</v>
      </c>
      <c r="P335" t="s">
        <v>75</v>
      </c>
      <c r="Q335" t="s">
        <v>75</v>
      </c>
      <c r="R335" t="s">
        <v>75</v>
      </c>
    </row>
    <row r="336" spans="1:18" x14ac:dyDescent="0.3">
      <c r="A336" t="s">
        <v>75</v>
      </c>
      <c r="C336" t="s">
        <v>271</v>
      </c>
      <c r="D336" t="s">
        <v>75</v>
      </c>
      <c r="E336" t="s">
        <v>75</v>
      </c>
      <c r="F336" t="s">
        <v>75</v>
      </c>
      <c r="G336" t="s">
        <v>75</v>
      </c>
      <c r="H336" t="s">
        <v>75</v>
      </c>
      <c r="I336" t="s">
        <v>75</v>
      </c>
      <c r="J336" t="s">
        <v>75</v>
      </c>
      <c r="K336" t="s">
        <v>75</v>
      </c>
      <c r="L336" t="s">
        <v>75</v>
      </c>
      <c r="M336" t="s">
        <v>75</v>
      </c>
      <c r="N336" t="s">
        <v>75</v>
      </c>
      <c r="O336" t="s">
        <v>75</v>
      </c>
      <c r="P336" t="s">
        <v>75</v>
      </c>
      <c r="Q336" t="s">
        <v>75</v>
      </c>
      <c r="R336" t="s">
        <v>75</v>
      </c>
    </row>
    <row r="337" spans="1:18" x14ac:dyDescent="0.3">
      <c r="A337" t="s">
        <v>75</v>
      </c>
      <c r="C337" t="s">
        <v>272</v>
      </c>
      <c r="D337" t="s">
        <v>75</v>
      </c>
      <c r="E337" t="s">
        <v>75</v>
      </c>
      <c r="F337" t="s">
        <v>75</v>
      </c>
      <c r="G337" t="s">
        <v>75</v>
      </c>
      <c r="H337" t="s">
        <v>75</v>
      </c>
      <c r="I337" t="s">
        <v>75</v>
      </c>
      <c r="J337" t="s">
        <v>75</v>
      </c>
      <c r="K337" t="s">
        <v>75</v>
      </c>
      <c r="L337" t="s">
        <v>75</v>
      </c>
      <c r="M337" t="s">
        <v>75</v>
      </c>
      <c r="N337" t="s">
        <v>75</v>
      </c>
      <c r="O337" t="s">
        <v>75</v>
      </c>
      <c r="P337" t="s">
        <v>75</v>
      </c>
      <c r="Q337" t="s">
        <v>75</v>
      </c>
      <c r="R337" t="s">
        <v>75</v>
      </c>
    </row>
    <row r="338" spans="1:18" x14ac:dyDescent="0.3">
      <c r="A338">
        <v>30</v>
      </c>
      <c r="C338" t="s">
        <v>273</v>
      </c>
      <c r="D338" t="s">
        <v>75</v>
      </c>
      <c r="E338" t="s">
        <v>75</v>
      </c>
      <c r="F338" t="s">
        <v>75</v>
      </c>
      <c r="G338" t="s">
        <v>75</v>
      </c>
      <c r="H338" t="s">
        <v>75</v>
      </c>
      <c r="I338" t="s">
        <v>75</v>
      </c>
      <c r="J338" t="s">
        <v>75</v>
      </c>
      <c r="K338" t="s">
        <v>75</v>
      </c>
      <c r="L338" t="s">
        <v>75</v>
      </c>
      <c r="M338" t="s">
        <v>75</v>
      </c>
      <c r="N338" t="s">
        <v>75</v>
      </c>
      <c r="O338" t="s">
        <v>75</v>
      </c>
      <c r="P338" t="s">
        <v>75</v>
      </c>
      <c r="Q338" t="s">
        <v>75</v>
      </c>
      <c r="R338" t="s">
        <v>75</v>
      </c>
    </row>
    <row r="339" spans="1:18" x14ac:dyDescent="0.3">
      <c r="A339" t="s">
        <v>75</v>
      </c>
      <c r="C339" t="s">
        <v>274</v>
      </c>
      <c r="D339" t="s">
        <v>75</v>
      </c>
      <c r="E339" t="s">
        <v>75</v>
      </c>
      <c r="F339" t="s">
        <v>75</v>
      </c>
      <c r="G339" t="s">
        <v>75</v>
      </c>
      <c r="H339" t="s">
        <v>75</v>
      </c>
      <c r="I339" t="s">
        <v>75</v>
      </c>
      <c r="J339" t="s">
        <v>75</v>
      </c>
      <c r="K339" t="s">
        <v>75</v>
      </c>
      <c r="L339" t="s">
        <v>75</v>
      </c>
      <c r="M339" t="s">
        <v>75</v>
      </c>
      <c r="N339" t="s">
        <v>75</v>
      </c>
      <c r="O339" t="s">
        <v>75</v>
      </c>
      <c r="P339" t="s">
        <v>75</v>
      </c>
      <c r="Q339" t="s">
        <v>75</v>
      </c>
      <c r="R339" t="s">
        <v>75</v>
      </c>
    </row>
    <row r="340" spans="1:18" x14ac:dyDescent="0.3">
      <c r="A340" t="s">
        <v>75</v>
      </c>
      <c r="C340" t="s">
        <v>275</v>
      </c>
      <c r="D340" t="s">
        <v>75</v>
      </c>
      <c r="E340" t="s">
        <v>75</v>
      </c>
      <c r="F340" t="s">
        <v>75</v>
      </c>
      <c r="G340" t="s">
        <v>75</v>
      </c>
      <c r="H340" t="s">
        <v>75</v>
      </c>
      <c r="I340" t="s">
        <v>75</v>
      </c>
      <c r="J340" t="s">
        <v>75</v>
      </c>
      <c r="K340" t="s">
        <v>75</v>
      </c>
      <c r="L340" t="s">
        <v>75</v>
      </c>
      <c r="M340" t="s">
        <v>75</v>
      </c>
      <c r="N340" t="s">
        <v>75</v>
      </c>
      <c r="O340" t="s">
        <v>75</v>
      </c>
      <c r="P340" t="s">
        <v>75</v>
      </c>
      <c r="Q340" t="s">
        <v>75</v>
      </c>
      <c r="R340" t="s">
        <v>75</v>
      </c>
    </row>
    <row r="341" spans="1:18" x14ac:dyDescent="0.3">
      <c r="A341" t="s">
        <v>75</v>
      </c>
      <c r="C341" t="s">
        <v>276</v>
      </c>
      <c r="D341" t="s">
        <v>75</v>
      </c>
      <c r="E341" t="s">
        <v>75</v>
      </c>
      <c r="F341" t="s">
        <v>75</v>
      </c>
      <c r="G341" t="s">
        <v>75</v>
      </c>
      <c r="H341" t="s">
        <v>75</v>
      </c>
      <c r="I341" t="s">
        <v>75</v>
      </c>
      <c r="J341" t="s">
        <v>75</v>
      </c>
      <c r="K341" t="s">
        <v>75</v>
      </c>
      <c r="L341" t="s">
        <v>75</v>
      </c>
      <c r="M341" t="s">
        <v>75</v>
      </c>
      <c r="N341" t="s">
        <v>75</v>
      </c>
      <c r="O341" t="s">
        <v>75</v>
      </c>
      <c r="P341" t="s">
        <v>75</v>
      </c>
      <c r="Q341" t="s">
        <v>75</v>
      </c>
      <c r="R341" t="s">
        <v>75</v>
      </c>
    </row>
    <row r="342" spans="1:18" x14ac:dyDescent="0.3">
      <c r="A342" t="s">
        <v>75</v>
      </c>
      <c r="C342" t="s">
        <v>277</v>
      </c>
      <c r="D342" t="s">
        <v>75</v>
      </c>
      <c r="E342" t="s">
        <v>75</v>
      </c>
      <c r="F342" t="s">
        <v>75</v>
      </c>
      <c r="G342" t="s">
        <v>75</v>
      </c>
      <c r="H342" t="s">
        <v>75</v>
      </c>
      <c r="I342" t="s">
        <v>75</v>
      </c>
      <c r="J342" t="s">
        <v>75</v>
      </c>
      <c r="K342" t="s">
        <v>75</v>
      </c>
      <c r="L342" t="s">
        <v>75</v>
      </c>
      <c r="M342" t="s">
        <v>75</v>
      </c>
      <c r="N342" t="s">
        <v>75</v>
      </c>
      <c r="O342" t="s">
        <v>75</v>
      </c>
      <c r="P342" t="s">
        <v>75</v>
      </c>
      <c r="Q342" t="s">
        <v>75</v>
      </c>
      <c r="R342" t="s">
        <v>75</v>
      </c>
    </row>
    <row r="343" spans="1:18" x14ac:dyDescent="0.3">
      <c r="A343" t="s">
        <v>75</v>
      </c>
      <c r="C343" t="s">
        <v>278</v>
      </c>
      <c r="D343" t="s">
        <v>75</v>
      </c>
      <c r="E343" t="s">
        <v>75</v>
      </c>
      <c r="F343" t="s">
        <v>75</v>
      </c>
      <c r="G343" t="s">
        <v>75</v>
      </c>
      <c r="H343" t="s">
        <v>75</v>
      </c>
      <c r="I343" t="s">
        <v>75</v>
      </c>
      <c r="J343" t="s">
        <v>75</v>
      </c>
      <c r="K343" t="s">
        <v>75</v>
      </c>
      <c r="L343" t="s">
        <v>75</v>
      </c>
      <c r="M343" t="s">
        <v>75</v>
      </c>
      <c r="N343" t="s">
        <v>75</v>
      </c>
      <c r="O343" t="s">
        <v>75</v>
      </c>
      <c r="P343" t="s">
        <v>75</v>
      </c>
      <c r="Q343" t="s">
        <v>75</v>
      </c>
      <c r="R343" t="s">
        <v>75</v>
      </c>
    </row>
    <row r="344" spans="1:18" x14ac:dyDescent="0.3">
      <c r="A344" t="s">
        <v>75</v>
      </c>
      <c r="C344" t="s">
        <v>279</v>
      </c>
      <c r="D344" t="s">
        <v>75</v>
      </c>
      <c r="E344" t="s">
        <v>75</v>
      </c>
      <c r="F344" t="s">
        <v>75</v>
      </c>
      <c r="G344" t="s">
        <v>75</v>
      </c>
      <c r="H344" t="s">
        <v>75</v>
      </c>
      <c r="I344" t="s">
        <v>75</v>
      </c>
      <c r="J344" t="s">
        <v>75</v>
      </c>
      <c r="K344" t="s">
        <v>75</v>
      </c>
      <c r="L344" t="s">
        <v>75</v>
      </c>
      <c r="M344" t="s">
        <v>75</v>
      </c>
      <c r="N344" t="s">
        <v>75</v>
      </c>
      <c r="O344" t="s">
        <v>75</v>
      </c>
      <c r="P344" t="s">
        <v>75</v>
      </c>
      <c r="Q344" t="s">
        <v>75</v>
      </c>
      <c r="R344" t="s">
        <v>75</v>
      </c>
    </row>
    <row r="345" spans="1:18" x14ac:dyDescent="0.3">
      <c r="A345" t="s">
        <v>75</v>
      </c>
      <c r="C345" t="s">
        <v>280</v>
      </c>
      <c r="D345" t="s">
        <v>75</v>
      </c>
      <c r="E345" t="s">
        <v>75</v>
      </c>
      <c r="F345" t="s">
        <v>75</v>
      </c>
      <c r="G345" t="s">
        <v>75</v>
      </c>
      <c r="H345" t="s">
        <v>75</v>
      </c>
      <c r="I345" t="s">
        <v>75</v>
      </c>
      <c r="J345" t="s">
        <v>75</v>
      </c>
      <c r="K345" t="s">
        <v>75</v>
      </c>
      <c r="L345" t="s">
        <v>75</v>
      </c>
      <c r="M345" t="s">
        <v>75</v>
      </c>
      <c r="N345" t="s">
        <v>75</v>
      </c>
      <c r="O345" t="s">
        <v>75</v>
      </c>
      <c r="P345" t="s">
        <v>75</v>
      </c>
      <c r="Q345" t="s">
        <v>75</v>
      </c>
      <c r="R345" t="s">
        <v>75</v>
      </c>
    </row>
    <row r="346" spans="1:18" x14ac:dyDescent="0.3">
      <c r="A346" t="s">
        <v>75</v>
      </c>
      <c r="C346" t="s">
        <v>281</v>
      </c>
      <c r="D346" t="s">
        <v>75</v>
      </c>
      <c r="E346" t="s">
        <v>75</v>
      </c>
      <c r="F346" t="s">
        <v>75</v>
      </c>
      <c r="G346" t="s">
        <v>75</v>
      </c>
      <c r="H346" t="s">
        <v>75</v>
      </c>
      <c r="I346" t="s">
        <v>75</v>
      </c>
      <c r="J346" t="s">
        <v>75</v>
      </c>
      <c r="K346" t="s">
        <v>75</v>
      </c>
      <c r="L346" t="s">
        <v>75</v>
      </c>
      <c r="M346" t="s">
        <v>75</v>
      </c>
      <c r="N346" t="s">
        <v>75</v>
      </c>
      <c r="O346" t="s">
        <v>75</v>
      </c>
      <c r="P346" t="s">
        <v>75</v>
      </c>
      <c r="Q346" t="s">
        <v>75</v>
      </c>
      <c r="R346" t="s">
        <v>75</v>
      </c>
    </row>
    <row r="347" spans="1:18" x14ac:dyDescent="0.3">
      <c r="A347" t="s">
        <v>75</v>
      </c>
      <c r="C347" t="s">
        <v>282</v>
      </c>
      <c r="D347" t="s">
        <v>75</v>
      </c>
      <c r="E347" t="s">
        <v>75</v>
      </c>
      <c r="F347" t="s">
        <v>75</v>
      </c>
      <c r="G347" t="s">
        <v>75</v>
      </c>
      <c r="H347" t="s">
        <v>75</v>
      </c>
      <c r="I347" t="s">
        <v>75</v>
      </c>
      <c r="J347" t="s">
        <v>75</v>
      </c>
      <c r="K347" t="s">
        <v>75</v>
      </c>
      <c r="L347" t="s">
        <v>75</v>
      </c>
      <c r="M347" t="s">
        <v>75</v>
      </c>
      <c r="N347" t="s">
        <v>75</v>
      </c>
      <c r="O347" t="s">
        <v>75</v>
      </c>
      <c r="P347" t="s">
        <v>75</v>
      </c>
      <c r="Q347" t="s">
        <v>75</v>
      </c>
      <c r="R347" t="s">
        <v>75</v>
      </c>
    </row>
    <row r="348" spans="1:18" x14ac:dyDescent="0.3">
      <c r="A348" t="s">
        <v>75</v>
      </c>
      <c r="C348" t="s">
        <v>283</v>
      </c>
      <c r="D348" t="s">
        <v>75</v>
      </c>
      <c r="E348" t="s">
        <v>75</v>
      </c>
      <c r="F348" t="s">
        <v>75</v>
      </c>
      <c r="G348" t="s">
        <v>75</v>
      </c>
      <c r="H348" t="s">
        <v>75</v>
      </c>
      <c r="I348" t="s">
        <v>75</v>
      </c>
      <c r="J348" t="s">
        <v>75</v>
      </c>
      <c r="K348" t="s">
        <v>75</v>
      </c>
      <c r="L348" t="s">
        <v>75</v>
      </c>
      <c r="M348" t="s">
        <v>75</v>
      </c>
      <c r="N348" t="s">
        <v>75</v>
      </c>
      <c r="O348" t="s">
        <v>75</v>
      </c>
      <c r="P348" t="s">
        <v>75</v>
      </c>
      <c r="Q348" t="s">
        <v>75</v>
      </c>
      <c r="R348" t="s">
        <v>75</v>
      </c>
    </row>
    <row r="349" spans="1:18" x14ac:dyDescent="0.3">
      <c r="A349" t="s">
        <v>75</v>
      </c>
      <c r="C349" t="s">
        <v>284</v>
      </c>
      <c r="D349" t="s">
        <v>75</v>
      </c>
      <c r="E349" t="s">
        <v>75</v>
      </c>
      <c r="F349" t="s">
        <v>75</v>
      </c>
      <c r="G349" t="s">
        <v>75</v>
      </c>
      <c r="H349" t="s">
        <v>75</v>
      </c>
      <c r="I349" t="s">
        <v>75</v>
      </c>
      <c r="J349" t="s">
        <v>75</v>
      </c>
      <c r="K349" t="s">
        <v>75</v>
      </c>
      <c r="L349" t="s">
        <v>75</v>
      </c>
      <c r="M349" t="s">
        <v>75</v>
      </c>
      <c r="N349" t="s">
        <v>75</v>
      </c>
      <c r="O349" t="s">
        <v>75</v>
      </c>
      <c r="P349" t="s">
        <v>75</v>
      </c>
      <c r="Q349" t="s">
        <v>75</v>
      </c>
      <c r="R349" t="s">
        <v>75</v>
      </c>
    </row>
    <row r="350" spans="1:18" x14ac:dyDescent="0.3">
      <c r="A350" t="s">
        <v>75</v>
      </c>
      <c r="C350" t="s">
        <v>285</v>
      </c>
      <c r="D350" t="s">
        <v>75</v>
      </c>
      <c r="E350" t="s">
        <v>75</v>
      </c>
      <c r="F350" t="s">
        <v>75</v>
      </c>
      <c r="G350" t="s">
        <v>75</v>
      </c>
      <c r="H350" t="s">
        <v>75</v>
      </c>
      <c r="I350" t="s">
        <v>75</v>
      </c>
      <c r="J350" t="s">
        <v>75</v>
      </c>
      <c r="K350" t="s">
        <v>75</v>
      </c>
      <c r="L350" t="s">
        <v>75</v>
      </c>
      <c r="M350" t="s">
        <v>75</v>
      </c>
      <c r="N350" t="s">
        <v>75</v>
      </c>
      <c r="O350" t="s">
        <v>75</v>
      </c>
      <c r="P350" t="s">
        <v>75</v>
      </c>
      <c r="Q350" t="s">
        <v>75</v>
      </c>
      <c r="R350" t="s">
        <v>75</v>
      </c>
    </row>
    <row r="351" spans="1:18" x14ac:dyDescent="0.3">
      <c r="A351" t="s">
        <v>75</v>
      </c>
      <c r="C351" t="s">
        <v>286</v>
      </c>
      <c r="D351" t="s">
        <v>75</v>
      </c>
      <c r="E351" t="s">
        <v>75</v>
      </c>
      <c r="F351" t="s">
        <v>75</v>
      </c>
      <c r="G351" t="s">
        <v>75</v>
      </c>
      <c r="H351" t="s">
        <v>75</v>
      </c>
      <c r="I351" t="s">
        <v>75</v>
      </c>
      <c r="J351" t="s">
        <v>75</v>
      </c>
      <c r="K351" t="s">
        <v>75</v>
      </c>
      <c r="L351" t="s">
        <v>75</v>
      </c>
      <c r="M351" t="s">
        <v>75</v>
      </c>
      <c r="N351" t="s">
        <v>75</v>
      </c>
      <c r="O351" t="s">
        <v>75</v>
      </c>
      <c r="P351" t="s">
        <v>75</v>
      </c>
      <c r="Q351" t="s">
        <v>75</v>
      </c>
      <c r="R351" t="s">
        <v>75</v>
      </c>
    </row>
    <row r="352" spans="1:18" x14ac:dyDescent="0.3">
      <c r="A352" t="s">
        <v>75</v>
      </c>
      <c r="C352" t="s">
        <v>287</v>
      </c>
      <c r="D352" t="s">
        <v>75</v>
      </c>
      <c r="E352" t="s">
        <v>75</v>
      </c>
      <c r="F352" t="s">
        <v>75</v>
      </c>
      <c r="G352" t="s">
        <v>75</v>
      </c>
      <c r="H352" t="s">
        <v>75</v>
      </c>
      <c r="I352" t="s">
        <v>75</v>
      </c>
      <c r="J352" t="s">
        <v>75</v>
      </c>
      <c r="K352" t="s">
        <v>75</v>
      </c>
      <c r="L352" t="s">
        <v>75</v>
      </c>
      <c r="M352" t="s">
        <v>75</v>
      </c>
      <c r="N352" t="s">
        <v>75</v>
      </c>
      <c r="O352" t="s">
        <v>75</v>
      </c>
      <c r="P352" t="s">
        <v>75</v>
      </c>
      <c r="Q352" t="s">
        <v>75</v>
      </c>
      <c r="R352" t="s">
        <v>75</v>
      </c>
    </row>
    <row r="353" spans="1:18" x14ac:dyDescent="0.3">
      <c r="A353">
        <v>31.5</v>
      </c>
      <c r="C353" t="s">
        <v>288</v>
      </c>
      <c r="D353" t="s">
        <v>75</v>
      </c>
      <c r="E353" t="s">
        <v>75</v>
      </c>
      <c r="F353" t="s">
        <v>75</v>
      </c>
      <c r="G353" t="s">
        <v>75</v>
      </c>
      <c r="H353" t="s">
        <v>75</v>
      </c>
      <c r="I353" t="s">
        <v>75</v>
      </c>
      <c r="J353" t="s">
        <v>75</v>
      </c>
      <c r="K353" t="s">
        <v>75</v>
      </c>
      <c r="L353" t="s">
        <v>75</v>
      </c>
      <c r="M353" t="s">
        <v>75</v>
      </c>
      <c r="N353" t="s">
        <v>75</v>
      </c>
      <c r="O353" t="s">
        <v>75</v>
      </c>
      <c r="P353" t="s">
        <v>75</v>
      </c>
      <c r="Q353" t="s">
        <v>75</v>
      </c>
      <c r="R353" t="s">
        <v>75</v>
      </c>
    </row>
    <row r="354" spans="1:18" x14ac:dyDescent="0.3">
      <c r="A354" t="s">
        <v>75</v>
      </c>
      <c r="C354" t="s">
        <v>289</v>
      </c>
      <c r="D354" t="s">
        <v>75</v>
      </c>
      <c r="E354" t="s">
        <v>75</v>
      </c>
      <c r="F354" t="s">
        <v>75</v>
      </c>
      <c r="G354" t="s">
        <v>75</v>
      </c>
      <c r="H354" t="s">
        <v>75</v>
      </c>
      <c r="I354" t="s">
        <v>75</v>
      </c>
      <c r="J354" t="s">
        <v>75</v>
      </c>
      <c r="K354" t="s">
        <v>75</v>
      </c>
      <c r="L354" t="s">
        <v>75</v>
      </c>
      <c r="M354" t="s">
        <v>75</v>
      </c>
      <c r="N354" t="s">
        <v>75</v>
      </c>
      <c r="O354" t="s">
        <v>75</v>
      </c>
      <c r="P354" t="s">
        <v>75</v>
      </c>
      <c r="Q354" t="s">
        <v>75</v>
      </c>
      <c r="R354" t="s">
        <v>75</v>
      </c>
    </row>
    <row r="355" spans="1:18" x14ac:dyDescent="0.3">
      <c r="A355" t="s">
        <v>75</v>
      </c>
      <c r="C355" t="s">
        <v>290</v>
      </c>
      <c r="D355" t="s">
        <v>75</v>
      </c>
      <c r="E355" t="s">
        <v>75</v>
      </c>
      <c r="F355" t="s">
        <v>75</v>
      </c>
      <c r="G355" t="s">
        <v>75</v>
      </c>
      <c r="H355" t="s">
        <v>75</v>
      </c>
      <c r="I355" t="s">
        <v>75</v>
      </c>
      <c r="J355" t="s">
        <v>75</v>
      </c>
      <c r="K355" t="s">
        <v>75</v>
      </c>
      <c r="L355" t="s">
        <v>75</v>
      </c>
      <c r="M355" t="s">
        <v>75</v>
      </c>
      <c r="N355" t="s">
        <v>75</v>
      </c>
      <c r="O355" t="s">
        <v>75</v>
      </c>
      <c r="P355" t="s">
        <v>75</v>
      </c>
      <c r="Q355" t="s">
        <v>75</v>
      </c>
      <c r="R355" t="s">
        <v>75</v>
      </c>
    </row>
    <row r="356" spans="1:18" x14ac:dyDescent="0.3">
      <c r="A356" t="s">
        <v>75</v>
      </c>
      <c r="C356" t="s">
        <v>291</v>
      </c>
      <c r="D356" t="s">
        <v>75</v>
      </c>
      <c r="E356" t="s">
        <v>75</v>
      </c>
      <c r="F356" t="s">
        <v>75</v>
      </c>
      <c r="G356" t="s">
        <v>75</v>
      </c>
      <c r="H356" t="s">
        <v>75</v>
      </c>
      <c r="I356" t="s">
        <v>75</v>
      </c>
      <c r="J356" t="s">
        <v>75</v>
      </c>
      <c r="K356" t="s">
        <v>75</v>
      </c>
      <c r="L356" t="s">
        <v>75</v>
      </c>
      <c r="M356" t="s">
        <v>75</v>
      </c>
      <c r="N356" t="s">
        <v>75</v>
      </c>
      <c r="O356" t="s">
        <v>75</v>
      </c>
      <c r="P356" t="s">
        <v>75</v>
      </c>
      <c r="Q356" t="s">
        <v>75</v>
      </c>
      <c r="R356" t="s">
        <v>75</v>
      </c>
    </row>
    <row r="357" spans="1:18" x14ac:dyDescent="0.3">
      <c r="A357" t="s">
        <v>75</v>
      </c>
      <c r="C357" t="s">
        <v>292</v>
      </c>
      <c r="D357" t="s">
        <v>75</v>
      </c>
      <c r="E357" t="s">
        <v>75</v>
      </c>
      <c r="F357" t="s">
        <v>75</v>
      </c>
      <c r="G357" t="s">
        <v>75</v>
      </c>
      <c r="H357" t="s">
        <v>75</v>
      </c>
      <c r="I357" t="s">
        <v>75</v>
      </c>
      <c r="J357" t="s">
        <v>75</v>
      </c>
      <c r="K357" t="s">
        <v>75</v>
      </c>
      <c r="L357" t="s">
        <v>75</v>
      </c>
      <c r="M357" t="s">
        <v>75</v>
      </c>
      <c r="N357" t="s">
        <v>75</v>
      </c>
      <c r="O357" t="s">
        <v>75</v>
      </c>
      <c r="P357" t="s">
        <v>75</v>
      </c>
      <c r="Q357" t="s">
        <v>75</v>
      </c>
      <c r="R357" t="s">
        <v>75</v>
      </c>
    </row>
    <row r="358" spans="1:18" x14ac:dyDescent="0.3">
      <c r="A358" t="s">
        <v>75</v>
      </c>
      <c r="C358" t="s">
        <v>293</v>
      </c>
      <c r="D358" t="s">
        <v>75</v>
      </c>
      <c r="E358" t="s">
        <v>75</v>
      </c>
      <c r="F358" t="s">
        <v>75</v>
      </c>
      <c r="G358" t="s">
        <v>75</v>
      </c>
      <c r="H358" t="s">
        <v>75</v>
      </c>
      <c r="I358" t="s">
        <v>75</v>
      </c>
      <c r="J358" t="s">
        <v>75</v>
      </c>
      <c r="K358" t="s">
        <v>75</v>
      </c>
      <c r="L358" t="s">
        <v>75</v>
      </c>
      <c r="M358" t="s">
        <v>75</v>
      </c>
      <c r="N358" t="s">
        <v>75</v>
      </c>
      <c r="O358" t="s">
        <v>75</v>
      </c>
      <c r="P358" t="s">
        <v>75</v>
      </c>
      <c r="Q358" t="s">
        <v>75</v>
      </c>
      <c r="R358" t="s">
        <v>75</v>
      </c>
    </row>
    <row r="359" spans="1:18" x14ac:dyDescent="0.3">
      <c r="A359" t="s">
        <v>75</v>
      </c>
      <c r="C359" t="s">
        <v>294</v>
      </c>
      <c r="D359" t="s">
        <v>75</v>
      </c>
      <c r="E359" t="s">
        <v>75</v>
      </c>
      <c r="F359" t="s">
        <v>75</v>
      </c>
      <c r="G359" t="s">
        <v>75</v>
      </c>
      <c r="H359" t="s">
        <v>75</v>
      </c>
      <c r="I359" t="s">
        <v>75</v>
      </c>
      <c r="J359" t="s">
        <v>75</v>
      </c>
      <c r="K359" t="s">
        <v>75</v>
      </c>
      <c r="L359" t="s">
        <v>75</v>
      </c>
      <c r="M359" t="s">
        <v>75</v>
      </c>
      <c r="N359" t="s">
        <v>75</v>
      </c>
      <c r="O359" t="s">
        <v>75</v>
      </c>
      <c r="P359" t="s">
        <v>75</v>
      </c>
      <c r="Q359" t="s">
        <v>75</v>
      </c>
      <c r="R359" t="s">
        <v>75</v>
      </c>
    </row>
    <row r="360" spans="1:18" x14ac:dyDescent="0.3">
      <c r="A360" t="s">
        <v>75</v>
      </c>
      <c r="C360" t="s">
        <v>295</v>
      </c>
      <c r="D360" t="s">
        <v>75</v>
      </c>
      <c r="E360" t="s">
        <v>75</v>
      </c>
      <c r="F360" t="s">
        <v>75</v>
      </c>
      <c r="G360" t="s">
        <v>75</v>
      </c>
      <c r="H360" t="s">
        <v>75</v>
      </c>
      <c r="I360" t="s">
        <v>75</v>
      </c>
      <c r="J360" t="s">
        <v>75</v>
      </c>
      <c r="K360" t="s">
        <v>75</v>
      </c>
      <c r="L360" t="s">
        <v>75</v>
      </c>
      <c r="M360" t="s">
        <v>75</v>
      </c>
      <c r="N360" t="s">
        <v>75</v>
      </c>
      <c r="O360" t="s">
        <v>75</v>
      </c>
      <c r="P360" t="s">
        <v>75</v>
      </c>
      <c r="Q360" t="s">
        <v>75</v>
      </c>
      <c r="R360" t="s">
        <v>75</v>
      </c>
    </row>
    <row r="361" spans="1:18" x14ac:dyDescent="0.3">
      <c r="A361" t="s">
        <v>75</v>
      </c>
      <c r="C361" t="s">
        <v>296</v>
      </c>
      <c r="D361" t="s">
        <v>75</v>
      </c>
      <c r="E361" t="s">
        <v>75</v>
      </c>
      <c r="F361" t="s">
        <v>75</v>
      </c>
      <c r="G361" t="s">
        <v>75</v>
      </c>
      <c r="H361" t="s">
        <v>75</v>
      </c>
      <c r="I361" t="s">
        <v>75</v>
      </c>
      <c r="J361" t="s">
        <v>75</v>
      </c>
      <c r="K361" t="s">
        <v>75</v>
      </c>
      <c r="L361" t="s">
        <v>75</v>
      </c>
      <c r="M361" t="s">
        <v>75</v>
      </c>
      <c r="N361" t="s">
        <v>75</v>
      </c>
      <c r="O361" t="s">
        <v>75</v>
      </c>
      <c r="P361" t="s">
        <v>75</v>
      </c>
      <c r="Q361" t="s">
        <v>75</v>
      </c>
      <c r="R361" t="s">
        <v>75</v>
      </c>
    </row>
    <row r="362" spans="1:18" x14ac:dyDescent="0.3">
      <c r="A362" t="s">
        <v>75</v>
      </c>
      <c r="C362" t="s">
        <v>297</v>
      </c>
      <c r="D362" t="s">
        <v>75</v>
      </c>
      <c r="E362" t="s">
        <v>75</v>
      </c>
      <c r="F362" t="s">
        <v>75</v>
      </c>
      <c r="G362" t="s">
        <v>75</v>
      </c>
      <c r="H362" t="s">
        <v>75</v>
      </c>
      <c r="I362" t="s">
        <v>75</v>
      </c>
      <c r="J362" t="s">
        <v>75</v>
      </c>
      <c r="K362" t="s">
        <v>75</v>
      </c>
      <c r="L362" t="s">
        <v>75</v>
      </c>
      <c r="M362" t="s">
        <v>75</v>
      </c>
      <c r="N362" t="s">
        <v>75</v>
      </c>
      <c r="O362" t="s">
        <v>75</v>
      </c>
      <c r="P362" t="s">
        <v>75</v>
      </c>
      <c r="Q362" t="s">
        <v>75</v>
      </c>
      <c r="R362" t="s">
        <v>75</v>
      </c>
    </row>
    <row r="363" spans="1:18" x14ac:dyDescent="0.3">
      <c r="A363" t="s">
        <v>75</v>
      </c>
      <c r="C363" t="s">
        <v>298</v>
      </c>
      <c r="D363" t="s">
        <v>75</v>
      </c>
      <c r="E363" t="s">
        <v>75</v>
      </c>
      <c r="F363" t="s">
        <v>75</v>
      </c>
      <c r="G363" t="s">
        <v>75</v>
      </c>
      <c r="H363" t="s">
        <v>75</v>
      </c>
      <c r="I363" t="s">
        <v>75</v>
      </c>
      <c r="J363" t="s">
        <v>75</v>
      </c>
      <c r="K363" t="s">
        <v>75</v>
      </c>
      <c r="L363" t="s">
        <v>75</v>
      </c>
      <c r="M363" t="s">
        <v>75</v>
      </c>
      <c r="N363" t="s">
        <v>75</v>
      </c>
      <c r="O363" t="s">
        <v>75</v>
      </c>
      <c r="P363" t="s">
        <v>75</v>
      </c>
      <c r="Q363" t="s">
        <v>75</v>
      </c>
      <c r="R363" t="s">
        <v>75</v>
      </c>
    </row>
    <row r="364" spans="1:18" x14ac:dyDescent="0.3">
      <c r="A364" t="s">
        <v>75</v>
      </c>
      <c r="C364" t="s">
        <v>299</v>
      </c>
      <c r="D364" t="s">
        <v>75</v>
      </c>
      <c r="E364" t="s">
        <v>75</v>
      </c>
      <c r="F364" t="s">
        <v>75</v>
      </c>
      <c r="G364" t="s">
        <v>75</v>
      </c>
      <c r="H364" t="s">
        <v>75</v>
      </c>
      <c r="I364" t="s">
        <v>75</v>
      </c>
      <c r="J364" t="s">
        <v>75</v>
      </c>
      <c r="K364" t="s">
        <v>75</v>
      </c>
      <c r="L364" t="s">
        <v>75</v>
      </c>
      <c r="M364" t="s">
        <v>75</v>
      </c>
      <c r="N364" t="s">
        <v>75</v>
      </c>
      <c r="O364" t="s">
        <v>75</v>
      </c>
      <c r="P364" t="s">
        <v>75</v>
      </c>
      <c r="Q364" t="s">
        <v>75</v>
      </c>
      <c r="R364" t="s">
        <v>75</v>
      </c>
    </row>
    <row r="365" spans="1:18" x14ac:dyDescent="0.3">
      <c r="A365" t="s">
        <v>75</v>
      </c>
      <c r="C365" t="s">
        <v>300</v>
      </c>
      <c r="D365" t="s">
        <v>75</v>
      </c>
      <c r="E365" t="s">
        <v>75</v>
      </c>
      <c r="F365" t="s">
        <v>75</v>
      </c>
      <c r="G365" t="s">
        <v>75</v>
      </c>
      <c r="H365" t="s">
        <v>75</v>
      </c>
      <c r="I365" t="s">
        <v>75</v>
      </c>
      <c r="J365" t="s">
        <v>75</v>
      </c>
      <c r="K365" t="s">
        <v>75</v>
      </c>
      <c r="L365" t="s">
        <v>75</v>
      </c>
      <c r="M365" t="s">
        <v>75</v>
      </c>
      <c r="N365" t="s">
        <v>75</v>
      </c>
      <c r="O365" t="s">
        <v>75</v>
      </c>
      <c r="P365" t="s">
        <v>75</v>
      </c>
      <c r="Q365" t="s">
        <v>75</v>
      </c>
      <c r="R365" t="s">
        <v>75</v>
      </c>
    </row>
    <row r="366" spans="1:18" x14ac:dyDescent="0.3">
      <c r="A366" t="s">
        <v>75</v>
      </c>
      <c r="C366" t="s">
        <v>301</v>
      </c>
      <c r="D366" t="s">
        <v>75</v>
      </c>
      <c r="E366" t="s">
        <v>75</v>
      </c>
      <c r="F366" t="s">
        <v>75</v>
      </c>
      <c r="G366" t="s">
        <v>75</v>
      </c>
      <c r="H366" t="s">
        <v>75</v>
      </c>
      <c r="I366" t="s">
        <v>75</v>
      </c>
      <c r="J366" t="s">
        <v>75</v>
      </c>
      <c r="K366" t="s">
        <v>75</v>
      </c>
      <c r="L366" t="s">
        <v>75</v>
      </c>
      <c r="M366" t="s">
        <v>75</v>
      </c>
      <c r="N366" t="s">
        <v>75</v>
      </c>
      <c r="O366" t="s">
        <v>75</v>
      </c>
      <c r="P366" t="s">
        <v>75</v>
      </c>
      <c r="Q366" t="s">
        <v>75</v>
      </c>
      <c r="R366" t="s">
        <v>75</v>
      </c>
    </row>
    <row r="367" spans="1:18" x14ac:dyDescent="0.3">
      <c r="A367" t="s">
        <v>75</v>
      </c>
      <c r="C367" t="s">
        <v>302</v>
      </c>
      <c r="D367" t="s">
        <v>75</v>
      </c>
      <c r="E367" t="s">
        <v>75</v>
      </c>
      <c r="F367" t="s">
        <v>75</v>
      </c>
      <c r="G367" t="s">
        <v>75</v>
      </c>
      <c r="H367" t="s">
        <v>75</v>
      </c>
      <c r="I367" t="s">
        <v>75</v>
      </c>
      <c r="J367" t="s">
        <v>75</v>
      </c>
      <c r="K367" t="s">
        <v>75</v>
      </c>
      <c r="L367" t="s">
        <v>75</v>
      </c>
      <c r="M367" t="s">
        <v>75</v>
      </c>
      <c r="N367" t="s">
        <v>75</v>
      </c>
      <c r="O367" t="s">
        <v>75</v>
      </c>
      <c r="P367" t="s">
        <v>75</v>
      </c>
      <c r="Q367" t="s">
        <v>75</v>
      </c>
      <c r="R367" t="s">
        <v>75</v>
      </c>
    </row>
    <row r="368" spans="1:18" x14ac:dyDescent="0.3">
      <c r="A368">
        <v>33</v>
      </c>
      <c r="C368" t="s">
        <v>303</v>
      </c>
      <c r="D368" t="s">
        <v>75</v>
      </c>
      <c r="E368" t="s">
        <v>75</v>
      </c>
      <c r="F368" t="s">
        <v>75</v>
      </c>
      <c r="G368" t="s">
        <v>75</v>
      </c>
      <c r="H368" t="s">
        <v>75</v>
      </c>
      <c r="I368" t="s">
        <v>75</v>
      </c>
      <c r="J368" t="s">
        <v>75</v>
      </c>
      <c r="K368" t="s">
        <v>75</v>
      </c>
      <c r="L368" t="s">
        <v>75</v>
      </c>
      <c r="M368" t="s">
        <v>75</v>
      </c>
      <c r="N368" t="s">
        <v>75</v>
      </c>
      <c r="O368" t="s">
        <v>75</v>
      </c>
      <c r="P368" t="s">
        <v>75</v>
      </c>
      <c r="Q368" t="s">
        <v>75</v>
      </c>
      <c r="R368" t="s">
        <v>75</v>
      </c>
    </row>
    <row r="369" spans="1:18" x14ac:dyDescent="0.3">
      <c r="A369" t="s">
        <v>75</v>
      </c>
      <c r="C369" t="s">
        <v>304</v>
      </c>
      <c r="D369" t="s">
        <v>75</v>
      </c>
      <c r="E369" t="s">
        <v>75</v>
      </c>
      <c r="F369" t="s">
        <v>75</v>
      </c>
      <c r="G369" t="s">
        <v>75</v>
      </c>
      <c r="H369" t="s">
        <v>75</v>
      </c>
      <c r="I369" t="s">
        <v>75</v>
      </c>
      <c r="J369" t="s">
        <v>75</v>
      </c>
      <c r="K369" t="s">
        <v>75</v>
      </c>
      <c r="L369" t="s">
        <v>75</v>
      </c>
      <c r="M369" t="s">
        <v>75</v>
      </c>
      <c r="N369" t="s">
        <v>75</v>
      </c>
      <c r="O369" t="s">
        <v>75</v>
      </c>
      <c r="P369" t="s">
        <v>75</v>
      </c>
      <c r="Q369" t="s">
        <v>75</v>
      </c>
      <c r="R369" t="s">
        <v>75</v>
      </c>
    </row>
    <row r="370" spans="1:18" x14ac:dyDescent="0.3">
      <c r="A370" t="s">
        <v>75</v>
      </c>
      <c r="C370" t="s">
        <v>305</v>
      </c>
      <c r="D370" t="s">
        <v>75</v>
      </c>
      <c r="E370" t="s">
        <v>75</v>
      </c>
      <c r="F370" t="s">
        <v>75</v>
      </c>
      <c r="G370" t="s">
        <v>75</v>
      </c>
      <c r="H370" t="s">
        <v>75</v>
      </c>
      <c r="I370" t="s">
        <v>75</v>
      </c>
      <c r="J370" t="s">
        <v>75</v>
      </c>
      <c r="K370" t="s">
        <v>75</v>
      </c>
      <c r="L370" t="s">
        <v>75</v>
      </c>
      <c r="M370" t="s">
        <v>75</v>
      </c>
      <c r="N370" t="s">
        <v>75</v>
      </c>
      <c r="O370" t="s">
        <v>75</v>
      </c>
      <c r="P370" t="s">
        <v>75</v>
      </c>
      <c r="Q370" t="s">
        <v>75</v>
      </c>
      <c r="R370" t="s">
        <v>75</v>
      </c>
    </row>
    <row r="371" spans="1:18" x14ac:dyDescent="0.3">
      <c r="A371" t="s">
        <v>75</v>
      </c>
      <c r="C371" t="s">
        <v>306</v>
      </c>
      <c r="D371" t="s">
        <v>75</v>
      </c>
      <c r="E371" t="s">
        <v>75</v>
      </c>
      <c r="F371" t="s">
        <v>75</v>
      </c>
      <c r="G371" t="s">
        <v>75</v>
      </c>
      <c r="H371" t="s">
        <v>75</v>
      </c>
      <c r="I371" t="s">
        <v>75</v>
      </c>
      <c r="J371" t="s">
        <v>75</v>
      </c>
      <c r="K371" t="s">
        <v>75</v>
      </c>
      <c r="L371" t="s">
        <v>75</v>
      </c>
      <c r="M371" t="s">
        <v>75</v>
      </c>
      <c r="N371" t="s">
        <v>75</v>
      </c>
      <c r="O371" t="s">
        <v>75</v>
      </c>
      <c r="P371" t="s">
        <v>75</v>
      </c>
      <c r="Q371" t="s">
        <v>75</v>
      </c>
      <c r="R371" t="s">
        <v>75</v>
      </c>
    </row>
    <row r="372" spans="1:18" x14ac:dyDescent="0.3">
      <c r="A372" t="s">
        <v>75</v>
      </c>
      <c r="C372" t="s">
        <v>307</v>
      </c>
      <c r="D372" t="s">
        <v>75</v>
      </c>
      <c r="E372" t="s">
        <v>75</v>
      </c>
      <c r="F372" t="s">
        <v>75</v>
      </c>
      <c r="G372" t="s">
        <v>75</v>
      </c>
      <c r="H372" t="s">
        <v>75</v>
      </c>
      <c r="I372" t="s">
        <v>75</v>
      </c>
      <c r="J372" t="s">
        <v>75</v>
      </c>
      <c r="K372" t="s">
        <v>75</v>
      </c>
      <c r="L372" t="s">
        <v>75</v>
      </c>
      <c r="M372" t="s">
        <v>75</v>
      </c>
      <c r="N372" t="s">
        <v>75</v>
      </c>
      <c r="O372" t="s">
        <v>75</v>
      </c>
      <c r="P372" t="s">
        <v>75</v>
      </c>
      <c r="Q372" t="s">
        <v>75</v>
      </c>
      <c r="R372" t="s">
        <v>75</v>
      </c>
    </row>
    <row r="373" spans="1:18" x14ac:dyDescent="0.3">
      <c r="A373" t="s">
        <v>75</v>
      </c>
      <c r="C373" t="s">
        <v>308</v>
      </c>
      <c r="D373" t="s">
        <v>75</v>
      </c>
      <c r="E373" t="s">
        <v>75</v>
      </c>
      <c r="F373" t="s">
        <v>75</v>
      </c>
      <c r="G373" t="s">
        <v>75</v>
      </c>
      <c r="H373" t="s">
        <v>75</v>
      </c>
      <c r="I373" t="s">
        <v>75</v>
      </c>
      <c r="J373" t="s">
        <v>75</v>
      </c>
      <c r="K373" t="s">
        <v>75</v>
      </c>
      <c r="L373" t="s">
        <v>75</v>
      </c>
      <c r="M373" t="s">
        <v>75</v>
      </c>
      <c r="N373" t="s">
        <v>75</v>
      </c>
      <c r="O373" t="s">
        <v>75</v>
      </c>
      <c r="P373" t="s">
        <v>75</v>
      </c>
      <c r="Q373" t="s">
        <v>75</v>
      </c>
      <c r="R373" t="s">
        <v>75</v>
      </c>
    </row>
    <row r="374" spans="1:18" x14ac:dyDescent="0.3">
      <c r="A374" t="s">
        <v>75</v>
      </c>
      <c r="C374" t="s">
        <v>309</v>
      </c>
      <c r="D374" t="s">
        <v>75</v>
      </c>
      <c r="E374" t="s">
        <v>75</v>
      </c>
      <c r="F374" t="s">
        <v>75</v>
      </c>
      <c r="G374" t="s">
        <v>75</v>
      </c>
      <c r="H374" t="s">
        <v>75</v>
      </c>
      <c r="I374" t="s">
        <v>75</v>
      </c>
      <c r="J374" t="s">
        <v>75</v>
      </c>
      <c r="K374" t="s">
        <v>75</v>
      </c>
      <c r="L374" t="s">
        <v>75</v>
      </c>
      <c r="M374" t="s">
        <v>75</v>
      </c>
      <c r="N374" t="s">
        <v>75</v>
      </c>
      <c r="O374" t="s">
        <v>75</v>
      </c>
      <c r="P374" t="s">
        <v>75</v>
      </c>
      <c r="Q374" t="s">
        <v>75</v>
      </c>
      <c r="R374" t="s">
        <v>75</v>
      </c>
    </row>
    <row r="375" spans="1:18" x14ac:dyDescent="0.3">
      <c r="A375" t="s">
        <v>75</v>
      </c>
      <c r="C375" t="s">
        <v>310</v>
      </c>
      <c r="D375" t="s">
        <v>75</v>
      </c>
      <c r="E375" t="s">
        <v>75</v>
      </c>
      <c r="F375" t="s">
        <v>75</v>
      </c>
      <c r="G375" t="s">
        <v>75</v>
      </c>
      <c r="H375" t="s">
        <v>75</v>
      </c>
      <c r="I375" t="s">
        <v>75</v>
      </c>
      <c r="J375" t="s">
        <v>75</v>
      </c>
      <c r="K375" t="s">
        <v>75</v>
      </c>
      <c r="L375" t="s">
        <v>75</v>
      </c>
      <c r="M375" t="s">
        <v>75</v>
      </c>
      <c r="N375" t="s">
        <v>75</v>
      </c>
      <c r="O375" t="s">
        <v>75</v>
      </c>
      <c r="P375" t="s">
        <v>75</v>
      </c>
      <c r="Q375" t="s">
        <v>75</v>
      </c>
      <c r="R375" t="s">
        <v>75</v>
      </c>
    </row>
    <row r="376" spans="1:18" x14ac:dyDescent="0.3">
      <c r="A376" t="s">
        <v>75</v>
      </c>
      <c r="C376" t="s">
        <v>311</v>
      </c>
      <c r="D376" t="s">
        <v>75</v>
      </c>
      <c r="E376" t="s">
        <v>75</v>
      </c>
      <c r="F376" t="s">
        <v>75</v>
      </c>
      <c r="G376" t="s">
        <v>75</v>
      </c>
      <c r="H376" t="s">
        <v>75</v>
      </c>
      <c r="I376" t="s">
        <v>75</v>
      </c>
      <c r="J376" t="s">
        <v>75</v>
      </c>
      <c r="K376" t="s">
        <v>75</v>
      </c>
      <c r="L376" t="s">
        <v>75</v>
      </c>
      <c r="M376" t="s">
        <v>75</v>
      </c>
      <c r="N376" t="s">
        <v>75</v>
      </c>
      <c r="O376" t="s">
        <v>75</v>
      </c>
      <c r="P376" t="s">
        <v>75</v>
      </c>
      <c r="Q376" t="s">
        <v>75</v>
      </c>
      <c r="R376" t="s">
        <v>75</v>
      </c>
    </row>
    <row r="377" spans="1:18" x14ac:dyDescent="0.3">
      <c r="A377" t="s">
        <v>75</v>
      </c>
      <c r="C377" t="s">
        <v>312</v>
      </c>
      <c r="D377" t="s">
        <v>75</v>
      </c>
      <c r="E377" t="s">
        <v>75</v>
      </c>
      <c r="F377" t="s">
        <v>75</v>
      </c>
      <c r="G377" t="s">
        <v>75</v>
      </c>
      <c r="H377" t="s">
        <v>75</v>
      </c>
      <c r="I377" t="s">
        <v>75</v>
      </c>
      <c r="J377" t="s">
        <v>75</v>
      </c>
      <c r="K377" t="s">
        <v>75</v>
      </c>
      <c r="L377" t="s">
        <v>75</v>
      </c>
      <c r="M377" t="s">
        <v>75</v>
      </c>
      <c r="N377" t="s">
        <v>75</v>
      </c>
      <c r="O377" t="s">
        <v>75</v>
      </c>
      <c r="P377" t="s">
        <v>75</v>
      </c>
      <c r="Q377" t="s">
        <v>75</v>
      </c>
      <c r="R377" t="s">
        <v>75</v>
      </c>
    </row>
    <row r="378" spans="1:18" x14ac:dyDescent="0.3">
      <c r="A378" t="s">
        <v>75</v>
      </c>
      <c r="C378" t="s">
        <v>313</v>
      </c>
      <c r="D378" t="s">
        <v>75</v>
      </c>
      <c r="E378" t="s">
        <v>75</v>
      </c>
      <c r="F378" t="s">
        <v>75</v>
      </c>
      <c r="G378" t="s">
        <v>75</v>
      </c>
      <c r="H378" t="s">
        <v>75</v>
      </c>
      <c r="I378" t="s">
        <v>75</v>
      </c>
      <c r="J378" t="s">
        <v>75</v>
      </c>
      <c r="K378" t="s">
        <v>75</v>
      </c>
      <c r="L378" t="s">
        <v>75</v>
      </c>
      <c r="M378" t="s">
        <v>75</v>
      </c>
      <c r="N378" t="s">
        <v>75</v>
      </c>
      <c r="O378" t="s">
        <v>75</v>
      </c>
      <c r="P378" t="s">
        <v>75</v>
      </c>
      <c r="Q378" t="s">
        <v>75</v>
      </c>
      <c r="R378" t="s">
        <v>75</v>
      </c>
    </row>
    <row r="379" spans="1:18" x14ac:dyDescent="0.3">
      <c r="A379" t="s">
        <v>75</v>
      </c>
      <c r="C379" t="s">
        <v>314</v>
      </c>
      <c r="D379" t="s">
        <v>75</v>
      </c>
      <c r="E379" t="s">
        <v>75</v>
      </c>
      <c r="F379" t="s">
        <v>75</v>
      </c>
      <c r="G379" t="s">
        <v>75</v>
      </c>
      <c r="H379" t="s">
        <v>75</v>
      </c>
      <c r="I379" t="s">
        <v>75</v>
      </c>
      <c r="J379" t="s">
        <v>75</v>
      </c>
      <c r="K379" t="s">
        <v>75</v>
      </c>
      <c r="L379" t="s">
        <v>75</v>
      </c>
      <c r="M379" t="s">
        <v>75</v>
      </c>
      <c r="N379" t="s">
        <v>75</v>
      </c>
      <c r="O379" t="s">
        <v>75</v>
      </c>
      <c r="P379" t="s">
        <v>75</v>
      </c>
      <c r="Q379" t="s">
        <v>75</v>
      </c>
      <c r="R379" t="s">
        <v>75</v>
      </c>
    </row>
    <row r="380" spans="1:18" x14ac:dyDescent="0.3">
      <c r="A380" t="s">
        <v>75</v>
      </c>
      <c r="C380" t="s">
        <v>315</v>
      </c>
      <c r="D380" t="s">
        <v>75</v>
      </c>
      <c r="E380" t="s">
        <v>75</v>
      </c>
      <c r="F380" t="s">
        <v>75</v>
      </c>
      <c r="G380" t="s">
        <v>75</v>
      </c>
      <c r="H380" t="s">
        <v>75</v>
      </c>
      <c r="I380" t="s">
        <v>75</v>
      </c>
      <c r="J380" t="s">
        <v>75</v>
      </c>
      <c r="K380" t="s">
        <v>75</v>
      </c>
      <c r="L380" t="s">
        <v>75</v>
      </c>
      <c r="M380" t="s">
        <v>75</v>
      </c>
      <c r="N380" t="s">
        <v>75</v>
      </c>
      <c r="O380" t="s">
        <v>75</v>
      </c>
      <c r="P380" t="s">
        <v>75</v>
      </c>
      <c r="Q380" t="s">
        <v>75</v>
      </c>
      <c r="R380" t="s">
        <v>75</v>
      </c>
    </row>
    <row r="381" spans="1:18" x14ac:dyDescent="0.3">
      <c r="A381" t="s">
        <v>75</v>
      </c>
      <c r="C381" t="s">
        <v>316</v>
      </c>
      <c r="D381" t="s">
        <v>75</v>
      </c>
      <c r="E381" t="s">
        <v>75</v>
      </c>
      <c r="F381" t="s">
        <v>75</v>
      </c>
      <c r="G381" t="s">
        <v>75</v>
      </c>
      <c r="H381" t="s">
        <v>75</v>
      </c>
      <c r="I381" t="s">
        <v>75</v>
      </c>
      <c r="J381" t="s">
        <v>75</v>
      </c>
      <c r="K381" t="s">
        <v>75</v>
      </c>
      <c r="L381" t="s">
        <v>75</v>
      </c>
      <c r="M381" t="s">
        <v>75</v>
      </c>
      <c r="N381" t="s">
        <v>75</v>
      </c>
      <c r="O381" t="s">
        <v>75</v>
      </c>
      <c r="P381" t="s">
        <v>75</v>
      </c>
      <c r="Q381" t="s">
        <v>75</v>
      </c>
      <c r="R381" t="s">
        <v>75</v>
      </c>
    </row>
    <row r="382" spans="1:18" x14ac:dyDescent="0.3">
      <c r="A382" t="s">
        <v>75</v>
      </c>
      <c r="C382" t="s">
        <v>317</v>
      </c>
      <c r="D382" t="s">
        <v>75</v>
      </c>
      <c r="E382" t="s">
        <v>75</v>
      </c>
      <c r="F382" t="s">
        <v>75</v>
      </c>
      <c r="G382" t="s">
        <v>75</v>
      </c>
      <c r="H382" t="s">
        <v>75</v>
      </c>
      <c r="I382" t="s">
        <v>75</v>
      </c>
      <c r="J382" t="s">
        <v>75</v>
      </c>
      <c r="K382" t="s">
        <v>75</v>
      </c>
      <c r="L382" t="s">
        <v>75</v>
      </c>
      <c r="M382" t="s">
        <v>75</v>
      </c>
      <c r="N382" t="s">
        <v>75</v>
      </c>
      <c r="O382" t="s">
        <v>75</v>
      </c>
      <c r="P382" t="s">
        <v>75</v>
      </c>
      <c r="Q382" t="s">
        <v>75</v>
      </c>
      <c r="R382" t="s">
        <v>75</v>
      </c>
    </row>
    <row r="383" spans="1:18" x14ac:dyDescent="0.3">
      <c r="A383">
        <v>34.5</v>
      </c>
      <c r="C383" t="s">
        <v>318</v>
      </c>
      <c r="D383" t="s">
        <v>75</v>
      </c>
      <c r="E383" t="s">
        <v>75</v>
      </c>
      <c r="F383" t="s">
        <v>75</v>
      </c>
      <c r="G383" t="s">
        <v>75</v>
      </c>
      <c r="H383" t="s">
        <v>75</v>
      </c>
      <c r="I383" t="s">
        <v>75</v>
      </c>
      <c r="J383" t="s">
        <v>75</v>
      </c>
      <c r="K383" t="s">
        <v>75</v>
      </c>
      <c r="L383" t="s">
        <v>75</v>
      </c>
      <c r="M383" t="s">
        <v>75</v>
      </c>
      <c r="N383" t="s">
        <v>75</v>
      </c>
      <c r="O383" t="s">
        <v>75</v>
      </c>
      <c r="P383" t="s">
        <v>75</v>
      </c>
      <c r="Q383" t="s">
        <v>75</v>
      </c>
      <c r="R383" t="s">
        <v>75</v>
      </c>
    </row>
    <row r="384" spans="1:18" x14ac:dyDescent="0.3">
      <c r="A384" t="s">
        <v>75</v>
      </c>
      <c r="C384" t="s">
        <v>319</v>
      </c>
      <c r="D384" t="s">
        <v>75</v>
      </c>
      <c r="E384" t="s">
        <v>75</v>
      </c>
      <c r="F384" t="s">
        <v>75</v>
      </c>
      <c r="G384" t="s">
        <v>75</v>
      </c>
      <c r="H384" t="s">
        <v>75</v>
      </c>
      <c r="I384" t="s">
        <v>75</v>
      </c>
      <c r="J384" t="s">
        <v>75</v>
      </c>
      <c r="K384" t="s">
        <v>75</v>
      </c>
      <c r="L384" t="s">
        <v>75</v>
      </c>
      <c r="M384" t="s">
        <v>75</v>
      </c>
      <c r="N384" t="s">
        <v>75</v>
      </c>
      <c r="O384" t="s">
        <v>75</v>
      </c>
      <c r="P384" t="s">
        <v>75</v>
      </c>
      <c r="Q384" t="s">
        <v>75</v>
      </c>
      <c r="R384" t="s">
        <v>75</v>
      </c>
    </row>
    <row r="385" spans="1:18" x14ac:dyDescent="0.3">
      <c r="A385" t="s">
        <v>75</v>
      </c>
      <c r="C385" t="s">
        <v>320</v>
      </c>
      <c r="D385" t="s">
        <v>75</v>
      </c>
      <c r="E385" t="s">
        <v>75</v>
      </c>
      <c r="F385" t="s">
        <v>75</v>
      </c>
      <c r="G385" t="s">
        <v>75</v>
      </c>
      <c r="H385" t="s">
        <v>75</v>
      </c>
      <c r="I385" t="s">
        <v>75</v>
      </c>
      <c r="J385" t="s">
        <v>75</v>
      </c>
      <c r="K385" t="s">
        <v>75</v>
      </c>
      <c r="L385" t="s">
        <v>75</v>
      </c>
      <c r="M385" t="s">
        <v>75</v>
      </c>
      <c r="N385" t="s">
        <v>75</v>
      </c>
      <c r="O385" t="s">
        <v>75</v>
      </c>
      <c r="P385" t="s">
        <v>75</v>
      </c>
      <c r="Q385" t="s">
        <v>75</v>
      </c>
      <c r="R385" t="s">
        <v>75</v>
      </c>
    </row>
    <row r="386" spans="1:18" x14ac:dyDescent="0.3">
      <c r="A386" t="s">
        <v>75</v>
      </c>
      <c r="C386" t="s">
        <v>321</v>
      </c>
      <c r="D386" t="s">
        <v>75</v>
      </c>
      <c r="E386" t="s">
        <v>75</v>
      </c>
      <c r="F386" t="s">
        <v>75</v>
      </c>
      <c r="G386" t="s">
        <v>75</v>
      </c>
      <c r="H386" t="s">
        <v>75</v>
      </c>
      <c r="I386" t="s">
        <v>75</v>
      </c>
      <c r="J386" t="s">
        <v>75</v>
      </c>
      <c r="K386" t="s">
        <v>75</v>
      </c>
      <c r="L386" t="s">
        <v>75</v>
      </c>
      <c r="M386" t="s">
        <v>75</v>
      </c>
      <c r="N386" t="s">
        <v>75</v>
      </c>
      <c r="O386" t="s">
        <v>75</v>
      </c>
      <c r="P386" t="s">
        <v>75</v>
      </c>
      <c r="Q386" t="s">
        <v>75</v>
      </c>
      <c r="R386" t="s">
        <v>75</v>
      </c>
    </row>
    <row r="387" spans="1:18" x14ac:dyDescent="0.3">
      <c r="A387" t="s">
        <v>75</v>
      </c>
      <c r="C387" t="s">
        <v>322</v>
      </c>
      <c r="D387" t="s">
        <v>75</v>
      </c>
      <c r="E387" t="s">
        <v>75</v>
      </c>
      <c r="F387" t="s">
        <v>75</v>
      </c>
      <c r="G387" t="s">
        <v>75</v>
      </c>
      <c r="H387" t="s">
        <v>75</v>
      </c>
      <c r="I387" t="s">
        <v>75</v>
      </c>
      <c r="J387" t="s">
        <v>75</v>
      </c>
      <c r="K387" t="s">
        <v>75</v>
      </c>
      <c r="L387" t="s">
        <v>75</v>
      </c>
      <c r="M387" t="s">
        <v>75</v>
      </c>
      <c r="N387" t="s">
        <v>75</v>
      </c>
      <c r="O387" t="s">
        <v>75</v>
      </c>
      <c r="P387" t="s">
        <v>75</v>
      </c>
      <c r="Q387" t="s">
        <v>75</v>
      </c>
      <c r="R387" t="s">
        <v>75</v>
      </c>
    </row>
    <row r="388" spans="1:18" x14ac:dyDescent="0.3">
      <c r="A388" t="s">
        <v>75</v>
      </c>
      <c r="C388" t="s">
        <v>323</v>
      </c>
      <c r="D388" t="s">
        <v>75</v>
      </c>
      <c r="E388" t="s">
        <v>75</v>
      </c>
      <c r="F388" t="s">
        <v>75</v>
      </c>
      <c r="G388" t="s">
        <v>75</v>
      </c>
      <c r="H388" t="s">
        <v>75</v>
      </c>
      <c r="I388" t="s">
        <v>75</v>
      </c>
      <c r="J388" t="s">
        <v>75</v>
      </c>
      <c r="K388" t="s">
        <v>75</v>
      </c>
      <c r="L388" t="s">
        <v>75</v>
      </c>
      <c r="M388" t="s">
        <v>75</v>
      </c>
      <c r="N388" t="s">
        <v>75</v>
      </c>
      <c r="O388" t="s">
        <v>75</v>
      </c>
      <c r="P388" t="s">
        <v>75</v>
      </c>
      <c r="Q388" t="s">
        <v>75</v>
      </c>
      <c r="R388" t="s">
        <v>75</v>
      </c>
    </row>
    <row r="389" spans="1:18" x14ac:dyDescent="0.3">
      <c r="A389" t="s">
        <v>75</v>
      </c>
      <c r="C389" t="s">
        <v>324</v>
      </c>
      <c r="D389" t="s">
        <v>75</v>
      </c>
      <c r="E389" t="s">
        <v>75</v>
      </c>
      <c r="F389" t="s">
        <v>75</v>
      </c>
      <c r="G389" t="s">
        <v>75</v>
      </c>
      <c r="H389" t="s">
        <v>75</v>
      </c>
      <c r="I389" t="s">
        <v>75</v>
      </c>
      <c r="J389" t="s">
        <v>75</v>
      </c>
      <c r="K389" t="s">
        <v>75</v>
      </c>
      <c r="L389" t="s">
        <v>75</v>
      </c>
      <c r="M389" t="s">
        <v>75</v>
      </c>
      <c r="N389" t="s">
        <v>75</v>
      </c>
      <c r="O389" t="s">
        <v>75</v>
      </c>
      <c r="P389" t="s">
        <v>75</v>
      </c>
      <c r="Q389" t="s">
        <v>75</v>
      </c>
      <c r="R389" t="s">
        <v>75</v>
      </c>
    </row>
    <row r="390" spans="1:18" x14ac:dyDescent="0.3">
      <c r="A390" t="s">
        <v>75</v>
      </c>
      <c r="C390" t="s">
        <v>325</v>
      </c>
      <c r="D390" t="s">
        <v>75</v>
      </c>
      <c r="E390" t="s">
        <v>75</v>
      </c>
      <c r="F390" t="s">
        <v>75</v>
      </c>
      <c r="G390" t="s">
        <v>75</v>
      </c>
      <c r="H390" t="s">
        <v>75</v>
      </c>
      <c r="I390" t="s">
        <v>75</v>
      </c>
      <c r="J390" t="s">
        <v>75</v>
      </c>
      <c r="K390" t="s">
        <v>75</v>
      </c>
      <c r="L390" t="s">
        <v>75</v>
      </c>
      <c r="M390" t="s">
        <v>75</v>
      </c>
      <c r="N390" t="s">
        <v>75</v>
      </c>
      <c r="O390" t="s">
        <v>75</v>
      </c>
      <c r="P390" t="s">
        <v>75</v>
      </c>
      <c r="Q390" t="s">
        <v>75</v>
      </c>
      <c r="R390" t="s">
        <v>75</v>
      </c>
    </row>
    <row r="391" spans="1:18" x14ac:dyDescent="0.3">
      <c r="A391" t="s">
        <v>75</v>
      </c>
      <c r="C391" t="s">
        <v>326</v>
      </c>
      <c r="D391" t="s">
        <v>75</v>
      </c>
      <c r="E391" t="s">
        <v>75</v>
      </c>
      <c r="F391" t="s">
        <v>75</v>
      </c>
      <c r="G391" t="s">
        <v>75</v>
      </c>
      <c r="H391" t="s">
        <v>75</v>
      </c>
      <c r="I391" t="s">
        <v>75</v>
      </c>
      <c r="J391" t="s">
        <v>75</v>
      </c>
      <c r="K391" t="s">
        <v>75</v>
      </c>
      <c r="L391" t="s">
        <v>75</v>
      </c>
      <c r="M391" t="s">
        <v>75</v>
      </c>
      <c r="N391" t="s">
        <v>75</v>
      </c>
      <c r="O391" t="s">
        <v>75</v>
      </c>
      <c r="P391" t="s">
        <v>75</v>
      </c>
      <c r="Q391" t="s">
        <v>75</v>
      </c>
      <c r="R391" t="s">
        <v>75</v>
      </c>
    </row>
    <row r="392" spans="1:18" x14ac:dyDescent="0.3">
      <c r="A392" t="s">
        <v>75</v>
      </c>
      <c r="C392" t="s">
        <v>327</v>
      </c>
      <c r="D392" t="s">
        <v>75</v>
      </c>
      <c r="E392" t="s">
        <v>75</v>
      </c>
      <c r="F392" t="s">
        <v>75</v>
      </c>
      <c r="G392" t="s">
        <v>75</v>
      </c>
      <c r="H392" t="s">
        <v>75</v>
      </c>
      <c r="I392" t="s">
        <v>75</v>
      </c>
      <c r="J392" t="s">
        <v>75</v>
      </c>
      <c r="K392" t="s">
        <v>75</v>
      </c>
      <c r="L392" t="s">
        <v>75</v>
      </c>
      <c r="M392" t="s">
        <v>75</v>
      </c>
      <c r="N392" t="s">
        <v>75</v>
      </c>
      <c r="O392" t="s">
        <v>75</v>
      </c>
      <c r="P392" t="s">
        <v>75</v>
      </c>
      <c r="Q392" t="s">
        <v>75</v>
      </c>
      <c r="R392" t="s">
        <v>75</v>
      </c>
    </row>
    <row r="393" spans="1:18" x14ac:dyDescent="0.3">
      <c r="A393" t="s">
        <v>75</v>
      </c>
      <c r="C393" t="s">
        <v>328</v>
      </c>
      <c r="D393" t="s">
        <v>75</v>
      </c>
      <c r="E393" t="s">
        <v>75</v>
      </c>
      <c r="F393" t="s">
        <v>75</v>
      </c>
      <c r="G393" t="s">
        <v>75</v>
      </c>
      <c r="H393" t="s">
        <v>75</v>
      </c>
      <c r="I393" t="s">
        <v>75</v>
      </c>
      <c r="J393" t="s">
        <v>75</v>
      </c>
      <c r="K393" t="s">
        <v>75</v>
      </c>
      <c r="L393" t="s">
        <v>75</v>
      </c>
      <c r="M393" t="s">
        <v>75</v>
      </c>
      <c r="N393" t="s">
        <v>75</v>
      </c>
      <c r="O393" t="s">
        <v>75</v>
      </c>
      <c r="P393" t="s">
        <v>75</v>
      </c>
      <c r="Q393" t="s">
        <v>75</v>
      </c>
      <c r="R393" t="s">
        <v>75</v>
      </c>
    </row>
    <row r="394" spans="1:18" x14ac:dyDescent="0.3">
      <c r="A394" t="s">
        <v>75</v>
      </c>
      <c r="C394" t="s">
        <v>329</v>
      </c>
      <c r="D394" t="s">
        <v>75</v>
      </c>
      <c r="E394" t="s">
        <v>75</v>
      </c>
      <c r="F394" t="s">
        <v>75</v>
      </c>
      <c r="G394" t="s">
        <v>75</v>
      </c>
      <c r="H394" t="s">
        <v>75</v>
      </c>
      <c r="I394" t="s">
        <v>75</v>
      </c>
      <c r="J394" t="s">
        <v>75</v>
      </c>
      <c r="K394" t="s">
        <v>75</v>
      </c>
      <c r="L394" t="s">
        <v>75</v>
      </c>
      <c r="M394" t="s">
        <v>75</v>
      </c>
      <c r="N394" t="s">
        <v>75</v>
      </c>
      <c r="O394" t="s">
        <v>75</v>
      </c>
      <c r="P394" t="s">
        <v>75</v>
      </c>
      <c r="Q394" t="s">
        <v>75</v>
      </c>
      <c r="R394" t="s">
        <v>75</v>
      </c>
    </row>
    <row r="395" spans="1:18" x14ac:dyDescent="0.3">
      <c r="A395" t="s">
        <v>75</v>
      </c>
      <c r="C395" t="s">
        <v>330</v>
      </c>
      <c r="D395" t="s">
        <v>75</v>
      </c>
      <c r="E395" t="s">
        <v>75</v>
      </c>
      <c r="F395" t="s">
        <v>75</v>
      </c>
      <c r="G395" t="s">
        <v>75</v>
      </c>
      <c r="H395" t="s">
        <v>75</v>
      </c>
      <c r="I395" t="s">
        <v>75</v>
      </c>
      <c r="J395" t="s">
        <v>75</v>
      </c>
      <c r="K395" t="s">
        <v>75</v>
      </c>
      <c r="L395" t="s">
        <v>75</v>
      </c>
      <c r="M395" t="s">
        <v>75</v>
      </c>
      <c r="N395" t="s">
        <v>75</v>
      </c>
      <c r="O395" t="s">
        <v>75</v>
      </c>
      <c r="P395" t="s">
        <v>75</v>
      </c>
      <c r="Q395" t="s">
        <v>75</v>
      </c>
      <c r="R395" t="s">
        <v>75</v>
      </c>
    </row>
    <row r="396" spans="1:18" x14ac:dyDescent="0.3">
      <c r="A396" t="s">
        <v>75</v>
      </c>
      <c r="C396" t="s">
        <v>331</v>
      </c>
      <c r="D396" t="s">
        <v>75</v>
      </c>
      <c r="E396" t="s">
        <v>75</v>
      </c>
      <c r="F396" t="s">
        <v>75</v>
      </c>
      <c r="G396" t="s">
        <v>75</v>
      </c>
      <c r="H396" t="s">
        <v>75</v>
      </c>
      <c r="I396" t="s">
        <v>75</v>
      </c>
      <c r="J396" t="s">
        <v>75</v>
      </c>
      <c r="K396" t="s">
        <v>75</v>
      </c>
      <c r="L396" t="s">
        <v>75</v>
      </c>
      <c r="M396" t="s">
        <v>75</v>
      </c>
      <c r="N396" t="s">
        <v>75</v>
      </c>
      <c r="O396" t="s">
        <v>75</v>
      </c>
      <c r="P396" t="s">
        <v>75</v>
      </c>
      <c r="Q396" t="s">
        <v>75</v>
      </c>
      <c r="R396" t="s">
        <v>75</v>
      </c>
    </row>
    <row r="397" spans="1:18" x14ac:dyDescent="0.3">
      <c r="A397" t="s">
        <v>75</v>
      </c>
      <c r="C397" t="s">
        <v>332</v>
      </c>
      <c r="D397" t="s">
        <v>75</v>
      </c>
      <c r="E397" t="s">
        <v>75</v>
      </c>
      <c r="F397" t="s">
        <v>75</v>
      </c>
      <c r="G397" t="s">
        <v>75</v>
      </c>
      <c r="H397" t="s">
        <v>75</v>
      </c>
      <c r="I397" t="s">
        <v>75</v>
      </c>
      <c r="J397" t="s">
        <v>75</v>
      </c>
      <c r="K397" t="s">
        <v>75</v>
      </c>
      <c r="L397" t="s">
        <v>75</v>
      </c>
      <c r="M397" t="s">
        <v>75</v>
      </c>
      <c r="N397" t="s">
        <v>75</v>
      </c>
      <c r="O397" t="s">
        <v>75</v>
      </c>
      <c r="P397" t="s">
        <v>75</v>
      </c>
      <c r="Q397" t="s">
        <v>75</v>
      </c>
      <c r="R397" t="s">
        <v>75</v>
      </c>
    </row>
    <row r="398" spans="1:18" x14ac:dyDescent="0.3">
      <c r="A398">
        <v>36</v>
      </c>
      <c r="C398" t="s">
        <v>333</v>
      </c>
      <c r="D398" t="s">
        <v>75</v>
      </c>
      <c r="E398" t="s">
        <v>75</v>
      </c>
      <c r="F398" t="s">
        <v>75</v>
      </c>
      <c r="G398" t="s">
        <v>75</v>
      </c>
      <c r="H398" t="s">
        <v>75</v>
      </c>
      <c r="I398" t="s">
        <v>75</v>
      </c>
      <c r="J398" t="s">
        <v>75</v>
      </c>
      <c r="K398" t="s">
        <v>75</v>
      </c>
      <c r="L398" t="s">
        <v>75</v>
      </c>
      <c r="M398" t="s">
        <v>75</v>
      </c>
      <c r="N398" t="s">
        <v>75</v>
      </c>
      <c r="O398" t="s">
        <v>75</v>
      </c>
      <c r="P398" t="s">
        <v>75</v>
      </c>
      <c r="Q398" t="s">
        <v>75</v>
      </c>
      <c r="R398" t="s">
        <v>75</v>
      </c>
    </row>
    <row r="399" spans="1:18" x14ac:dyDescent="0.3">
      <c r="A399" t="s">
        <v>75</v>
      </c>
      <c r="C399" t="s">
        <v>334</v>
      </c>
      <c r="D399" t="s">
        <v>75</v>
      </c>
      <c r="E399" t="s">
        <v>75</v>
      </c>
      <c r="F399" t="s">
        <v>75</v>
      </c>
      <c r="G399" t="s">
        <v>75</v>
      </c>
      <c r="H399" t="s">
        <v>75</v>
      </c>
      <c r="I399" t="s">
        <v>75</v>
      </c>
      <c r="J399" t="s">
        <v>75</v>
      </c>
      <c r="K399" t="s">
        <v>75</v>
      </c>
      <c r="L399" t="s">
        <v>75</v>
      </c>
      <c r="M399" t="s">
        <v>75</v>
      </c>
      <c r="N399" t="s">
        <v>75</v>
      </c>
      <c r="O399" t="s">
        <v>75</v>
      </c>
      <c r="P399" t="s">
        <v>75</v>
      </c>
      <c r="Q399" t="s">
        <v>75</v>
      </c>
      <c r="R399" t="s">
        <v>75</v>
      </c>
    </row>
    <row r="400" spans="1:18" x14ac:dyDescent="0.3">
      <c r="A400" t="s">
        <v>75</v>
      </c>
      <c r="C400" t="s">
        <v>335</v>
      </c>
      <c r="D400" t="s">
        <v>75</v>
      </c>
      <c r="E400" t="s">
        <v>75</v>
      </c>
      <c r="F400" t="s">
        <v>75</v>
      </c>
      <c r="G400" t="s">
        <v>75</v>
      </c>
      <c r="H400" t="s">
        <v>75</v>
      </c>
      <c r="I400" t="s">
        <v>75</v>
      </c>
      <c r="J400" t="s">
        <v>75</v>
      </c>
      <c r="K400" t="s">
        <v>75</v>
      </c>
      <c r="L400" t="s">
        <v>75</v>
      </c>
      <c r="M400" t="s">
        <v>75</v>
      </c>
      <c r="N400" t="s">
        <v>75</v>
      </c>
      <c r="O400" t="s">
        <v>75</v>
      </c>
      <c r="P400" t="s">
        <v>75</v>
      </c>
      <c r="Q400" t="s">
        <v>75</v>
      </c>
      <c r="R400" t="s">
        <v>75</v>
      </c>
    </row>
    <row r="401" spans="1:18" x14ac:dyDescent="0.3">
      <c r="A401" t="s">
        <v>75</v>
      </c>
      <c r="C401" t="s">
        <v>336</v>
      </c>
      <c r="D401" t="s">
        <v>75</v>
      </c>
      <c r="E401" t="s">
        <v>75</v>
      </c>
      <c r="F401" t="s">
        <v>75</v>
      </c>
      <c r="G401" t="s">
        <v>75</v>
      </c>
      <c r="H401" t="s">
        <v>75</v>
      </c>
      <c r="I401" t="s">
        <v>75</v>
      </c>
      <c r="J401" t="s">
        <v>75</v>
      </c>
      <c r="K401" t="s">
        <v>75</v>
      </c>
      <c r="L401" t="s">
        <v>75</v>
      </c>
      <c r="M401" t="s">
        <v>75</v>
      </c>
      <c r="N401" t="s">
        <v>75</v>
      </c>
      <c r="O401" t="s">
        <v>75</v>
      </c>
      <c r="P401" t="s">
        <v>75</v>
      </c>
      <c r="Q401" t="s">
        <v>75</v>
      </c>
      <c r="R401" t="s">
        <v>75</v>
      </c>
    </row>
    <row r="402" spans="1:18" x14ac:dyDescent="0.3">
      <c r="A402" t="s">
        <v>75</v>
      </c>
      <c r="C402" t="s">
        <v>337</v>
      </c>
      <c r="D402" t="s">
        <v>75</v>
      </c>
      <c r="E402" t="s">
        <v>75</v>
      </c>
      <c r="F402" t="s">
        <v>75</v>
      </c>
      <c r="G402" t="s">
        <v>75</v>
      </c>
      <c r="H402" t="s">
        <v>75</v>
      </c>
      <c r="I402" t="s">
        <v>75</v>
      </c>
      <c r="J402" t="s">
        <v>75</v>
      </c>
      <c r="K402" t="s">
        <v>75</v>
      </c>
      <c r="L402" t="s">
        <v>75</v>
      </c>
      <c r="M402" t="s">
        <v>75</v>
      </c>
      <c r="N402" t="s">
        <v>75</v>
      </c>
      <c r="O402" t="s">
        <v>75</v>
      </c>
      <c r="P402" t="s">
        <v>75</v>
      </c>
      <c r="Q402" t="s">
        <v>75</v>
      </c>
      <c r="R402" t="s">
        <v>75</v>
      </c>
    </row>
    <row r="403" spans="1:18" x14ac:dyDescent="0.3">
      <c r="A403" t="s">
        <v>75</v>
      </c>
      <c r="C403" t="s">
        <v>338</v>
      </c>
      <c r="D403" t="s">
        <v>75</v>
      </c>
      <c r="E403" t="s">
        <v>75</v>
      </c>
      <c r="F403" t="s">
        <v>75</v>
      </c>
      <c r="G403" t="s">
        <v>75</v>
      </c>
      <c r="H403" t="s">
        <v>75</v>
      </c>
      <c r="I403" t="s">
        <v>75</v>
      </c>
      <c r="J403" t="s">
        <v>75</v>
      </c>
      <c r="K403" t="s">
        <v>75</v>
      </c>
      <c r="L403" t="s">
        <v>75</v>
      </c>
      <c r="M403" t="s">
        <v>75</v>
      </c>
      <c r="N403" t="s">
        <v>75</v>
      </c>
      <c r="O403" t="s">
        <v>75</v>
      </c>
      <c r="P403" t="s">
        <v>75</v>
      </c>
      <c r="Q403" t="s">
        <v>75</v>
      </c>
      <c r="R403" t="s">
        <v>75</v>
      </c>
    </row>
    <row r="404" spans="1:18" x14ac:dyDescent="0.3">
      <c r="A404" t="s">
        <v>75</v>
      </c>
      <c r="C404" t="s">
        <v>339</v>
      </c>
      <c r="D404" t="s">
        <v>75</v>
      </c>
      <c r="E404" t="s">
        <v>75</v>
      </c>
      <c r="F404" t="s">
        <v>75</v>
      </c>
      <c r="G404" t="s">
        <v>75</v>
      </c>
      <c r="H404" t="s">
        <v>75</v>
      </c>
      <c r="I404" t="s">
        <v>75</v>
      </c>
      <c r="J404" t="s">
        <v>75</v>
      </c>
      <c r="K404" t="s">
        <v>75</v>
      </c>
      <c r="L404" t="s">
        <v>75</v>
      </c>
      <c r="M404" t="s">
        <v>75</v>
      </c>
      <c r="N404" t="s">
        <v>75</v>
      </c>
      <c r="O404" t="s">
        <v>75</v>
      </c>
      <c r="P404" t="s">
        <v>75</v>
      </c>
      <c r="Q404" t="s">
        <v>75</v>
      </c>
      <c r="R404" t="s">
        <v>75</v>
      </c>
    </row>
    <row r="405" spans="1:18" x14ac:dyDescent="0.3">
      <c r="A405" t="s">
        <v>75</v>
      </c>
      <c r="C405" t="s">
        <v>340</v>
      </c>
      <c r="D405" t="s">
        <v>75</v>
      </c>
      <c r="E405" t="s">
        <v>75</v>
      </c>
      <c r="F405" t="s">
        <v>75</v>
      </c>
      <c r="G405" t="s">
        <v>75</v>
      </c>
      <c r="H405" t="s">
        <v>75</v>
      </c>
      <c r="I405" t="s">
        <v>75</v>
      </c>
      <c r="J405" t="s">
        <v>75</v>
      </c>
      <c r="K405" t="s">
        <v>75</v>
      </c>
      <c r="L405" t="s">
        <v>75</v>
      </c>
      <c r="M405" t="s">
        <v>75</v>
      </c>
      <c r="N405" t="s">
        <v>75</v>
      </c>
      <c r="O405" t="s">
        <v>75</v>
      </c>
      <c r="P405" t="s">
        <v>75</v>
      </c>
      <c r="Q405" t="s">
        <v>75</v>
      </c>
      <c r="R405" t="s">
        <v>75</v>
      </c>
    </row>
    <row r="406" spans="1:18" x14ac:dyDescent="0.3">
      <c r="A406" t="s">
        <v>75</v>
      </c>
      <c r="C406" t="s">
        <v>341</v>
      </c>
      <c r="D406" t="s">
        <v>75</v>
      </c>
      <c r="E406" t="s">
        <v>75</v>
      </c>
      <c r="F406" t="s">
        <v>75</v>
      </c>
      <c r="G406" t="s">
        <v>75</v>
      </c>
      <c r="H406" t="s">
        <v>75</v>
      </c>
      <c r="I406" t="s">
        <v>75</v>
      </c>
      <c r="J406" t="s">
        <v>75</v>
      </c>
      <c r="K406" t="s">
        <v>75</v>
      </c>
      <c r="L406" t="s">
        <v>75</v>
      </c>
      <c r="M406" t="s">
        <v>75</v>
      </c>
      <c r="N406" t="s">
        <v>75</v>
      </c>
      <c r="O406" t="s">
        <v>75</v>
      </c>
      <c r="P406" t="s">
        <v>75</v>
      </c>
      <c r="Q406" t="s">
        <v>75</v>
      </c>
      <c r="R406" t="s">
        <v>75</v>
      </c>
    </row>
    <row r="407" spans="1:18" x14ac:dyDescent="0.3">
      <c r="A407" t="s">
        <v>75</v>
      </c>
      <c r="C407" t="s">
        <v>342</v>
      </c>
      <c r="D407" t="s">
        <v>75</v>
      </c>
      <c r="E407" t="s">
        <v>75</v>
      </c>
      <c r="F407" t="s">
        <v>75</v>
      </c>
      <c r="G407" t="s">
        <v>75</v>
      </c>
      <c r="H407" t="s">
        <v>75</v>
      </c>
      <c r="I407" t="s">
        <v>75</v>
      </c>
      <c r="J407" t="s">
        <v>75</v>
      </c>
      <c r="K407" t="s">
        <v>75</v>
      </c>
      <c r="L407" t="s">
        <v>75</v>
      </c>
      <c r="M407" t="s">
        <v>75</v>
      </c>
      <c r="N407" t="s">
        <v>75</v>
      </c>
      <c r="O407" t="s">
        <v>75</v>
      </c>
      <c r="P407" t="s">
        <v>75</v>
      </c>
      <c r="Q407" t="s">
        <v>75</v>
      </c>
      <c r="R407" t="s">
        <v>75</v>
      </c>
    </row>
    <row r="408" spans="1:18" x14ac:dyDescent="0.3">
      <c r="A408" t="s">
        <v>75</v>
      </c>
      <c r="C408" t="s">
        <v>343</v>
      </c>
      <c r="D408" t="s">
        <v>75</v>
      </c>
      <c r="E408" t="s">
        <v>75</v>
      </c>
      <c r="F408" t="s">
        <v>75</v>
      </c>
      <c r="G408" t="s">
        <v>75</v>
      </c>
      <c r="H408" t="s">
        <v>75</v>
      </c>
      <c r="I408" t="s">
        <v>75</v>
      </c>
      <c r="J408" t="s">
        <v>75</v>
      </c>
      <c r="K408" t="s">
        <v>75</v>
      </c>
      <c r="L408" t="s">
        <v>75</v>
      </c>
      <c r="M408" t="s">
        <v>75</v>
      </c>
      <c r="N408" t="s">
        <v>75</v>
      </c>
      <c r="O408" t="s">
        <v>75</v>
      </c>
      <c r="P408" t="s">
        <v>75</v>
      </c>
      <c r="Q408" t="s">
        <v>75</v>
      </c>
      <c r="R408" t="s">
        <v>75</v>
      </c>
    </row>
    <row r="409" spans="1:18" x14ac:dyDescent="0.3">
      <c r="A409" t="s">
        <v>75</v>
      </c>
      <c r="C409" t="s">
        <v>344</v>
      </c>
      <c r="D409" t="s">
        <v>75</v>
      </c>
      <c r="E409" t="s">
        <v>75</v>
      </c>
      <c r="F409" t="s">
        <v>75</v>
      </c>
      <c r="G409" t="s">
        <v>75</v>
      </c>
      <c r="H409" t="s">
        <v>75</v>
      </c>
      <c r="I409" t="s">
        <v>75</v>
      </c>
      <c r="J409" t="s">
        <v>75</v>
      </c>
      <c r="K409" t="s">
        <v>75</v>
      </c>
      <c r="L409" t="s">
        <v>75</v>
      </c>
      <c r="M409" t="s">
        <v>75</v>
      </c>
      <c r="N409" t="s">
        <v>75</v>
      </c>
      <c r="O409" t="s">
        <v>75</v>
      </c>
      <c r="P409" t="s">
        <v>75</v>
      </c>
      <c r="Q409" t="s">
        <v>75</v>
      </c>
      <c r="R409" t="s">
        <v>75</v>
      </c>
    </row>
    <row r="410" spans="1:18" x14ac:dyDescent="0.3">
      <c r="A410" t="s">
        <v>75</v>
      </c>
      <c r="C410" t="s">
        <v>345</v>
      </c>
      <c r="D410" t="s">
        <v>75</v>
      </c>
      <c r="E410" t="s">
        <v>75</v>
      </c>
      <c r="F410" t="s">
        <v>75</v>
      </c>
      <c r="G410" t="s">
        <v>75</v>
      </c>
      <c r="H410" t="s">
        <v>75</v>
      </c>
      <c r="I410" t="s">
        <v>75</v>
      </c>
      <c r="J410" t="s">
        <v>75</v>
      </c>
      <c r="K410" t="s">
        <v>75</v>
      </c>
      <c r="L410" t="s">
        <v>75</v>
      </c>
      <c r="M410" t="s">
        <v>75</v>
      </c>
      <c r="N410" t="s">
        <v>75</v>
      </c>
      <c r="O410" t="s">
        <v>75</v>
      </c>
      <c r="P410" t="s">
        <v>75</v>
      </c>
      <c r="Q410" t="s">
        <v>75</v>
      </c>
      <c r="R410" t="s">
        <v>75</v>
      </c>
    </row>
    <row r="411" spans="1:18" x14ac:dyDescent="0.3">
      <c r="A411" t="s">
        <v>75</v>
      </c>
      <c r="C411" t="s">
        <v>346</v>
      </c>
      <c r="D411" t="s">
        <v>75</v>
      </c>
      <c r="E411" t="s">
        <v>75</v>
      </c>
      <c r="F411" t="s">
        <v>75</v>
      </c>
      <c r="G411" t="s">
        <v>75</v>
      </c>
      <c r="H411" t="s">
        <v>75</v>
      </c>
      <c r="I411" t="s">
        <v>75</v>
      </c>
      <c r="J411" t="s">
        <v>75</v>
      </c>
      <c r="K411" t="s">
        <v>75</v>
      </c>
      <c r="L411" t="s">
        <v>75</v>
      </c>
      <c r="M411" t="s">
        <v>75</v>
      </c>
      <c r="N411" t="s">
        <v>75</v>
      </c>
      <c r="O411" t="s">
        <v>75</v>
      </c>
      <c r="P411" t="s">
        <v>75</v>
      </c>
      <c r="Q411" t="s">
        <v>75</v>
      </c>
      <c r="R411" t="s">
        <v>75</v>
      </c>
    </row>
    <row r="412" spans="1:18" x14ac:dyDescent="0.3">
      <c r="A412" t="s">
        <v>75</v>
      </c>
      <c r="C412" t="s">
        <v>347</v>
      </c>
      <c r="D412" t="s">
        <v>75</v>
      </c>
      <c r="E412" t="s">
        <v>75</v>
      </c>
      <c r="F412" t="s">
        <v>75</v>
      </c>
      <c r="G412" t="s">
        <v>75</v>
      </c>
      <c r="H412" t="s">
        <v>75</v>
      </c>
      <c r="I412" t="s">
        <v>75</v>
      </c>
      <c r="J412" t="s">
        <v>75</v>
      </c>
      <c r="K412" t="s">
        <v>75</v>
      </c>
      <c r="L412" t="s">
        <v>75</v>
      </c>
      <c r="M412" t="s">
        <v>75</v>
      </c>
      <c r="N412" t="s">
        <v>75</v>
      </c>
      <c r="O412" t="s">
        <v>75</v>
      </c>
      <c r="P412" t="s">
        <v>75</v>
      </c>
      <c r="Q412" t="s">
        <v>75</v>
      </c>
      <c r="R412" t="s">
        <v>75</v>
      </c>
    </row>
    <row r="413" spans="1:18" x14ac:dyDescent="0.3">
      <c r="A413">
        <v>37.5</v>
      </c>
      <c r="C413" t="s">
        <v>348</v>
      </c>
      <c r="D413" t="s">
        <v>75</v>
      </c>
      <c r="E413" t="s">
        <v>75</v>
      </c>
      <c r="F413" t="s">
        <v>75</v>
      </c>
      <c r="G413" t="s">
        <v>75</v>
      </c>
      <c r="H413" t="s">
        <v>75</v>
      </c>
      <c r="I413" t="s">
        <v>75</v>
      </c>
      <c r="J413" t="s">
        <v>75</v>
      </c>
      <c r="K413" t="s">
        <v>75</v>
      </c>
      <c r="L413" t="s">
        <v>75</v>
      </c>
      <c r="M413" t="s">
        <v>75</v>
      </c>
      <c r="N413" t="s">
        <v>75</v>
      </c>
      <c r="O413" t="s">
        <v>75</v>
      </c>
      <c r="P413" t="s">
        <v>75</v>
      </c>
      <c r="Q413" t="s">
        <v>75</v>
      </c>
      <c r="R413" t="s">
        <v>75</v>
      </c>
    </row>
    <row r="414" spans="1:18" x14ac:dyDescent="0.3">
      <c r="A414" t="s">
        <v>75</v>
      </c>
      <c r="C414" t="s">
        <v>349</v>
      </c>
      <c r="D414" t="s">
        <v>75</v>
      </c>
      <c r="E414" t="s">
        <v>75</v>
      </c>
      <c r="F414" t="s">
        <v>75</v>
      </c>
      <c r="G414" t="s">
        <v>75</v>
      </c>
      <c r="H414" t="s">
        <v>75</v>
      </c>
      <c r="I414" t="s">
        <v>75</v>
      </c>
      <c r="J414" t="s">
        <v>75</v>
      </c>
      <c r="K414" t="s">
        <v>75</v>
      </c>
      <c r="L414" t="s">
        <v>75</v>
      </c>
      <c r="M414" t="s">
        <v>75</v>
      </c>
      <c r="N414" t="s">
        <v>75</v>
      </c>
      <c r="O414" t="s">
        <v>75</v>
      </c>
      <c r="P414" t="s">
        <v>75</v>
      </c>
      <c r="Q414" t="s">
        <v>75</v>
      </c>
      <c r="R414" t="s">
        <v>75</v>
      </c>
    </row>
    <row r="415" spans="1:18" x14ac:dyDescent="0.3">
      <c r="A415" t="s">
        <v>75</v>
      </c>
      <c r="C415" t="s">
        <v>350</v>
      </c>
      <c r="D415" t="s">
        <v>75</v>
      </c>
      <c r="E415" t="s">
        <v>75</v>
      </c>
      <c r="F415" t="s">
        <v>75</v>
      </c>
      <c r="G415" t="s">
        <v>75</v>
      </c>
      <c r="H415" t="s">
        <v>75</v>
      </c>
      <c r="I415" t="s">
        <v>75</v>
      </c>
      <c r="J415" t="s">
        <v>75</v>
      </c>
      <c r="K415" t="s">
        <v>75</v>
      </c>
      <c r="L415" t="s">
        <v>75</v>
      </c>
      <c r="M415" t="s">
        <v>75</v>
      </c>
      <c r="N415" t="s">
        <v>75</v>
      </c>
      <c r="O415" t="s">
        <v>75</v>
      </c>
      <c r="P415" t="s">
        <v>75</v>
      </c>
      <c r="Q415" t="s">
        <v>75</v>
      </c>
      <c r="R415" t="s">
        <v>75</v>
      </c>
    </row>
    <row r="416" spans="1:18" x14ac:dyDescent="0.3">
      <c r="A416" t="s">
        <v>75</v>
      </c>
      <c r="C416" t="s">
        <v>351</v>
      </c>
      <c r="D416" t="s">
        <v>75</v>
      </c>
      <c r="E416" t="s">
        <v>75</v>
      </c>
      <c r="F416" t="s">
        <v>75</v>
      </c>
      <c r="G416" t="s">
        <v>75</v>
      </c>
      <c r="H416" t="s">
        <v>75</v>
      </c>
      <c r="I416" t="s">
        <v>75</v>
      </c>
      <c r="J416" t="s">
        <v>75</v>
      </c>
      <c r="K416" t="s">
        <v>75</v>
      </c>
      <c r="L416" t="s">
        <v>75</v>
      </c>
      <c r="M416" t="s">
        <v>75</v>
      </c>
      <c r="N416" t="s">
        <v>75</v>
      </c>
      <c r="O416" t="s">
        <v>75</v>
      </c>
      <c r="P416" t="s">
        <v>75</v>
      </c>
      <c r="Q416" t="s">
        <v>75</v>
      </c>
      <c r="R416" t="s">
        <v>75</v>
      </c>
    </row>
    <row r="417" spans="1:18" x14ac:dyDescent="0.3">
      <c r="A417" t="s">
        <v>75</v>
      </c>
      <c r="C417" t="s">
        <v>352</v>
      </c>
      <c r="D417" t="s">
        <v>75</v>
      </c>
      <c r="E417" t="s">
        <v>75</v>
      </c>
      <c r="F417" t="s">
        <v>75</v>
      </c>
      <c r="G417" t="s">
        <v>75</v>
      </c>
      <c r="H417" t="s">
        <v>75</v>
      </c>
      <c r="I417" t="s">
        <v>75</v>
      </c>
      <c r="J417" t="s">
        <v>75</v>
      </c>
      <c r="K417" t="s">
        <v>75</v>
      </c>
      <c r="L417" t="s">
        <v>75</v>
      </c>
      <c r="M417" t="s">
        <v>75</v>
      </c>
      <c r="N417" t="s">
        <v>75</v>
      </c>
      <c r="O417" t="s">
        <v>75</v>
      </c>
      <c r="P417" t="s">
        <v>75</v>
      </c>
      <c r="Q417" t="s">
        <v>75</v>
      </c>
      <c r="R417" t="s">
        <v>75</v>
      </c>
    </row>
    <row r="418" spans="1:18" x14ac:dyDescent="0.3">
      <c r="A418" t="s">
        <v>75</v>
      </c>
      <c r="C418" t="s">
        <v>353</v>
      </c>
      <c r="D418" t="s">
        <v>75</v>
      </c>
      <c r="E418" t="s">
        <v>75</v>
      </c>
      <c r="F418" t="s">
        <v>75</v>
      </c>
      <c r="G418" t="s">
        <v>75</v>
      </c>
      <c r="H418" t="s">
        <v>75</v>
      </c>
      <c r="I418" t="s">
        <v>75</v>
      </c>
      <c r="J418" t="s">
        <v>75</v>
      </c>
      <c r="K418" t="s">
        <v>75</v>
      </c>
      <c r="L418" t="s">
        <v>75</v>
      </c>
      <c r="M418" t="s">
        <v>75</v>
      </c>
      <c r="N418" t="s">
        <v>75</v>
      </c>
      <c r="O418" t="s">
        <v>75</v>
      </c>
      <c r="P418" t="s">
        <v>75</v>
      </c>
      <c r="Q418" t="s">
        <v>75</v>
      </c>
      <c r="R418" t="s">
        <v>75</v>
      </c>
    </row>
    <row r="419" spans="1:18" x14ac:dyDescent="0.3">
      <c r="A419" t="s">
        <v>75</v>
      </c>
      <c r="C419" t="s">
        <v>354</v>
      </c>
      <c r="D419" t="s">
        <v>75</v>
      </c>
      <c r="E419" t="s">
        <v>75</v>
      </c>
      <c r="F419" t="s">
        <v>75</v>
      </c>
      <c r="G419" t="s">
        <v>75</v>
      </c>
      <c r="H419" t="s">
        <v>75</v>
      </c>
      <c r="I419" t="s">
        <v>75</v>
      </c>
      <c r="J419" t="s">
        <v>75</v>
      </c>
      <c r="K419" t="s">
        <v>75</v>
      </c>
      <c r="L419" t="s">
        <v>75</v>
      </c>
      <c r="M419" t="s">
        <v>75</v>
      </c>
      <c r="N419" t="s">
        <v>75</v>
      </c>
      <c r="O419" t="s">
        <v>75</v>
      </c>
      <c r="P419" t="s">
        <v>75</v>
      </c>
      <c r="Q419" t="s">
        <v>75</v>
      </c>
      <c r="R419" t="s">
        <v>75</v>
      </c>
    </row>
    <row r="420" spans="1:18" x14ac:dyDescent="0.3">
      <c r="A420" t="s">
        <v>75</v>
      </c>
      <c r="C420" t="s">
        <v>355</v>
      </c>
      <c r="D420" t="s">
        <v>75</v>
      </c>
      <c r="E420" t="s">
        <v>75</v>
      </c>
      <c r="F420" t="s">
        <v>75</v>
      </c>
      <c r="G420" t="s">
        <v>75</v>
      </c>
      <c r="H420" t="s">
        <v>75</v>
      </c>
      <c r="I420" t="s">
        <v>75</v>
      </c>
      <c r="J420" t="s">
        <v>75</v>
      </c>
      <c r="K420" t="s">
        <v>75</v>
      </c>
      <c r="L420" t="s">
        <v>75</v>
      </c>
      <c r="M420" t="s">
        <v>75</v>
      </c>
      <c r="N420" t="s">
        <v>75</v>
      </c>
      <c r="O420" t="s">
        <v>75</v>
      </c>
      <c r="P420" t="s">
        <v>75</v>
      </c>
      <c r="Q420" t="s">
        <v>75</v>
      </c>
      <c r="R420" t="s">
        <v>75</v>
      </c>
    </row>
    <row r="421" spans="1:18" x14ac:dyDescent="0.3">
      <c r="A421" t="s">
        <v>75</v>
      </c>
      <c r="C421" t="s">
        <v>356</v>
      </c>
      <c r="D421" t="s">
        <v>75</v>
      </c>
      <c r="E421" t="s">
        <v>75</v>
      </c>
      <c r="F421" t="s">
        <v>75</v>
      </c>
      <c r="G421" t="s">
        <v>75</v>
      </c>
      <c r="H421" t="s">
        <v>75</v>
      </c>
      <c r="I421" t="s">
        <v>75</v>
      </c>
      <c r="J421" t="s">
        <v>75</v>
      </c>
      <c r="K421" t="s">
        <v>75</v>
      </c>
      <c r="L421" t="s">
        <v>75</v>
      </c>
      <c r="M421" t="s">
        <v>75</v>
      </c>
      <c r="N421" t="s">
        <v>75</v>
      </c>
      <c r="O421" t="s">
        <v>75</v>
      </c>
      <c r="P421" t="s">
        <v>75</v>
      </c>
      <c r="Q421" t="s">
        <v>75</v>
      </c>
      <c r="R421" t="s">
        <v>75</v>
      </c>
    </row>
    <row r="422" spans="1:18" x14ac:dyDescent="0.3">
      <c r="A422" t="s">
        <v>75</v>
      </c>
      <c r="C422" t="s">
        <v>357</v>
      </c>
      <c r="D422" t="s">
        <v>75</v>
      </c>
      <c r="E422" t="s">
        <v>75</v>
      </c>
      <c r="F422" t="s">
        <v>75</v>
      </c>
      <c r="G422" t="s">
        <v>75</v>
      </c>
      <c r="H422" t="s">
        <v>75</v>
      </c>
      <c r="I422" t="s">
        <v>75</v>
      </c>
      <c r="J422" t="s">
        <v>75</v>
      </c>
      <c r="K422" t="s">
        <v>75</v>
      </c>
      <c r="L422" t="s">
        <v>75</v>
      </c>
      <c r="M422" t="s">
        <v>75</v>
      </c>
      <c r="N422" t="s">
        <v>75</v>
      </c>
      <c r="O422" t="s">
        <v>75</v>
      </c>
      <c r="P422" t="s">
        <v>75</v>
      </c>
      <c r="Q422" t="s">
        <v>75</v>
      </c>
      <c r="R422" t="s">
        <v>75</v>
      </c>
    </row>
    <row r="423" spans="1:18" x14ac:dyDescent="0.3">
      <c r="A423" t="s">
        <v>75</v>
      </c>
      <c r="C423" t="s">
        <v>358</v>
      </c>
      <c r="D423" t="s">
        <v>75</v>
      </c>
      <c r="E423" t="s">
        <v>75</v>
      </c>
      <c r="F423" t="s">
        <v>75</v>
      </c>
      <c r="G423" t="s">
        <v>75</v>
      </c>
      <c r="H423" t="s">
        <v>75</v>
      </c>
      <c r="I423" t="s">
        <v>75</v>
      </c>
      <c r="J423" t="s">
        <v>75</v>
      </c>
      <c r="K423" t="s">
        <v>75</v>
      </c>
      <c r="L423" t="s">
        <v>75</v>
      </c>
      <c r="M423" t="s">
        <v>75</v>
      </c>
      <c r="N423" t="s">
        <v>75</v>
      </c>
      <c r="O423" t="s">
        <v>75</v>
      </c>
      <c r="P423" t="s">
        <v>75</v>
      </c>
      <c r="Q423" t="s">
        <v>75</v>
      </c>
      <c r="R423" t="s">
        <v>75</v>
      </c>
    </row>
    <row r="424" spans="1:18" x14ac:dyDescent="0.3">
      <c r="A424" t="s">
        <v>75</v>
      </c>
      <c r="C424" t="s">
        <v>359</v>
      </c>
      <c r="D424" t="s">
        <v>75</v>
      </c>
      <c r="E424" t="s">
        <v>75</v>
      </c>
      <c r="F424" t="s">
        <v>75</v>
      </c>
      <c r="G424" t="s">
        <v>75</v>
      </c>
      <c r="H424" t="s">
        <v>75</v>
      </c>
      <c r="I424" t="s">
        <v>75</v>
      </c>
      <c r="J424" t="s">
        <v>75</v>
      </c>
      <c r="K424" t="s">
        <v>75</v>
      </c>
      <c r="L424" t="s">
        <v>75</v>
      </c>
      <c r="M424" t="s">
        <v>75</v>
      </c>
      <c r="N424" t="s">
        <v>75</v>
      </c>
      <c r="O424" t="s">
        <v>75</v>
      </c>
      <c r="P424" t="s">
        <v>75</v>
      </c>
      <c r="Q424" t="s">
        <v>75</v>
      </c>
      <c r="R424" t="s">
        <v>75</v>
      </c>
    </row>
    <row r="425" spans="1:18" x14ac:dyDescent="0.3">
      <c r="A425" t="s">
        <v>75</v>
      </c>
      <c r="C425" t="s">
        <v>360</v>
      </c>
      <c r="D425" t="s">
        <v>75</v>
      </c>
      <c r="E425" t="s">
        <v>75</v>
      </c>
      <c r="F425" t="s">
        <v>75</v>
      </c>
      <c r="G425" t="s">
        <v>75</v>
      </c>
      <c r="H425" t="s">
        <v>75</v>
      </c>
      <c r="I425" t="s">
        <v>75</v>
      </c>
      <c r="J425" t="s">
        <v>75</v>
      </c>
      <c r="K425" t="s">
        <v>75</v>
      </c>
      <c r="L425" t="s">
        <v>75</v>
      </c>
      <c r="M425" t="s">
        <v>75</v>
      </c>
      <c r="N425" t="s">
        <v>75</v>
      </c>
      <c r="O425" t="s">
        <v>75</v>
      </c>
      <c r="P425" t="s">
        <v>75</v>
      </c>
      <c r="Q425" t="s">
        <v>75</v>
      </c>
      <c r="R425" t="s">
        <v>75</v>
      </c>
    </row>
    <row r="426" spans="1:18" x14ac:dyDescent="0.3">
      <c r="A426" t="s">
        <v>75</v>
      </c>
      <c r="C426" t="s">
        <v>361</v>
      </c>
      <c r="D426" t="s">
        <v>75</v>
      </c>
      <c r="E426" t="s">
        <v>75</v>
      </c>
      <c r="F426" t="s">
        <v>75</v>
      </c>
      <c r="G426" t="s">
        <v>75</v>
      </c>
      <c r="H426" t="s">
        <v>75</v>
      </c>
      <c r="I426" t="s">
        <v>75</v>
      </c>
      <c r="J426" t="s">
        <v>75</v>
      </c>
      <c r="K426" t="s">
        <v>75</v>
      </c>
      <c r="L426" t="s">
        <v>75</v>
      </c>
      <c r="M426" t="s">
        <v>75</v>
      </c>
      <c r="N426" t="s">
        <v>75</v>
      </c>
      <c r="O426" t="s">
        <v>75</v>
      </c>
      <c r="P426" t="s">
        <v>75</v>
      </c>
      <c r="Q426" t="s">
        <v>75</v>
      </c>
      <c r="R426" t="s">
        <v>75</v>
      </c>
    </row>
    <row r="427" spans="1:18" x14ac:dyDescent="0.3">
      <c r="A427" t="s">
        <v>75</v>
      </c>
      <c r="C427" t="s">
        <v>362</v>
      </c>
      <c r="D427" t="s">
        <v>75</v>
      </c>
      <c r="E427" t="s">
        <v>75</v>
      </c>
      <c r="F427" t="s">
        <v>75</v>
      </c>
      <c r="G427" t="s">
        <v>75</v>
      </c>
      <c r="H427" t="s">
        <v>75</v>
      </c>
      <c r="I427" t="s">
        <v>75</v>
      </c>
      <c r="J427" t="s">
        <v>75</v>
      </c>
      <c r="K427" t="s">
        <v>75</v>
      </c>
      <c r="L427" t="s">
        <v>75</v>
      </c>
      <c r="M427" t="s">
        <v>75</v>
      </c>
      <c r="N427" t="s">
        <v>75</v>
      </c>
      <c r="O427" t="s">
        <v>75</v>
      </c>
      <c r="P427" t="s">
        <v>75</v>
      </c>
      <c r="Q427" t="s">
        <v>75</v>
      </c>
      <c r="R427" t="s">
        <v>75</v>
      </c>
    </row>
    <row r="428" spans="1:18" x14ac:dyDescent="0.3">
      <c r="A428">
        <v>39</v>
      </c>
      <c r="C428" t="s">
        <v>363</v>
      </c>
      <c r="D428" t="s">
        <v>75</v>
      </c>
      <c r="E428" t="s">
        <v>75</v>
      </c>
      <c r="F428" t="s">
        <v>75</v>
      </c>
      <c r="G428" t="s">
        <v>75</v>
      </c>
      <c r="H428" t="s">
        <v>75</v>
      </c>
      <c r="I428" t="s">
        <v>75</v>
      </c>
      <c r="J428" t="s">
        <v>75</v>
      </c>
      <c r="K428" t="s">
        <v>75</v>
      </c>
      <c r="L428" t="s">
        <v>75</v>
      </c>
      <c r="M428" t="s">
        <v>75</v>
      </c>
      <c r="N428" t="s">
        <v>75</v>
      </c>
      <c r="O428" t="s">
        <v>75</v>
      </c>
      <c r="P428" t="s">
        <v>75</v>
      </c>
      <c r="Q428" t="s">
        <v>75</v>
      </c>
      <c r="R428" t="s">
        <v>75</v>
      </c>
    </row>
    <row r="429" spans="1:18" x14ac:dyDescent="0.3">
      <c r="A429" t="s">
        <v>75</v>
      </c>
      <c r="C429" t="s">
        <v>364</v>
      </c>
      <c r="D429" t="s">
        <v>75</v>
      </c>
      <c r="E429" t="s">
        <v>75</v>
      </c>
      <c r="F429" t="s">
        <v>75</v>
      </c>
      <c r="G429" t="s">
        <v>75</v>
      </c>
      <c r="H429" t="s">
        <v>75</v>
      </c>
      <c r="I429" t="s">
        <v>75</v>
      </c>
      <c r="J429" t="s">
        <v>75</v>
      </c>
      <c r="K429" t="s">
        <v>75</v>
      </c>
      <c r="L429" t="s">
        <v>75</v>
      </c>
      <c r="M429" t="s">
        <v>75</v>
      </c>
      <c r="N429" t="s">
        <v>75</v>
      </c>
      <c r="O429" t="s">
        <v>75</v>
      </c>
      <c r="P429" t="s">
        <v>75</v>
      </c>
      <c r="Q429" t="s">
        <v>75</v>
      </c>
      <c r="R429" t="s">
        <v>75</v>
      </c>
    </row>
    <row r="430" spans="1:18" x14ac:dyDescent="0.3">
      <c r="A430" t="s">
        <v>75</v>
      </c>
      <c r="C430" t="s">
        <v>365</v>
      </c>
      <c r="D430" t="s">
        <v>75</v>
      </c>
      <c r="E430" t="s">
        <v>75</v>
      </c>
      <c r="F430" t="s">
        <v>75</v>
      </c>
      <c r="G430" t="s">
        <v>75</v>
      </c>
      <c r="H430" t="s">
        <v>75</v>
      </c>
      <c r="I430" t="s">
        <v>75</v>
      </c>
      <c r="J430" t="s">
        <v>75</v>
      </c>
      <c r="K430" t="s">
        <v>75</v>
      </c>
      <c r="L430" t="s">
        <v>75</v>
      </c>
      <c r="M430" t="s">
        <v>75</v>
      </c>
      <c r="N430" t="s">
        <v>75</v>
      </c>
      <c r="O430" t="s">
        <v>75</v>
      </c>
      <c r="P430" t="s">
        <v>75</v>
      </c>
      <c r="Q430" t="s">
        <v>75</v>
      </c>
      <c r="R430" t="s">
        <v>75</v>
      </c>
    </row>
    <row r="431" spans="1:18" x14ac:dyDescent="0.3">
      <c r="A431" t="s">
        <v>75</v>
      </c>
      <c r="C431" t="s">
        <v>366</v>
      </c>
      <c r="D431" t="s">
        <v>75</v>
      </c>
      <c r="E431" t="s">
        <v>75</v>
      </c>
      <c r="F431" t="s">
        <v>75</v>
      </c>
      <c r="G431" t="s">
        <v>75</v>
      </c>
      <c r="H431" t="s">
        <v>75</v>
      </c>
      <c r="I431" t="s">
        <v>75</v>
      </c>
      <c r="J431" t="s">
        <v>75</v>
      </c>
      <c r="K431" t="s">
        <v>75</v>
      </c>
      <c r="L431" t="s">
        <v>75</v>
      </c>
      <c r="M431" t="s">
        <v>75</v>
      </c>
      <c r="N431" t="s">
        <v>75</v>
      </c>
      <c r="O431" t="s">
        <v>75</v>
      </c>
      <c r="P431" t="s">
        <v>75</v>
      </c>
      <c r="Q431" t="s">
        <v>75</v>
      </c>
      <c r="R431" t="s">
        <v>75</v>
      </c>
    </row>
    <row r="432" spans="1:18" x14ac:dyDescent="0.3">
      <c r="A432" t="s">
        <v>75</v>
      </c>
      <c r="C432" t="s">
        <v>367</v>
      </c>
      <c r="D432" t="s">
        <v>75</v>
      </c>
      <c r="E432" t="s">
        <v>75</v>
      </c>
      <c r="F432" t="s">
        <v>75</v>
      </c>
      <c r="G432" t="s">
        <v>75</v>
      </c>
      <c r="H432" t="s">
        <v>75</v>
      </c>
      <c r="I432" t="s">
        <v>75</v>
      </c>
      <c r="J432" t="s">
        <v>75</v>
      </c>
      <c r="K432" t="s">
        <v>75</v>
      </c>
      <c r="L432" t="s">
        <v>75</v>
      </c>
      <c r="M432" t="s">
        <v>75</v>
      </c>
      <c r="N432" t="s">
        <v>75</v>
      </c>
      <c r="O432" t="s">
        <v>75</v>
      </c>
      <c r="P432" t="s">
        <v>75</v>
      </c>
      <c r="Q432" t="s">
        <v>75</v>
      </c>
      <c r="R432" t="s">
        <v>75</v>
      </c>
    </row>
    <row r="433" spans="1:18" x14ac:dyDescent="0.3">
      <c r="A433" t="s">
        <v>75</v>
      </c>
      <c r="C433" t="s">
        <v>368</v>
      </c>
      <c r="D433" t="s">
        <v>75</v>
      </c>
      <c r="E433" t="s">
        <v>75</v>
      </c>
      <c r="F433" t="s">
        <v>75</v>
      </c>
      <c r="G433" t="s">
        <v>75</v>
      </c>
      <c r="H433" t="s">
        <v>75</v>
      </c>
      <c r="I433" t="s">
        <v>75</v>
      </c>
      <c r="J433" t="s">
        <v>75</v>
      </c>
      <c r="K433" t="s">
        <v>75</v>
      </c>
      <c r="L433" t="s">
        <v>75</v>
      </c>
      <c r="M433" t="s">
        <v>75</v>
      </c>
      <c r="N433" t="s">
        <v>75</v>
      </c>
      <c r="O433" t="s">
        <v>75</v>
      </c>
      <c r="P433" t="s">
        <v>75</v>
      </c>
      <c r="Q433" t="s">
        <v>75</v>
      </c>
      <c r="R433" t="s">
        <v>75</v>
      </c>
    </row>
    <row r="434" spans="1:18" x14ac:dyDescent="0.3">
      <c r="A434" t="s">
        <v>75</v>
      </c>
      <c r="C434" t="s">
        <v>369</v>
      </c>
      <c r="D434" t="s">
        <v>75</v>
      </c>
      <c r="E434" t="s">
        <v>75</v>
      </c>
      <c r="F434" t="s">
        <v>75</v>
      </c>
      <c r="G434" t="s">
        <v>75</v>
      </c>
      <c r="H434" t="s">
        <v>75</v>
      </c>
      <c r="I434" t="s">
        <v>75</v>
      </c>
      <c r="J434" t="s">
        <v>75</v>
      </c>
      <c r="K434" t="s">
        <v>75</v>
      </c>
      <c r="L434" t="s">
        <v>75</v>
      </c>
      <c r="M434" t="s">
        <v>75</v>
      </c>
      <c r="N434" t="s">
        <v>75</v>
      </c>
      <c r="O434" t="s">
        <v>75</v>
      </c>
      <c r="P434" t="s">
        <v>75</v>
      </c>
      <c r="Q434" t="s">
        <v>75</v>
      </c>
      <c r="R434" t="s">
        <v>75</v>
      </c>
    </row>
    <row r="435" spans="1:18" x14ac:dyDescent="0.3">
      <c r="A435" t="s">
        <v>75</v>
      </c>
      <c r="C435" t="s">
        <v>370</v>
      </c>
      <c r="D435" t="s">
        <v>75</v>
      </c>
      <c r="E435" t="s">
        <v>75</v>
      </c>
      <c r="F435" t="s">
        <v>75</v>
      </c>
      <c r="G435" t="s">
        <v>75</v>
      </c>
      <c r="H435" t="s">
        <v>75</v>
      </c>
      <c r="I435" t="s">
        <v>75</v>
      </c>
      <c r="J435" t="s">
        <v>75</v>
      </c>
      <c r="K435" t="s">
        <v>75</v>
      </c>
      <c r="L435" t="s">
        <v>75</v>
      </c>
      <c r="M435" t="s">
        <v>75</v>
      </c>
      <c r="N435" t="s">
        <v>75</v>
      </c>
      <c r="O435" t="s">
        <v>75</v>
      </c>
      <c r="P435" t="s">
        <v>75</v>
      </c>
      <c r="Q435" t="s">
        <v>75</v>
      </c>
      <c r="R435" t="s">
        <v>75</v>
      </c>
    </row>
    <row r="436" spans="1:18" x14ac:dyDescent="0.3">
      <c r="A436" t="s">
        <v>75</v>
      </c>
      <c r="C436" t="s">
        <v>371</v>
      </c>
      <c r="D436" t="s">
        <v>75</v>
      </c>
      <c r="E436" t="s">
        <v>75</v>
      </c>
      <c r="F436" t="s">
        <v>75</v>
      </c>
      <c r="G436" t="s">
        <v>75</v>
      </c>
      <c r="H436" t="s">
        <v>75</v>
      </c>
      <c r="I436" t="s">
        <v>75</v>
      </c>
      <c r="J436" t="s">
        <v>75</v>
      </c>
      <c r="K436" t="s">
        <v>75</v>
      </c>
      <c r="L436" t="s">
        <v>75</v>
      </c>
      <c r="M436" t="s">
        <v>75</v>
      </c>
      <c r="N436" t="s">
        <v>75</v>
      </c>
      <c r="O436" t="s">
        <v>75</v>
      </c>
      <c r="P436" t="s">
        <v>75</v>
      </c>
      <c r="Q436" t="s">
        <v>75</v>
      </c>
      <c r="R436" t="s">
        <v>75</v>
      </c>
    </row>
    <row r="437" spans="1:18" x14ac:dyDescent="0.3">
      <c r="A437" t="s">
        <v>75</v>
      </c>
      <c r="C437" t="s">
        <v>372</v>
      </c>
      <c r="D437" t="s">
        <v>75</v>
      </c>
      <c r="E437" t="s">
        <v>75</v>
      </c>
      <c r="F437" t="s">
        <v>75</v>
      </c>
      <c r="G437" t="s">
        <v>75</v>
      </c>
      <c r="H437" t="s">
        <v>75</v>
      </c>
      <c r="I437" t="s">
        <v>75</v>
      </c>
      <c r="J437" t="s">
        <v>75</v>
      </c>
      <c r="K437" t="s">
        <v>75</v>
      </c>
      <c r="L437" t="s">
        <v>75</v>
      </c>
      <c r="M437" t="s">
        <v>75</v>
      </c>
      <c r="N437" t="s">
        <v>75</v>
      </c>
      <c r="O437" t="s">
        <v>75</v>
      </c>
      <c r="P437" t="s">
        <v>75</v>
      </c>
      <c r="Q437" t="s">
        <v>75</v>
      </c>
      <c r="R437" t="s">
        <v>75</v>
      </c>
    </row>
    <row r="438" spans="1:18" x14ac:dyDescent="0.3">
      <c r="A438" t="s">
        <v>75</v>
      </c>
      <c r="C438" t="s">
        <v>373</v>
      </c>
      <c r="D438" t="s">
        <v>75</v>
      </c>
      <c r="E438" t="s">
        <v>75</v>
      </c>
      <c r="F438" t="s">
        <v>75</v>
      </c>
      <c r="G438" t="s">
        <v>75</v>
      </c>
      <c r="H438" t="s">
        <v>75</v>
      </c>
      <c r="I438" t="s">
        <v>75</v>
      </c>
      <c r="J438" t="s">
        <v>75</v>
      </c>
      <c r="K438" t="s">
        <v>75</v>
      </c>
      <c r="L438" t="s">
        <v>75</v>
      </c>
      <c r="M438" t="s">
        <v>75</v>
      </c>
      <c r="N438" t="s">
        <v>75</v>
      </c>
      <c r="O438" t="s">
        <v>75</v>
      </c>
      <c r="P438" t="s">
        <v>75</v>
      </c>
      <c r="Q438" t="s">
        <v>75</v>
      </c>
      <c r="R438" t="s">
        <v>75</v>
      </c>
    </row>
    <row r="439" spans="1:18" x14ac:dyDescent="0.3">
      <c r="A439" t="s">
        <v>75</v>
      </c>
      <c r="C439" t="s">
        <v>374</v>
      </c>
      <c r="D439" t="s">
        <v>75</v>
      </c>
      <c r="E439" t="s">
        <v>75</v>
      </c>
      <c r="F439" t="s">
        <v>75</v>
      </c>
      <c r="G439" t="s">
        <v>75</v>
      </c>
      <c r="H439" t="s">
        <v>75</v>
      </c>
      <c r="I439" t="s">
        <v>75</v>
      </c>
      <c r="J439" t="s">
        <v>75</v>
      </c>
      <c r="K439" t="s">
        <v>75</v>
      </c>
      <c r="L439" t="s">
        <v>75</v>
      </c>
      <c r="M439" t="s">
        <v>75</v>
      </c>
      <c r="N439" t="s">
        <v>75</v>
      </c>
      <c r="O439" t="s">
        <v>75</v>
      </c>
      <c r="P439" t="s">
        <v>75</v>
      </c>
      <c r="Q439" t="s">
        <v>75</v>
      </c>
      <c r="R439" t="s">
        <v>75</v>
      </c>
    </row>
    <row r="440" spans="1:18" x14ac:dyDescent="0.3">
      <c r="A440" t="s">
        <v>75</v>
      </c>
      <c r="C440" t="s">
        <v>375</v>
      </c>
      <c r="D440" t="s">
        <v>75</v>
      </c>
      <c r="E440" t="s">
        <v>75</v>
      </c>
      <c r="F440" t="s">
        <v>75</v>
      </c>
      <c r="G440" t="s">
        <v>75</v>
      </c>
      <c r="H440" t="s">
        <v>75</v>
      </c>
      <c r="I440" t="s">
        <v>75</v>
      </c>
      <c r="J440" t="s">
        <v>75</v>
      </c>
      <c r="K440" t="s">
        <v>75</v>
      </c>
      <c r="L440" t="s">
        <v>75</v>
      </c>
      <c r="M440" t="s">
        <v>75</v>
      </c>
      <c r="N440" t="s">
        <v>75</v>
      </c>
      <c r="O440" t="s">
        <v>75</v>
      </c>
      <c r="P440" t="s">
        <v>75</v>
      </c>
      <c r="Q440" t="s">
        <v>75</v>
      </c>
      <c r="R440" t="s">
        <v>75</v>
      </c>
    </row>
    <row r="441" spans="1:18" x14ac:dyDescent="0.3">
      <c r="A441" t="s">
        <v>75</v>
      </c>
      <c r="C441" t="s">
        <v>376</v>
      </c>
      <c r="D441" t="s">
        <v>75</v>
      </c>
      <c r="E441" t="s">
        <v>75</v>
      </c>
      <c r="F441" t="s">
        <v>75</v>
      </c>
      <c r="G441" t="s">
        <v>75</v>
      </c>
      <c r="H441" t="s">
        <v>75</v>
      </c>
      <c r="I441" t="s">
        <v>75</v>
      </c>
      <c r="J441" t="s">
        <v>75</v>
      </c>
      <c r="K441" t="s">
        <v>75</v>
      </c>
      <c r="L441" t="s">
        <v>75</v>
      </c>
      <c r="M441" t="s">
        <v>75</v>
      </c>
      <c r="N441" t="s">
        <v>75</v>
      </c>
      <c r="O441" t="s">
        <v>75</v>
      </c>
      <c r="P441" t="s">
        <v>75</v>
      </c>
      <c r="Q441" t="s">
        <v>75</v>
      </c>
      <c r="R441" t="s">
        <v>75</v>
      </c>
    </row>
    <row r="442" spans="1:18" x14ac:dyDescent="0.3">
      <c r="A442" t="s">
        <v>75</v>
      </c>
      <c r="C442" t="s">
        <v>377</v>
      </c>
      <c r="D442" t="s">
        <v>75</v>
      </c>
      <c r="E442" t="s">
        <v>75</v>
      </c>
      <c r="F442" t="s">
        <v>75</v>
      </c>
      <c r="G442" t="s">
        <v>75</v>
      </c>
      <c r="H442" t="s">
        <v>75</v>
      </c>
      <c r="I442" t="s">
        <v>75</v>
      </c>
      <c r="J442" t="s">
        <v>75</v>
      </c>
      <c r="K442" t="s">
        <v>75</v>
      </c>
      <c r="L442" t="s">
        <v>75</v>
      </c>
      <c r="M442" t="s">
        <v>75</v>
      </c>
      <c r="N442" t="s">
        <v>75</v>
      </c>
      <c r="O442" t="s">
        <v>75</v>
      </c>
      <c r="P442" t="s">
        <v>75</v>
      </c>
      <c r="Q442" t="s">
        <v>75</v>
      </c>
      <c r="R442" t="s">
        <v>75</v>
      </c>
    </row>
    <row r="443" spans="1:18" x14ac:dyDescent="0.3">
      <c r="A443">
        <v>40.5</v>
      </c>
      <c r="C443" t="s">
        <v>378</v>
      </c>
      <c r="D443" t="s">
        <v>75</v>
      </c>
      <c r="E443" t="s">
        <v>75</v>
      </c>
      <c r="F443" t="s">
        <v>75</v>
      </c>
      <c r="G443" t="s">
        <v>75</v>
      </c>
      <c r="H443" t="s">
        <v>75</v>
      </c>
      <c r="I443" t="s">
        <v>75</v>
      </c>
      <c r="J443" t="s">
        <v>75</v>
      </c>
      <c r="K443" t="s">
        <v>75</v>
      </c>
      <c r="L443" t="s">
        <v>75</v>
      </c>
      <c r="M443" t="s">
        <v>75</v>
      </c>
      <c r="N443" t="s">
        <v>75</v>
      </c>
      <c r="O443" t="s">
        <v>75</v>
      </c>
      <c r="P443" t="s">
        <v>75</v>
      </c>
      <c r="Q443" t="s">
        <v>75</v>
      </c>
      <c r="R443" t="s">
        <v>75</v>
      </c>
    </row>
    <row r="444" spans="1:18" x14ac:dyDescent="0.3">
      <c r="A444" t="s">
        <v>75</v>
      </c>
      <c r="C444" t="s">
        <v>379</v>
      </c>
      <c r="D444" t="s">
        <v>75</v>
      </c>
      <c r="E444" t="s">
        <v>75</v>
      </c>
      <c r="F444" t="s">
        <v>75</v>
      </c>
      <c r="G444" t="s">
        <v>75</v>
      </c>
      <c r="H444" t="s">
        <v>75</v>
      </c>
      <c r="I444" t="s">
        <v>75</v>
      </c>
      <c r="J444" t="s">
        <v>75</v>
      </c>
      <c r="K444" t="s">
        <v>75</v>
      </c>
      <c r="L444" t="s">
        <v>75</v>
      </c>
      <c r="M444" t="s">
        <v>75</v>
      </c>
      <c r="N444" t="s">
        <v>75</v>
      </c>
      <c r="O444" t="s">
        <v>75</v>
      </c>
      <c r="P444" t="s">
        <v>75</v>
      </c>
      <c r="Q444" t="s">
        <v>75</v>
      </c>
      <c r="R444" t="s">
        <v>75</v>
      </c>
    </row>
    <row r="445" spans="1:18" x14ac:dyDescent="0.3">
      <c r="A445" t="s">
        <v>75</v>
      </c>
      <c r="C445" t="s">
        <v>380</v>
      </c>
      <c r="D445" t="s">
        <v>75</v>
      </c>
      <c r="E445" t="s">
        <v>75</v>
      </c>
      <c r="F445" t="s">
        <v>75</v>
      </c>
      <c r="G445" t="s">
        <v>75</v>
      </c>
      <c r="H445" t="s">
        <v>75</v>
      </c>
      <c r="I445" t="s">
        <v>75</v>
      </c>
      <c r="J445" t="s">
        <v>75</v>
      </c>
      <c r="K445" t="s">
        <v>75</v>
      </c>
      <c r="L445" t="s">
        <v>75</v>
      </c>
      <c r="M445" t="s">
        <v>75</v>
      </c>
      <c r="N445" t="s">
        <v>75</v>
      </c>
      <c r="O445" t="s">
        <v>75</v>
      </c>
      <c r="P445" t="s">
        <v>75</v>
      </c>
      <c r="Q445" t="s">
        <v>75</v>
      </c>
      <c r="R445" t="s">
        <v>75</v>
      </c>
    </row>
    <row r="446" spans="1:18" x14ac:dyDescent="0.3">
      <c r="A446" t="s">
        <v>75</v>
      </c>
      <c r="C446" t="s">
        <v>381</v>
      </c>
      <c r="D446" t="s">
        <v>75</v>
      </c>
      <c r="E446" t="s">
        <v>75</v>
      </c>
      <c r="F446" t="s">
        <v>75</v>
      </c>
      <c r="G446" t="s">
        <v>75</v>
      </c>
      <c r="H446" t="s">
        <v>75</v>
      </c>
      <c r="I446" t="s">
        <v>75</v>
      </c>
      <c r="J446" t="s">
        <v>75</v>
      </c>
      <c r="K446" t="s">
        <v>75</v>
      </c>
      <c r="L446" t="s">
        <v>75</v>
      </c>
      <c r="M446" t="s">
        <v>75</v>
      </c>
      <c r="N446" t="s">
        <v>75</v>
      </c>
      <c r="O446" t="s">
        <v>75</v>
      </c>
      <c r="P446" t="s">
        <v>75</v>
      </c>
      <c r="Q446" t="s">
        <v>75</v>
      </c>
      <c r="R446" t="s">
        <v>75</v>
      </c>
    </row>
    <row r="447" spans="1:18" x14ac:dyDescent="0.3">
      <c r="A447" t="s">
        <v>75</v>
      </c>
      <c r="C447" t="s">
        <v>382</v>
      </c>
      <c r="D447" t="s">
        <v>75</v>
      </c>
      <c r="E447" t="s">
        <v>75</v>
      </c>
      <c r="F447" t="s">
        <v>75</v>
      </c>
      <c r="G447" t="s">
        <v>75</v>
      </c>
      <c r="H447" t="s">
        <v>75</v>
      </c>
      <c r="I447" t="s">
        <v>75</v>
      </c>
      <c r="J447" t="s">
        <v>75</v>
      </c>
      <c r="K447" t="s">
        <v>75</v>
      </c>
      <c r="L447" t="s">
        <v>75</v>
      </c>
      <c r="M447" t="s">
        <v>75</v>
      </c>
      <c r="N447" t="s">
        <v>75</v>
      </c>
      <c r="O447" t="s">
        <v>75</v>
      </c>
      <c r="P447" t="s">
        <v>75</v>
      </c>
      <c r="Q447" t="s">
        <v>75</v>
      </c>
      <c r="R447" t="s">
        <v>75</v>
      </c>
    </row>
    <row r="448" spans="1:18" x14ac:dyDescent="0.3">
      <c r="A448" t="s">
        <v>75</v>
      </c>
      <c r="C448" t="s">
        <v>383</v>
      </c>
      <c r="D448" t="s">
        <v>75</v>
      </c>
      <c r="E448" t="s">
        <v>75</v>
      </c>
      <c r="F448" t="s">
        <v>75</v>
      </c>
      <c r="G448" t="s">
        <v>75</v>
      </c>
      <c r="H448" t="s">
        <v>75</v>
      </c>
      <c r="I448" t="s">
        <v>75</v>
      </c>
      <c r="J448" t="s">
        <v>75</v>
      </c>
      <c r="K448" t="s">
        <v>75</v>
      </c>
      <c r="L448" t="s">
        <v>75</v>
      </c>
      <c r="M448" t="s">
        <v>75</v>
      </c>
      <c r="N448" t="s">
        <v>75</v>
      </c>
      <c r="O448" t="s">
        <v>75</v>
      </c>
      <c r="P448" t="s">
        <v>75</v>
      </c>
      <c r="Q448" t="s">
        <v>75</v>
      </c>
      <c r="R448" t="s">
        <v>75</v>
      </c>
    </row>
    <row r="449" spans="1:18" x14ac:dyDescent="0.3">
      <c r="A449" t="s">
        <v>75</v>
      </c>
      <c r="C449" t="s">
        <v>384</v>
      </c>
      <c r="D449" t="s">
        <v>75</v>
      </c>
      <c r="E449" t="s">
        <v>75</v>
      </c>
      <c r="F449" t="s">
        <v>75</v>
      </c>
      <c r="G449" t="s">
        <v>75</v>
      </c>
      <c r="H449" t="s">
        <v>75</v>
      </c>
      <c r="I449" t="s">
        <v>75</v>
      </c>
      <c r="J449" t="s">
        <v>75</v>
      </c>
      <c r="K449" t="s">
        <v>75</v>
      </c>
      <c r="L449" t="s">
        <v>75</v>
      </c>
      <c r="M449" t="s">
        <v>75</v>
      </c>
      <c r="N449" t="s">
        <v>75</v>
      </c>
      <c r="O449" t="s">
        <v>75</v>
      </c>
      <c r="P449" t="s">
        <v>75</v>
      </c>
      <c r="Q449" t="s">
        <v>75</v>
      </c>
      <c r="R449" t="s">
        <v>75</v>
      </c>
    </row>
    <row r="450" spans="1:18" x14ac:dyDescent="0.3">
      <c r="A450" t="s">
        <v>75</v>
      </c>
      <c r="C450" t="s">
        <v>385</v>
      </c>
      <c r="D450" t="s">
        <v>75</v>
      </c>
      <c r="E450" t="s">
        <v>75</v>
      </c>
      <c r="F450" t="s">
        <v>75</v>
      </c>
      <c r="G450" t="s">
        <v>75</v>
      </c>
      <c r="H450" t="s">
        <v>75</v>
      </c>
      <c r="I450" t="s">
        <v>75</v>
      </c>
      <c r="J450" t="s">
        <v>75</v>
      </c>
      <c r="K450" t="s">
        <v>75</v>
      </c>
      <c r="L450" t="s">
        <v>75</v>
      </c>
      <c r="M450" t="s">
        <v>75</v>
      </c>
      <c r="N450" t="s">
        <v>75</v>
      </c>
      <c r="O450" t="s">
        <v>75</v>
      </c>
      <c r="P450" t="s">
        <v>75</v>
      </c>
      <c r="Q450" t="s">
        <v>75</v>
      </c>
      <c r="R450" t="s">
        <v>75</v>
      </c>
    </row>
    <row r="451" spans="1:18" x14ac:dyDescent="0.3">
      <c r="A451" t="s">
        <v>75</v>
      </c>
      <c r="C451" t="s">
        <v>386</v>
      </c>
      <c r="D451" t="s">
        <v>75</v>
      </c>
      <c r="E451" t="s">
        <v>75</v>
      </c>
      <c r="F451" t="s">
        <v>75</v>
      </c>
      <c r="G451" t="s">
        <v>75</v>
      </c>
      <c r="H451" t="s">
        <v>75</v>
      </c>
      <c r="I451" t="s">
        <v>75</v>
      </c>
      <c r="J451" t="s">
        <v>75</v>
      </c>
      <c r="K451" t="s">
        <v>75</v>
      </c>
      <c r="L451" t="s">
        <v>75</v>
      </c>
      <c r="M451" t="s">
        <v>75</v>
      </c>
      <c r="N451" t="s">
        <v>75</v>
      </c>
      <c r="O451" t="s">
        <v>75</v>
      </c>
      <c r="P451" t="s">
        <v>75</v>
      </c>
      <c r="Q451" t="s">
        <v>75</v>
      </c>
      <c r="R451" t="s">
        <v>75</v>
      </c>
    </row>
    <row r="452" spans="1:18" x14ac:dyDescent="0.3">
      <c r="A452" t="s">
        <v>75</v>
      </c>
      <c r="C452" t="s">
        <v>387</v>
      </c>
      <c r="D452" t="s">
        <v>75</v>
      </c>
      <c r="E452" t="s">
        <v>75</v>
      </c>
      <c r="F452" t="s">
        <v>75</v>
      </c>
      <c r="G452" t="s">
        <v>75</v>
      </c>
      <c r="H452" t="s">
        <v>75</v>
      </c>
      <c r="I452" t="s">
        <v>75</v>
      </c>
      <c r="J452" t="s">
        <v>75</v>
      </c>
      <c r="K452" t="s">
        <v>75</v>
      </c>
      <c r="L452" t="s">
        <v>75</v>
      </c>
      <c r="M452" t="s">
        <v>75</v>
      </c>
      <c r="N452" t="s">
        <v>75</v>
      </c>
      <c r="O452" t="s">
        <v>75</v>
      </c>
      <c r="P452" t="s">
        <v>75</v>
      </c>
      <c r="Q452" t="s">
        <v>75</v>
      </c>
      <c r="R452" t="s">
        <v>75</v>
      </c>
    </row>
    <row r="453" spans="1:18" x14ac:dyDescent="0.3">
      <c r="A453" t="s">
        <v>75</v>
      </c>
      <c r="C453" t="s">
        <v>388</v>
      </c>
      <c r="D453" t="s">
        <v>75</v>
      </c>
      <c r="E453" t="s">
        <v>75</v>
      </c>
      <c r="F453" t="s">
        <v>75</v>
      </c>
      <c r="G453" t="s">
        <v>75</v>
      </c>
      <c r="H453" t="s">
        <v>75</v>
      </c>
      <c r="I453" t="s">
        <v>75</v>
      </c>
      <c r="J453" t="s">
        <v>75</v>
      </c>
      <c r="K453" t="s">
        <v>75</v>
      </c>
      <c r="L453" t="s">
        <v>75</v>
      </c>
      <c r="M453" t="s">
        <v>75</v>
      </c>
      <c r="N453" t="s">
        <v>75</v>
      </c>
      <c r="O453" t="s">
        <v>75</v>
      </c>
      <c r="P453" t="s">
        <v>75</v>
      </c>
      <c r="Q453" t="s">
        <v>75</v>
      </c>
      <c r="R453" t="s">
        <v>75</v>
      </c>
    </row>
    <row r="454" spans="1:18" x14ac:dyDescent="0.3">
      <c r="A454" t="s">
        <v>75</v>
      </c>
      <c r="C454" t="s">
        <v>389</v>
      </c>
      <c r="D454" t="s">
        <v>75</v>
      </c>
      <c r="E454" t="s">
        <v>75</v>
      </c>
      <c r="F454" t="s">
        <v>75</v>
      </c>
      <c r="G454" t="s">
        <v>75</v>
      </c>
      <c r="H454" t="s">
        <v>75</v>
      </c>
      <c r="I454" t="s">
        <v>75</v>
      </c>
      <c r="J454" t="s">
        <v>75</v>
      </c>
      <c r="K454" t="s">
        <v>75</v>
      </c>
      <c r="L454" t="s">
        <v>75</v>
      </c>
      <c r="M454" t="s">
        <v>75</v>
      </c>
      <c r="N454" t="s">
        <v>75</v>
      </c>
      <c r="O454" t="s">
        <v>75</v>
      </c>
      <c r="P454" t="s">
        <v>75</v>
      </c>
      <c r="Q454" t="s">
        <v>75</v>
      </c>
      <c r="R454" t="s">
        <v>75</v>
      </c>
    </row>
    <row r="455" spans="1:18" x14ac:dyDescent="0.3">
      <c r="A455" t="s">
        <v>75</v>
      </c>
      <c r="C455" t="s">
        <v>390</v>
      </c>
      <c r="D455" t="s">
        <v>75</v>
      </c>
      <c r="E455" t="s">
        <v>75</v>
      </c>
      <c r="F455" t="s">
        <v>75</v>
      </c>
      <c r="G455" t="s">
        <v>75</v>
      </c>
      <c r="H455" t="s">
        <v>75</v>
      </c>
      <c r="I455" t="s">
        <v>75</v>
      </c>
      <c r="J455" t="s">
        <v>75</v>
      </c>
      <c r="K455" t="s">
        <v>75</v>
      </c>
      <c r="L455" t="s">
        <v>75</v>
      </c>
      <c r="M455" t="s">
        <v>75</v>
      </c>
      <c r="N455" t="s">
        <v>75</v>
      </c>
      <c r="O455" t="s">
        <v>75</v>
      </c>
      <c r="P455" t="s">
        <v>75</v>
      </c>
      <c r="Q455" t="s">
        <v>75</v>
      </c>
      <c r="R455" t="s">
        <v>75</v>
      </c>
    </row>
    <row r="456" spans="1:18" x14ac:dyDescent="0.3">
      <c r="A456" t="s">
        <v>75</v>
      </c>
      <c r="C456" t="s">
        <v>391</v>
      </c>
      <c r="D456" t="s">
        <v>75</v>
      </c>
      <c r="E456" t="s">
        <v>75</v>
      </c>
      <c r="F456" t="s">
        <v>75</v>
      </c>
      <c r="G456" t="s">
        <v>75</v>
      </c>
      <c r="H456" t="s">
        <v>75</v>
      </c>
      <c r="I456" t="s">
        <v>75</v>
      </c>
      <c r="J456" t="s">
        <v>75</v>
      </c>
      <c r="K456" t="s">
        <v>75</v>
      </c>
      <c r="L456" t="s">
        <v>75</v>
      </c>
      <c r="M456" t="s">
        <v>75</v>
      </c>
      <c r="N456" t="s">
        <v>75</v>
      </c>
      <c r="O456" t="s">
        <v>75</v>
      </c>
      <c r="P456" t="s">
        <v>75</v>
      </c>
      <c r="Q456" t="s">
        <v>75</v>
      </c>
      <c r="R456" t="s">
        <v>75</v>
      </c>
    </row>
    <row r="457" spans="1:18" x14ac:dyDescent="0.3">
      <c r="A457" t="s">
        <v>75</v>
      </c>
      <c r="C457" t="s">
        <v>392</v>
      </c>
      <c r="D457" t="s">
        <v>75</v>
      </c>
      <c r="E457" t="s">
        <v>75</v>
      </c>
      <c r="F457" t="s">
        <v>75</v>
      </c>
      <c r="G457" t="s">
        <v>75</v>
      </c>
      <c r="H457" t="s">
        <v>75</v>
      </c>
      <c r="I457" t="s">
        <v>75</v>
      </c>
      <c r="J457" t="s">
        <v>75</v>
      </c>
      <c r="K457" t="s">
        <v>75</v>
      </c>
      <c r="L457" t="s">
        <v>75</v>
      </c>
      <c r="M457" t="s">
        <v>75</v>
      </c>
      <c r="N457" t="s">
        <v>75</v>
      </c>
      <c r="O457" t="s">
        <v>75</v>
      </c>
      <c r="P457" t="s">
        <v>75</v>
      </c>
      <c r="Q457" t="s">
        <v>75</v>
      </c>
      <c r="R457" t="s">
        <v>75</v>
      </c>
    </row>
    <row r="458" spans="1:18" x14ac:dyDescent="0.3">
      <c r="A458">
        <v>42</v>
      </c>
      <c r="C458" t="s">
        <v>393</v>
      </c>
      <c r="D458" t="s">
        <v>75</v>
      </c>
      <c r="E458" t="s">
        <v>75</v>
      </c>
      <c r="F458" t="s">
        <v>75</v>
      </c>
      <c r="G458" t="s">
        <v>75</v>
      </c>
      <c r="H458" t="s">
        <v>75</v>
      </c>
      <c r="I458" t="s">
        <v>75</v>
      </c>
      <c r="J458" t="s">
        <v>75</v>
      </c>
      <c r="K458" t="s">
        <v>75</v>
      </c>
      <c r="L458" t="s">
        <v>75</v>
      </c>
      <c r="M458" t="s">
        <v>75</v>
      </c>
      <c r="N458" t="s">
        <v>75</v>
      </c>
      <c r="O458" t="s">
        <v>75</v>
      </c>
      <c r="P458" t="s">
        <v>75</v>
      </c>
      <c r="Q458" t="s">
        <v>75</v>
      </c>
      <c r="R458" t="s">
        <v>75</v>
      </c>
    </row>
    <row r="459" spans="1:18" x14ac:dyDescent="0.3">
      <c r="A459" t="s">
        <v>75</v>
      </c>
      <c r="C459" t="s">
        <v>394</v>
      </c>
      <c r="D459" t="s">
        <v>75</v>
      </c>
      <c r="E459" t="s">
        <v>75</v>
      </c>
      <c r="F459" t="s">
        <v>75</v>
      </c>
      <c r="G459" t="s">
        <v>75</v>
      </c>
      <c r="H459" t="s">
        <v>75</v>
      </c>
      <c r="I459" t="s">
        <v>75</v>
      </c>
      <c r="J459" t="s">
        <v>75</v>
      </c>
      <c r="K459" t="s">
        <v>75</v>
      </c>
      <c r="L459" t="s">
        <v>75</v>
      </c>
      <c r="M459" t="s">
        <v>75</v>
      </c>
      <c r="N459" t="s">
        <v>75</v>
      </c>
      <c r="O459" t="s">
        <v>75</v>
      </c>
      <c r="P459" t="s">
        <v>75</v>
      </c>
      <c r="Q459" t="s">
        <v>75</v>
      </c>
      <c r="R459" t="s">
        <v>75</v>
      </c>
    </row>
    <row r="460" spans="1:18" x14ac:dyDescent="0.3">
      <c r="A460" t="s">
        <v>75</v>
      </c>
      <c r="C460" t="s">
        <v>395</v>
      </c>
      <c r="D460" t="s">
        <v>75</v>
      </c>
      <c r="E460" t="s">
        <v>75</v>
      </c>
      <c r="F460" t="s">
        <v>75</v>
      </c>
      <c r="G460" t="s">
        <v>75</v>
      </c>
      <c r="H460" t="s">
        <v>75</v>
      </c>
      <c r="I460" t="s">
        <v>75</v>
      </c>
      <c r="J460" t="s">
        <v>75</v>
      </c>
      <c r="K460" t="s">
        <v>75</v>
      </c>
      <c r="L460" t="s">
        <v>75</v>
      </c>
      <c r="M460" t="s">
        <v>75</v>
      </c>
      <c r="N460" t="s">
        <v>75</v>
      </c>
      <c r="O460" t="s">
        <v>75</v>
      </c>
      <c r="P460" t="s">
        <v>75</v>
      </c>
      <c r="Q460" t="s">
        <v>75</v>
      </c>
      <c r="R460" t="s">
        <v>75</v>
      </c>
    </row>
    <row r="461" spans="1:18" x14ac:dyDescent="0.3">
      <c r="A461" t="s">
        <v>75</v>
      </c>
      <c r="C461" t="s">
        <v>396</v>
      </c>
      <c r="D461" t="s">
        <v>75</v>
      </c>
      <c r="E461" t="s">
        <v>75</v>
      </c>
      <c r="F461" t="s">
        <v>75</v>
      </c>
      <c r="G461" t="s">
        <v>75</v>
      </c>
      <c r="H461" t="s">
        <v>75</v>
      </c>
      <c r="I461" t="s">
        <v>75</v>
      </c>
      <c r="J461" t="s">
        <v>75</v>
      </c>
      <c r="K461" t="s">
        <v>75</v>
      </c>
      <c r="L461" t="s">
        <v>75</v>
      </c>
      <c r="M461" t="s">
        <v>75</v>
      </c>
      <c r="N461" t="s">
        <v>75</v>
      </c>
      <c r="O461" t="s">
        <v>75</v>
      </c>
      <c r="P461" t="s">
        <v>75</v>
      </c>
      <c r="Q461" t="s">
        <v>75</v>
      </c>
      <c r="R461" t="s">
        <v>75</v>
      </c>
    </row>
    <row r="462" spans="1:18" x14ac:dyDescent="0.3">
      <c r="A462" t="s">
        <v>75</v>
      </c>
      <c r="C462" t="s">
        <v>397</v>
      </c>
      <c r="D462" t="s">
        <v>75</v>
      </c>
      <c r="E462" t="s">
        <v>75</v>
      </c>
      <c r="F462" t="s">
        <v>75</v>
      </c>
      <c r="G462" t="s">
        <v>75</v>
      </c>
      <c r="H462" t="s">
        <v>75</v>
      </c>
      <c r="I462" t="s">
        <v>75</v>
      </c>
      <c r="J462" t="s">
        <v>75</v>
      </c>
      <c r="K462" t="s">
        <v>75</v>
      </c>
      <c r="L462" t="s">
        <v>75</v>
      </c>
      <c r="M462" t="s">
        <v>75</v>
      </c>
      <c r="N462" t="s">
        <v>75</v>
      </c>
      <c r="O462" t="s">
        <v>75</v>
      </c>
      <c r="P462" t="s">
        <v>75</v>
      </c>
      <c r="Q462" t="s">
        <v>75</v>
      </c>
      <c r="R462" t="s">
        <v>75</v>
      </c>
    </row>
    <row r="463" spans="1:18" x14ac:dyDescent="0.3">
      <c r="A463" t="s">
        <v>75</v>
      </c>
      <c r="C463" t="s">
        <v>398</v>
      </c>
      <c r="D463" t="s">
        <v>75</v>
      </c>
      <c r="E463" t="s">
        <v>75</v>
      </c>
      <c r="F463" t="s">
        <v>75</v>
      </c>
      <c r="G463" t="s">
        <v>75</v>
      </c>
      <c r="H463" t="s">
        <v>75</v>
      </c>
      <c r="I463" t="s">
        <v>75</v>
      </c>
      <c r="J463" t="s">
        <v>75</v>
      </c>
      <c r="K463" t="s">
        <v>75</v>
      </c>
      <c r="L463" t="s">
        <v>75</v>
      </c>
      <c r="M463" t="s">
        <v>75</v>
      </c>
      <c r="N463" t="s">
        <v>75</v>
      </c>
      <c r="O463" t="s">
        <v>75</v>
      </c>
      <c r="P463" t="s">
        <v>75</v>
      </c>
      <c r="Q463" t="s">
        <v>75</v>
      </c>
      <c r="R463" t="s">
        <v>75</v>
      </c>
    </row>
    <row r="464" spans="1:18" x14ac:dyDescent="0.3">
      <c r="A464" t="s">
        <v>75</v>
      </c>
      <c r="C464" t="s">
        <v>399</v>
      </c>
      <c r="D464" t="s">
        <v>75</v>
      </c>
      <c r="E464" t="s">
        <v>75</v>
      </c>
      <c r="F464" t="s">
        <v>75</v>
      </c>
      <c r="G464" t="s">
        <v>75</v>
      </c>
      <c r="H464" t="s">
        <v>75</v>
      </c>
      <c r="I464" t="s">
        <v>75</v>
      </c>
      <c r="J464" t="s">
        <v>75</v>
      </c>
      <c r="K464" t="s">
        <v>75</v>
      </c>
      <c r="L464" t="s">
        <v>75</v>
      </c>
      <c r="M464" t="s">
        <v>75</v>
      </c>
      <c r="N464" t="s">
        <v>75</v>
      </c>
      <c r="O464" t="s">
        <v>75</v>
      </c>
      <c r="P464" t="s">
        <v>75</v>
      </c>
      <c r="Q464" t="s">
        <v>75</v>
      </c>
      <c r="R464" t="s">
        <v>75</v>
      </c>
    </row>
    <row r="465" spans="1:18" x14ac:dyDescent="0.3">
      <c r="A465" t="s">
        <v>75</v>
      </c>
      <c r="C465" t="s">
        <v>400</v>
      </c>
      <c r="D465" t="s">
        <v>75</v>
      </c>
      <c r="E465" t="s">
        <v>75</v>
      </c>
      <c r="F465" t="s">
        <v>75</v>
      </c>
      <c r="G465" t="s">
        <v>75</v>
      </c>
      <c r="H465" t="s">
        <v>75</v>
      </c>
      <c r="I465" t="s">
        <v>75</v>
      </c>
      <c r="J465" t="s">
        <v>75</v>
      </c>
      <c r="K465" t="s">
        <v>75</v>
      </c>
      <c r="L465" t="s">
        <v>75</v>
      </c>
      <c r="M465" t="s">
        <v>75</v>
      </c>
      <c r="N465" t="s">
        <v>75</v>
      </c>
      <c r="O465" t="s">
        <v>75</v>
      </c>
      <c r="P465" t="s">
        <v>75</v>
      </c>
      <c r="Q465" t="s">
        <v>75</v>
      </c>
      <c r="R465" t="s">
        <v>75</v>
      </c>
    </row>
    <row r="466" spans="1:18" x14ac:dyDescent="0.3">
      <c r="A466" t="s">
        <v>75</v>
      </c>
      <c r="C466" t="s">
        <v>401</v>
      </c>
      <c r="D466" t="s">
        <v>75</v>
      </c>
      <c r="E466" t="s">
        <v>75</v>
      </c>
      <c r="F466" t="s">
        <v>75</v>
      </c>
      <c r="G466" t="s">
        <v>75</v>
      </c>
      <c r="H466" t="s">
        <v>75</v>
      </c>
      <c r="I466" t="s">
        <v>75</v>
      </c>
      <c r="J466" t="s">
        <v>75</v>
      </c>
      <c r="K466" t="s">
        <v>75</v>
      </c>
      <c r="L466" t="s">
        <v>75</v>
      </c>
      <c r="M466" t="s">
        <v>75</v>
      </c>
      <c r="N466" t="s">
        <v>75</v>
      </c>
      <c r="O466" t="s">
        <v>75</v>
      </c>
      <c r="P466" t="s">
        <v>75</v>
      </c>
      <c r="Q466" t="s">
        <v>75</v>
      </c>
      <c r="R466" t="s">
        <v>75</v>
      </c>
    </row>
    <row r="467" spans="1:18" x14ac:dyDescent="0.3">
      <c r="A467" t="s">
        <v>75</v>
      </c>
      <c r="C467" t="s">
        <v>402</v>
      </c>
      <c r="D467" t="s">
        <v>75</v>
      </c>
      <c r="E467" t="s">
        <v>75</v>
      </c>
      <c r="F467" t="s">
        <v>75</v>
      </c>
      <c r="G467" t="s">
        <v>75</v>
      </c>
      <c r="H467" t="s">
        <v>75</v>
      </c>
      <c r="I467" t="s">
        <v>75</v>
      </c>
      <c r="J467" t="s">
        <v>75</v>
      </c>
      <c r="K467" t="s">
        <v>75</v>
      </c>
      <c r="L467" t="s">
        <v>75</v>
      </c>
      <c r="M467" t="s">
        <v>75</v>
      </c>
      <c r="N467" t="s">
        <v>75</v>
      </c>
      <c r="O467" t="s">
        <v>75</v>
      </c>
      <c r="P467" t="s">
        <v>75</v>
      </c>
      <c r="Q467" t="s">
        <v>75</v>
      </c>
      <c r="R467" t="s">
        <v>75</v>
      </c>
    </row>
    <row r="468" spans="1:18" x14ac:dyDescent="0.3">
      <c r="A468" t="s">
        <v>75</v>
      </c>
      <c r="C468" t="s">
        <v>403</v>
      </c>
      <c r="D468" t="s">
        <v>75</v>
      </c>
      <c r="E468" t="s">
        <v>75</v>
      </c>
      <c r="F468" t="s">
        <v>75</v>
      </c>
      <c r="G468" t="s">
        <v>75</v>
      </c>
      <c r="H468" t="s">
        <v>75</v>
      </c>
      <c r="I468" t="s">
        <v>75</v>
      </c>
      <c r="J468" t="s">
        <v>75</v>
      </c>
      <c r="K468" t="s">
        <v>75</v>
      </c>
      <c r="L468" t="s">
        <v>75</v>
      </c>
      <c r="M468" t="s">
        <v>75</v>
      </c>
      <c r="N468" t="s">
        <v>75</v>
      </c>
      <c r="O468" t="s">
        <v>75</v>
      </c>
      <c r="P468" t="s">
        <v>75</v>
      </c>
      <c r="Q468" t="s">
        <v>75</v>
      </c>
      <c r="R468" t="s">
        <v>75</v>
      </c>
    </row>
    <row r="469" spans="1:18" x14ac:dyDescent="0.3">
      <c r="A469" t="s">
        <v>75</v>
      </c>
      <c r="C469" t="s">
        <v>404</v>
      </c>
      <c r="D469" t="s">
        <v>75</v>
      </c>
      <c r="E469" t="s">
        <v>75</v>
      </c>
      <c r="F469" t="s">
        <v>75</v>
      </c>
      <c r="G469" t="s">
        <v>75</v>
      </c>
      <c r="H469" t="s">
        <v>75</v>
      </c>
      <c r="I469" t="s">
        <v>75</v>
      </c>
      <c r="J469" t="s">
        <v>75</v>
      </c>
      <c r="K469" t="s">
        <v>75</v>
      </c>
      <c r="L469" t="s">
        <v>75</v>
      </c>
      <c r="M469" t="s">
        <v>75</v>
      </c>
      <c r="N469" t="s">
        <v>75</v>
      </c>
      <c r="O469" t="s">
        <v>75</v>
      </c>
      <c r="P469" t="s">
        <v>75</v>
      </c>
      <c r="Q469" t="s">
        <v>75</v>
      </c>
      <c r="R469" t="s">
        <v>75</v>
      </c>
    </row>
    <row r="470" spans="1:18" x14ac:dyDescent="0.3">
      <c r="A470" t="s">
        <v>75</v>
      </c>
      <c r="C470" t="s">
        <v>405</v>
      </c>
      <c r="D470" t="s">
        <v>75</v>
      </c>
      <c r="E470" t="s">
        <v>75</v>
      </c>
      <c r="F470" t="s">
        <v>75</v>
      </c>
      <c r="G470" t="s">
        <v>75</v>
      </c>
      <c r="H470" t="s">
        <v>75</v>
      </c>
      <c r="I470" t="s">
        <v>75</v>
      </c>
      <c r="J470" t="s">
        <v>75</v>
      </c>
      <c r="K470" t="s">
        <v>75</v>
      </c>
      <c r="L470" t="s">
        <v>75</v>
      </c>
      <c r="M470" t="s">
        <v>75</v>
      </c>
      <c r="N470" t="s">
        <v>75</v>
      </c>
      <c r="O470" t="s">
        <v>75</v>
      </c>
      <c r="P470" t="s">
        <v>75</v>
      </c>
      <c r="Q470" t="s">
        <v>75</v>
      </c>
      <c r="R470" t="s">
        <v>75</v>
      </c>
    </row>
    <row r="471" spans="1:18" x14ac:dyDescent="0.3">
      <c r="A471" t="s">
        <v>75</v>
      </c>
      <c r="C471" t="s">
        <v>406</v>
      </c>
      <c r="D471" t="s">
        <v>75</v>
      </c>
      <c r="E471" t="s">
        <v>75</v>
      </c>
      <c r="F471" t="s">
        <v>75</v>
      </c>
      <c r="G471" t="s">
        <v>75</v>
      </c>
      <c r="H471" t="s">
        <v>75</v>
      </c>
      <c r="I471" t="s">
        <v>75</v>
      </c>
      <c r="J471" t="s">
        <v>75</v>
      </c>
      <c r="K471" t="s">
        <v>75</v>
      </c>
      <c r="L471" t="s">
        <v>75</v>
      </c>
      <c r="M471" t="s">
        <v>75</v>
      </c>
      <c r="N471" t="s">
        <v>75</v>
      </c>
      <c r="O471" t="s">
        <v>75</v>
      </c>
      <c r="P471" t="s">
        <v>75</v>
      </c>
      <c r="Q471" t="s">
        <v>75</v>
      </c>
      <c r="R471" t="s">
        <v>75</v>
      </c>
    </row>
    <row r="472" spans="1:18" x14ac:dyDescent="0.3">
      <c r="A472" t="s">
        <v>75</v>
      </c>
      <c r="C472" t="s">
        <v>407</v>
      </c>
      <c r="D472" t="s">
        <v>75</v>
      </c>
      <c r="E472" t="s">
        <v>75</v>
      </c>
      <c r="F472" t="s">
        <v>75</v>
      </c>
      <c r="G472" t="s">
        <v>75</v>
      </c>
      <c r="H472" t="s">
        <v>75</v>
      </c>
      <c r="I472" t="s">
        <v>75</v>
      </c>
      <c r="J472" t="s">
        <v>75</v>
      </c>
      <c r="K472" t="s">
        <v>75</v>
      </c>
      <c r="L472" t="s">
        <v>75</v>
      </c>
      <c r="M472" t="s">
        <v>75</v>
      </c>
      <c r="N472" t="s">
        <v>75</v>
      </c>
      <c r="O472" t="s">
        <v>75</v>
      </c>
      <c r="P472" t="s">
        <v>75</v>
      </c>
      <c r="Q472" t="s">
        <v>75</v>
      </c>
      <c r="R472" t="s">
        <v>75</v>
      </c>
    </row>
    <row r="473" spans="1:18" x14ac:dyDescent="0.3">
      <c r="A473">
        <v>43.5</v>
      </c>
      <c r="C473" t="s">
        <v>408</v>
      </c>
      <c r="D473" t="s">
        <v>75</v>
      </c>
      <c r="E473" t="s">
        <v>75</v>
      </c>
      <c r="F473" t="s">
        <v>75</v>
      </c>
      <c r="G473" t="s">
        <v>75</v>
      </c>
      <c r="H473" t="s">
        <v>75</v>
      </c>
      <c r="I473" t="s">
        <v>75</v>
      </c>
      <c r="J473" t="s">
        <v>75</v>
      </c>
      <c r="K473" t="s">
        <v>75</v>
      </c>
      <c r="L473" t="s">
        <v>75</v>
      </c>
      <c r="M473" t="s">
        <v>75</v>
      </c>
      <c r="N473" t="s">
        <v>75</v>
      </c>
      <c r="O473" t="s">
        <v>75</v>
      </c>
      <c r="P473" t="s">
        <v>75</v>
      </c>
      <c r="Q473" t="s">
        <v>75</v>
      </c>
      <c r="R473" t="s">
        <v>75</v>
      </c>
    </row>
    <row r="474" spans="1:18" x14ac:dyDescent="0.3">
      <c r="A474" t="s">
        <v>75</v>
      </c>
      <c r="C474" t="s">
        <v>409</v>
      </c>
      <c r="D474" t="s">
        <v>75</v>
      </c>
      <c r="E474" t="s">
        <v>75</v>
      </c>
      <c r="F474" t="s">
        <v>75</v>
      </c>
      <c r="G474" t="s">
        <v>75</v>
      </c>
      <c r="H474" t="s">
        <v>75</v>
      </c>
      <c r="I474" t="s">
        <v>75</v>
      </c>
      <c r="J474" t="s">
        <v>75</v>
      </c>
      <c r="K474" t="s">
        <v>75</v>
      </c>
      <c r="L474" t="s">
        <v>75</v>
      </c>
      <c r="M474" t="s">
        <v>75</v>
      </c>
      <c r="N474" t="s">
        <v>75</v>
      </c>
      <c r="O474" t="s">
        <v>75</v>
      </c>
      <c r="P474" t="s">
        <v>75</v>
      </c>
      <c r="Q474" t="s">
        <v>75</v>
      </c>
      <c r="R474" t="s">
        <v>75</v>
      </c>
    </row>
    <row r="475" spans="1:18" x14ac:dyDescent="0.3">
      <c r="A475" t="s">
        <v>75</v>
      </c>
      <c r="C475" t="s">
        <v>410</v>
      </c>
      <c r="D475" t="s">
        <v>75</v>
      </c>
      <c r="E475" t="s">
        <v>75</v>
      </c>
      <c r="F475" t="s">
        <v>75</v>
      </c>
      <c r="G475" t="s">
        <v>75</v>
      </c>
      <c r="H475" t="s">
        <v>75</v>
      </c>
      <c r="I475" t="s">
        <v>75</v>
      </c>
      <c r="J475" t="s">
        <v>75</v>
      </c>
      <c r="K475" t="s">
        <v>75</v>
      </c>
      <c r="L475" t="s">
        <v>75</v>
      </c>
      <c r="M475" t="s">
        <v>75</v>
      </c>
      <c r="N475" t="s">
        <v>75</v>
      </c>
      <c r="O475" t="s">
        <v>75</v>
      </c>
      <c r="P475" t="s">
        <v>75</v>
      </c>
      <c r="Q475" t="s">
        <v>75</v>
      </c>
      <c r="R475" t="s">
        <v>75</v>
      </c>
    </row>
    <row r="476" spans="1:18" x14ac:dyDescent="0.3">
      <c r="A476" t="s">
        <v>75</v>
      </c>
      <c r="C476" t="s">
        <v>411</v>
      </c>
      <c r="D476" t="s">
        <v>75</v>
      </c>
      <c r="E476" t="s">
        <v>75</v>
      </c>
      <c r="F476" t="s">
        <v>75</v>
      </c>
      <c r="G476" t="s">
        <v>75</v>
      </c>
      <c r="H476" t="s">
        <v>75</v>
      </c>
      <c r="I476" t="s">
        <v>75</v>
      </c>
      <c r="J476" t="s">
        <v>75</v>
      </c>
      <c r="K476" t="s">
        <v>75</v>
      </c>
      <c r="L476" t="s">
        <v>75</v>
      </c>
      <c r="M476" t="s">
        <v>75</v>
      </c>
      <c r="N476" t="s">
        <v>75</v>
      </c>
      <c r="O476" t="s">
        <v>75</v>
      </c>
      <c r="P476" t="s">
        <v>75</v>
      </c>
      <c r="Q476" t="s">
        <v>75</v>
      </c>
      <c r="R476" t="s">
        <v>75</v>
      </c>
    </row>
    <row r="477" spans="1:18" x14ac:dyDescent="0.3">
      <c r="A477" t="s">
        <v>75</v>
      </c>
      <c r="C477" t="s">
        <v>412</v>
      </c>
      <c r="D477" t="s">
        <v>75</v>
      </c>
      <c r="E477" t="s">
        <v>75</v>
      </c>
      <c r="F477" t="s">
        <v>75</v>
      </c>
      <c r="G477" t="s">
        <v>75</v>
      </c>
      <c r="H477" t="s">
        <v>75</v>
      </c>
      <c r="I477" t="s">
        <v>75</v>
      </c>
      <c r="J477" t="s">
        <v>75</v>
      </c>
      <c r="K477" t="s">
        <v>75</v>
      </c>
      <c r="L477" t="s">
        <v>75</v>
      </c>
      <c r="M477" t="s">
        <v>75</v>
      </c>
      <c r="N477" t="s">
        <v>75</v>
      </c>
      <c r="O477" t="s">
        <v>75</v>
      </c>
      <c r="P477" t="s">
        <v>75</v>
      </c>
      <c r="Q477" t="s">
        <v>75</v>
      </c>
      <c r="R477" t="s">
        <v>75</v>
      </c>
    </row>
    <row r="478" spans="1:18" x14ac:dyDescent="0.3">
      <c r="A478" t="s">
        <v>75</v>
      </c>
      <c r="C478" t="s">
        <v>413</v>
      </c>
      <c r="D478" t="s">
        <v>75</v>
      </c>
      <c r="E478" t="s">
        <v>75</v>
      </c>
      <c r="F478" t="s">
        <v>75</v>
      </c>
      <c r="G478" t="s">
        <v>75</v>
      </c>
      <c r="H478" t="s">
        <v>75</v>
      </c>
      <c r="I478" t="s">
        <v>75</v>
      </c>
      <c r="J478" t="s">
        <v>75</v>
      </c>
      <c r="K478" t="s">
        <v>75</v>
      </c>
      <c r="L478" t="s">
        <v>75</v>
      </c>
      <c r="M478" t="s">
        <v>75</v>
      </c>
      <c r="N478" t="s">
        <v>75</v>
      </c>
      <c r="O478" t="s">
        <v>75</v>
      </c>
      <c r="P478" t="s">
        <v>75</v>
      </c>
      <c r="Q478" t="s">
        <v>75</v>
      </c>
      <c r="R478" t="s">
        <v>75</v>
      </c>
    </row>
    <row r="479" spans="1:18" x14ac:dyDescent="0.3">
      <c r="A479" t="s">
        <v>75</v>
      </c>
      <c r="C479" t="s">
        <v>414</v>
      </c>
      <c r="D479" t="s">
        <v>75</v>
      </c>
      <c r="E479" t="s">
        <v>75</v>
      </c>
      <c r="F479" t="s">
        <v>75</v>
      </c>
      <c r="G479" t="s">
        <v>75</v>
      </c>
      <c r="H479" t="s">
        <v>75</v>
      </c>
      <c r="I479" t="s">
        <v>75</v>
      </c>
      <c r="J479" t="s">
        <v>75</v>
      </c>
      <c r="K479" t="s">
        <v>75</v>
      </c>
      <c r="L479" t="s">
        <v>75</v>
      </c>
      <c r="M479" t="s">
        <v>75</v>
      </c>
      <c r="N479" t="s">
        <v>75</v>
      </c>
      <c r="O479" t="s">
        <v>75</v>
      </c>
      <c r="P479" t="s">
        <v>75</v>
      </c>
      <c r="Q479" t="s">
        <v>75</v>
      </c>
      <c r="R479" t="s">
        <v>75</v>
      </c>
    </row>
    <row r="480" spans="1:18" x14ac:dyDescent="0.3">
      <c r="A480" t="s">
        <v>75</v>
      </c>
      <c r="C480" t="s">
        <v>415</v>
      </c>
      <c r="D480" t="s">
        <v>75</v>
      </c>
      <c r="E480" t="s">
        <v>75</v>
      </c>
      <c r="F480" t="s">
        <v>75</v>
      </c>
      <c r="G480" t="s">
        <v>75</v>
      </c>
      <c r="H480" t="s">
        <v>75</v>
      </c>
      <c r="I480" t="s">
        <v>75</v>
      </c>
      <c r="J480" t="s">
        <v>75</v>
      </c>
      <c r="K480" t="s">
        <v>75</v>
      </c>
      <c r="L480" t="s">
        <v>75</v>
      </c>
      <c r="M480" t="s">
        <v>75</v>
      </c>
      <c r="N480" t="s">
        <v>75</v>
      </c>
      <c r="O480" t="s">
        <v>75</v>
      </c>
      <c r="P480" t="s">
        <v>75</v>
      </c>
      <c r="Q480" t="s">
        <v>75</v>
      </c>
      <c r="R480" t="s">
        <v>75</v>
      </c>
    </row>
    <row r="481" spans="1:18" x14ac:dyDescent="0.3">
      <c r="A481" t="s">
        <v>75</v>
      </c>
      <c r="C481" t="s">
        <v>416</v>
      </c>
      <c r="D481" t="s">
        <v>75</v>
      </c>
      <c r="E481" t="s">
        <v>75</v>
      </c>
      <c r="F481" t="s">
        <v>75</v>
      </c>
      <c r="G481" t="s">
        <v>75</v>
      </c>
      <c r="H481" t="s">
        <v>75</v>
      </c>
      <c r="I481" t="s">
        <v>75</v>
      </c>
      <c r="J481" t="s">
        <v>75</v>
      </c>
      <c r="K481" t="s">
        <v>75</v>
      </c>
      <c r="L481" t="s">
        <v>75</v>
      </c>
      <c r="M481" t="s">
        <v>75</v>
      </c>
      <c r="N481" t="s">
        <v>75</v>
      </c>
      <c r="O481" t="s">
        <v>75</v>
      </c>
      <c r="P481" t="s">
        <v>75</v>
      </c>
      <c r="Q481" t="s">
        <v>75</v>
      </c>
      <c r="R481" t="s">
        <v>75</v>
      </c>
    </row>
    <row r="482" spans="1:18" x14ac:dyDescent="0.3">
      <c r="A482" t="s">
        <v>75</v>
      </c>
      <c r="C482" t="s">
        <v>417</v>
      </c>
      <c r="D482" t="s">
        <v>75</v>
      </c>
      <c r="E482" t="s">
        <v>75</v>
      </c>
      <c r="F482" t="s">
        <v>75</v>
      </c>
      <c r="G482" t="s">
        <v>75</v>
      </c>
      <c r="H482" t="s">
        <v>75</v>
      </c>
      <c r="I482" t="s">
        <v>75</v>
      </c>
      <c r="J482" t="s">
        <v>75</v>
      </c>
      <c r="K482" t="s">
        <v>75</v>
      </c>
      <c r="L482" t="s">
        <v>75</v>
      </c>
      <c r="M482" t="s">
        <v>75</v>
      </c>
      <c r="N482" t="s">
        <v>75</v>
      </c>
      <c r="O482" t="s">
        <v>75</v>
      </c>
      <c r="P482" t="s">
        <v>75</v>
      </c>
      <c r="Q482" t="s">
        <v>75</v>
      </c>
      <c r="R482" t="s">
        <v>75</v>
      </c>
    </row>
    <row r="483" spans="1:18" x14ac:dyDescent="0.3">
      <c r="A483" t="s">
        <v>75</v>
      </c>
      <c r="C483" t="s">
        <v>418</v>
      </c>
      <c r="D483" t="s">
        <v>75</v>
      </c>
      <c r="E483" t="s">
        <v>75</v>
      </c>
      <c r="F483" t="s">
        <v>75</v>
      </c>
      <c r="G483" t="s">
        <v>75</v>
      </c>
      <c r="H483" t="s">
        <v>75</v>
      </c>
      <c r="I483" t="s">
        <v>75</v>
      </c>
      <c r="J483" t="s">
        <v>75</v>
      </c>
      <c r="K483" t="s">
        <v>75</v>
      </c>
      <c r="L483" t="s">
        <v>75</v>
      </c>
      <c r="M483" t="s">
        <v>75</v>
      </c>
      <c r="N483" t="s">
        <v>75</v>
      </c>
      <c r="O483" t="s">
        <v>75</v>
      </c>
      <c r="P483" t="s">
        <v>75</v>
      </c>
      <c r="Q483" t="s">
        <v>75</v>
      </c>
      <c r="R483" t="s">
        <v>75</v>
      </c>
    </row>
    <row r="484" spans="1:18" x14ac:dyDescent="0.3">
      <c r="A484" t="s">
        <v>75</v>
      </c>
      <c r="C484" t="s">
        <v>419</v>
      </c>
      <c r="D484" t="s">
        <v>75</v>
      </c>
      <c r="E484" t="s">
        <v>75</v>
      </c>
      <c r="F484" t="s">
        <v>75</v>
      </c>
      <c r="G484" t="s">
        <v>75</v>
      </c>
      <c r="H484" t="s">
        <v>75</v>
      </c>
      <c r="I484" t="s">
        <v>75</v>
      </c>
      <c r="J484" t="s">
        <v>75</v>
      </c>
      <c r="K484" t="s">
        <v>75</v>
      </c>
      <c r="L484" t="s">
        <v>75</v>
      </c>
      <c r="M484" t="s">
        <v>75</v>
      </c>
      <c r="N484" t="s">
        <v>75</v>
      </c>
      <c r="O484" t="s">
        <v>75</v>
      </c>
      <c r="P484" t="s">
        <v>75</v>
      </c>
      <c r="Q484" t="s">
        <v>75</v>
      </c>
      <c r="R484" t="s">
        <v>75</v>
      </c>
    </row>
    <row r="485" spans="1:18" x14ac:dyDescent="0.3">
      <c r="A485" t="s">
        <v>75</v>
      </c>
      <c r="C485" t="s">
        <v>420</v>
      </c>
      <c r="D485" t="s">
        <v>75</v>
      </c>
      <c r="E485" t="s">
        <v>75</v>
      </c>
      <c r="F485" t="s">
        <v>75</v>
      </c>
      <c r="G485" t="s">
        <v>75</v>
      </c>
      <c r="H485" t="s">
        <v>75</v>
      </c>
      <c r="I485" t="s">
        <v>75</v>
      </c>
      <c r="J485" t="s">
        <v>75</v>
      </c>
      <c r="K485" t="s">
        <v>75</v>
      </c>
      <c r="L485" t="s">
        <v>75</v>
      </c>
      <c r="M485" t="s">
        <v>75</v>
      </c>
      <c r="N485" t="s">
        <v>75</v>
      </c>
      <c r="O485" t="s">
        <v>75</v>
      </c>
      <c r="P485" t="s">
        <v>75</v>
      </c>
      <c r="Q485" t="s">
        <v>75</v>
      </c>
      <c r="R485" t="s">
        <v>75</v>
      </c>
    </row>
    <row r="486" spans="1:18" x14ac:dyDescent="0.3">
      <c r="A486" t="s">
        <v>75</v>
      </c>
      <c r="C486" t="s">
        <v>421</v>
      </c>
      <c r="D486" t="s">
        <v>75</v>
      </c>
      <c r="E486" t="s">
        <v>75</v>
      </c>
      <c r="F486" t="s">
        <v>75</v>
      </c>
      <c r="G486" t="s">
        <v>75</v>
      </c>
      <c r="H486" t="s">
        <v>75</v>
      </c>
      <c r="I486" t="s">
        <v>75</v>
      </c>
      <c r="J486" t="s">
        <v>75</v>
      </c>
      <c r="K486" t="s">
        <v>75</v>
      </c>
      <c r="L486" t="s">
        <v>75</v>
      </c>
      <c r="M486" t="s">
        <v>75</v>
      </c>
      <c r="N486" t="s">
        <v>75</v>
      </c>
      <c r="O486" t="s">
        <v>75</v>
      </c>
      <c r="P486" t="s">
        <v>75</v>
      </c>
      <c r="Q486" t="s">
        <v>75</v>
      </c>
      <c r="R486" t="s">
        <v>75</v>
      </c>
    </row>
    <row r="487" spans="1:18" x14ac:dyDescent="0.3">
      <c r="A487" t="s">
        <v>75</v>
      </c>
      <c r="C487" t="s">
        <v>422</v>
      </c>
      <c r="D487" t="s">
        <v>75</v>
      </c>
      <c r="E487" t="s">
        <v>75</v>
      </c>
      <c r="F487" t="s">
        <v>75</v>
      </c>
      <c r="G487" t="s">
        <v>75</v>
      </c>
      <c r="H487" t="s">
        <v>75</v>
      </c>
      <c r="I487" t="s">
        <v>75</v>
      </c>
      <c r="J487" t="s">
        <v>75</v>
      </c>
      <c r="K487" t="s">
        <v>75</v>
      </c>
      <c r="L487" t="s">
        <v>75</v>
      </c>
      <c r="M487" t="s">
        <v>75</v>
      </c>
      <c r="N487" t="s">
        <v>75</v>
      </c>
      <c r="O487" t="s">
        <v>75</v>
      </c>
      <c r="P487" t="s">
        <v>75</v>
      </c>
      <c r="Q487" t="s">
        <v>75</v>
      </c>
      <c r="R487" t="s">
        <v>75</v>
      </c>
    </row>
    <row r="488" spans="1:18" x14ac:dyDescent="0.3">
      <c r="A488">
        <v>45</v>
      </c>
      <c r="C488" t="s">
        <v>423</v>
      </c>
      <c r="D488" t="s">
        <v>75</v>
      </c>
      <c r="E488" t="s">
        <v>75</v>
      </c>
      <c r="F488" t="s">
        <v>75</v>
      </c>
      <c r="G488" t="s">
        <v>75</v>
      </c>
      <c r="H488" t="s">
        <v>75</v>
      </c>
      <c r="I488" t="s">
        <v>75</v>
      </c>
      <c r="J488" t="s">
        <v>75</v>
      </c>
      <c r="K488" t="s">
        <v>75</v>
      </c>
      <c r="L488" t="s">
        <v>75</v>
      </c>
      <c r="M488" t="s">
        <v>75</v>
      </c>
      <c r="N488" t="s">
        <v>75</v>
      </c>
      <c r="O488" t="s">
        <v>75</v>
      </c>
      <c r="P488" t="s">
        <v>75</v>
      </c>
      <c r="Q488" t="s">
        <v>75</v>
      </c>
      <c r="R488" t="s">
        <v>75</v>
      </c>
    </row>
    <row r="489" spans="1:18" x14ac:dyDescent="0.3">
      <c r="A489" t="s">
        <v>75</v>
      </c>
      <c r="C489" t="s">
        <v>424</v>
      </c>
      <c r="D489" t="s">
        <v>75</v>
      </c>
      <c r="E489" t="s">
        <v>75</v>
      </c>
      <c r="F489" t="s">
        <v>75</v>
      </c>
      <c r="G489" t="s">
        <v>75</v>
      </c>
      <c r="H489" t="s">
        <v>75</v>
      </c>
      <c r="I489" t="s">
        <v>75</v>
      </c>
      <c r="J489" t="s">
        <v>75</v>
      </c>
      <c r="K489" t="s">
        <v>75</v>
      </c>
      <c r="L489" t="s">
        <v>75</v>
      </c>
      <c r="M489" t="s">
        <v>75</v>
      </c>
      <c r="N489" t="s">
        <v>75</v>
      </c>
      <c r="O489" t="s">
        <v>75</v>
      </c>
      <c r="P489" t="s">
        <v>75</v>
      </c>
      <c r="Q489" t="s">
        <v>75</v>
      </c>
      <c r="R489" t="s">
        <v>75</v>
      </c>
    </row>
    <row r="490" spans="1:18" x14ac:dyDescent="0.3">
      <c r="A490" t="s">
        <v>75</v>
      </c>
      <c r="C490" t="s">
        <v>425</v>
      </c>
      <c r="D490" t="s">
        <v>75</v>
      </c>
      <c r="E490" t="s">
        <v>75</v>
      </c>
      <c r="F490" t="s">
        <v>75</v>
      </c>
      <c r="G490" t="s">
        <v>75</v>
      </c>
      <c r="H490" t="s">
        <v>75</v>
      </c>
      <c r="I490" t="s">
        <v>75</v>
      </c>
      <c r="J490" t="s">
        <v>75</v>
      </c>
      <c r="K490" t="s">
        <v>75</v>
      </c>
      <c r="L490" t="s">
        <v>75</v>
      </c>
      <c r="M490" t="s">
        <v>75</v>
      </c>
      <c r="N490" t="s">
        <v>75</v>
      </c>
      <c r="O490" t="s">
        <v>75</v>
      </c>
      <c r="P490" t="s">
        <v>75</v>
      </c>
      <c r="Q490" t="s">
        <v>75</v>
      </c>
      <c r="R490" t="s">
        <v>75</v>
      </c>
    </row>
    <row r="491" spans="1:18" x14ac:dyDescent="0.3">
      <c r="A491" t="s">
        <v>75</v>
      </c>
      <c r="C491" t="s">
        <v>426</v>
      </c>
      <c r="D491" t="s">
        <v>75</v>
      </c>
      <c r="E491" t="s">
        <v>75</v>
      </c>
      <c r="F491" t="s">
        <v>75</v>
      </c>
      <c r="G491" t="s">
        <v>75</v>
      </c>
      <c r="H491" t="s">
        <v>75</v>
      </c>
      <c r="I491" t="s">
        <v>75</v>
      </c>
      <c r="J491" t="s">
        <v>75</v>
      </c>
      <c r="K491" t="s">
        <v>75</v>
      </c>
      <c r="L491" t="s">
        <v>75</v>
      </c>
      <c r="M491" t="s">
        <v>75</v>
      </c>
      <c r="N491" t="s">
        <v>75</v>
      </c>
      <c r="O491" t="s">
        <v>75</v>
      </c>
      <c r="P491" t="s">
        <v>75</v>
      </c>
      <c r="Q491" t="s">
        <v>75</v>
      </c>
      <c r="R491" t="s">
        <v>75</v>
      </c>
    </row>
    <row r="492" spans="1:18" x14ac:dyDescent="0.3">
      <c r="A492" t="s">
        <v>75</v>
      </c>
      <c r="C492" t="s">
        <v>427</v>
      </c>
      <c r="D492" t="s">
        <v>75</v>
      </c>
      <c r="E492" t="s">
        <v>75</v>
      </c>
      <c r="F492" t="s">
        <v>75</v>
      </c>
      <c r="G492" t="s">
        <v>75</v>
      </c>
      <c r="H492" t="s">
        <v>75</v>
      </c>
      <c r="I492" t="s">
        <v>75</v>
      </c>
      <c r="J492" t="s">
        <v>75</v>
      </c>
      <c r="K492" t="s">
        <v>75</v>
      </c>
      <c r="L492" t="s">
        <v>75</v>
      </c>
      <c r="M492" t="s">
        <v>75</v>
      </c>
      <c r="N492" t="s">
        <v>75</v>
      </c>
      <c r="O492" t="s">
        <v>75</v>
      </c>
      <c r="P492" t="s">
        <v>75</v>
      </c>
      <c r="Q492" t="s">
        <v>75</v>
      </c>
      <c r="R492" t="s">
        <v>75</v>
      </c>
    </row>
    <row r="493" spans="1:18" x14ac:dyDescent="0.3">
      <c r="A493" t="s">
        <v>75</v>
      </c>
      <c r="C493" t="s">
        <v>428</v>
      </c>
      <c r="D493" t="s">
        <v>75</v>
      </c>
      <c r="E493" t="s">
        <v>75</v>
      </c>
      <c r="F493" t="s">
        <v>75</v>
      </c>
      <c r="G493" t="s">
        <v>75</v>
      </c>
      <c r="H493" t="s">
        <v>75</v>
      </c>
      <c r="I493" t="s">
        <v>75</v>
      </c>
      <c r="J493" t="s">
        <v>75</v>
      </c>
      <c r="K493" t="s">
        <v>75</v>
      </c>
      <c r="L493" t="s">
        <v>75</v>
      </c>
      <c r="M493" t="s">
        <v>75</v>
      </c>
      <c r="N493" t="s">
        <v>75</v>
      </c>
      <c r="O493" t="s">
        <v>75</v>
      </c>
      <c r="P493" t="s">
        <v>75</v>
      </c>
      <c r="Q493" t="s">
        <v>75</v>
      </c>
      <c r="R493" t="s">
        <v>75</v>
      </c>
    </row>
    <row r="494" spans="1:18" x14ac:dyDescent="0.3">
      <c r="A494" t="s">
        <v>75</v>
      </c>
      <c r="C494" t="s">
        <v>429</v>
      </c>
      <c r="D494" t="s">
        <v>75</v>
      </c>
      <c r="E494" t="s">
        <v>75</v>
      </c>
      <c r="F494" t="s">
        <v>75</v>
      </c>
      <c r="G494" t="s">
        <v>75</v>
      </c>
      <c r="H494" t="s">
        <v>75</v>
      </c>
      <c r="I494" t="s">
        <v>75</v>
      </c>
      <c r="J494" t="s">
        <v>75</v>
      </c>
      <c r="K494" t="s">
        <v>75</v>
      </c>
      <c r="L494" t="s">
        <v>75</v>
      </c>
      <c r="M494" t="s">
        <v>75</v>
      </c>
      <c r="N494" t="s">
        <v>75</v>
      </c>
      <c r="O494" t="s">
        <v>75</v>
      </c>
      <c r="P494" t="s">
        <v>75</v>
      </c>
      <c r="Q494" t="s">
        <v>75</v>
      </c>
      <c r="R494" t="s">
        <v>75</v>
      </c>
    </row>
    <row r="495" spans="1:18" x14ac:dyDescent="0.3">
      <c r="A495" t="s">
        <v>75</v>
      </c>
      <c r="C495" t="s">
        <v>430</v>
      </c>
      <c r="D495" t="s">
        <v>75</v>
      </c>
      <c r="E495" t="s">
        <v>75</v>
      </c>
      <c r="F495" t="s">
        <v>75</v>
      </c>
      <c r="G495" t="s">
        <v>75</v>
      </c>
      <c r="H495" t="s">
        <v>75</v>
      </c>
      <c r="I495" t="s">
        <v>75</v>
      </c>
      <c r="J495" t="s">
        <v>75</v>
      </c>
      <c r="K495" t="s">
        <v>75</v>
      </c>
      <c r="L495" t="s">
        <v>75</v>
      </c>
      <c r="M495" t="s">
        <v>75</v>
      </c>
      <c r="N495" t="s">
        <v>75</v>
      </c>
      <c r="O495" t="s">
        <v>75</v>
      </c>
      <c r="P495" t="s">
        <v>75</v>
      </c>
      <c r="Q495" t="s">
        <v>75</v>
      </c>
      <c r="R495" t="s">
        <v>75</v>
      </c>
    </row>
    <row r="496" spans="1:18" x14ac:dyDescent="0.3">
      <c r="A496" t="s">
        <v>75</v>
      </c>
      <c r="C496" t="s">
        <v>431</v>
      </c>
      <c r="D496" t="s">
        <v>75</v>
      </c>
      <c r="E496" t="s">
        <v>75</v>
      </c>
      <c r="F496" t="s">
        <v>75</v>
      </c>
      <c r="G496" t="s">
        <v>75</v>
      </c>
      <c r="H496" t="s">
        <v>75</v>
      </c>
      <c r="I496" t="s">
        <v>75</v>
      </c>
      <c r="J496" t="s">
        <v>75</v>
      </c>
      <c r="K496" t="s">
        <v>75</v>
      </c>
      <c r="L496" t="s">
        <v>75</v>
      </c>
      <c r="M496" t="s">
        <v>75</v>
      </c>
      <c r="N496" t="s">
        <v>75</v>
      </c>
      <c r="O496" t="s">
        <v>75</v>
      </c>
      <c r="P496" t="s">
        <v>75</v>
      </c>
      <c r="Q496" t="s">
        <v>75</v>
      </c>
      <c r="R496" t="s">
        <v>75</v>
      </c>
    </row>
    <row r="497" spans="1:18" x14ac:dyDescent="0.3">
      <c r="A497" t="s">
        <v>75</v>
      </c>
      <c r="C497" t="s">
        <v>432</v>
      </c>
      <c r="D497" t="s">
        <v>75</v>
      </c>
      <c r="E497" t="s">
        <v>75</v>
      </c>
      <c r="F497" t="s">
        <v>75</v>
      </c>
      <c r="G497" t="s">
        <v>75</v>
      </c>
      <c r="H497" t="s">
        <v>75</v>
      </c>
      <c r="I497" t="s">
        <v>75</v>
      </c>
      <c r="J497" t="s">
        <v>75</v>
      </c>
      <c r="K497" t="s">
        <v>75</v>
      </c>
      <c r="L497" t="s">
        <v>75</v>
      </c>
      <c r="M497" t="s">
        <v>75</v>
      </c>
      <c r="N497" t="s">
        <v>75</v>
      </c>
      <c r="O497" t="s">
        <v>75</v>
      </c>
      <c r="P497" t="s">
        <v>75</v>
      </c>
      <c r="Q497" t="s">
        <v>75</v>
      </c>
      <c r="R497" t="s">
        <v>75</v>
      </c>
    </row>
    <row r="498" spans="1:18" x14ac:dyDescent="0.3">
      <c r="A498" t="s">
        <v>75</v>
      </c>
      <c r="C498" t="s">
        <v>433</v>
      </c>
      <c r="D498" t="s">
        <v>75</v>
      </c>
      <c r="E498" t="s">
        <v>75</v>
      </c>
      <c r="F498" t="s">
        <v>75</v>
      </c>
      <c r="G498" t="s">
        <v>75</v>
      </c>
      <c r="H498" t="s">
        <v>75</v>
      </c>
      <c r="I498" t="s">
        <v>75</v>
      </c>
      <c r="J498" t="s">
        <v>75</v>
      </c>
      <c r="K498" t="s">
        <v>75</v>
      </c>
      <c r="L498" t="s">
        <v>75</v>
      </c>
      <c r="M498" t="s">
        <v>75</v>
      </c>
      <c r="N498" t="s">
        <v>75</v>
      </c>
      <c r="O498" t="s">
        <v>75</v>
      </c>
      <c r="P498" t="s">
        <v>75</v>
      </c>
      <c r="Q498" t="s">
        <v>75</v>
      </c>
      <c r="R498" t="s">
        <v>75</v>
      </c>
    </row>
    <row r="499" spans="1:18" x14ac:dyDescent="0.3">
      <c r="A499" t="s">
        <v>75</v>
      </c>
      <c r="C499" t="s">
        <v>434</v>
      </c>
      <c r="D499" t="s">
        <v>75</v>
      </c>
      <c r="E499" t="s">
        <v>75</v>
      </c>
      <c r="F499" t="s">
        <v>75</v>
      </c>
      <c r="G499" t="s">
        <v>75</v>
      </c>
      <c r="H499" t="s">
        <v>75</v>
      </c>
      <c r="I499" t="s">
        <v>75</v>
      </c>
      <c r="J499" t="s">
        <v>75</v>
      </c>
      <c r="K499" t="s">
        <v>75</v>
      </c>
      <c r="L499" t="s">
        <v>75</v>
      </c>
      <c r="M499" t="s">
        <v>75</v>
      </c>
      <c r="N499" t="s">
        <v>75</v>
      </c>
      <c r="O499" t="s">
        <v>75</v>
      </c>
      <c r="P499" t="s">
        <v>75</v>
      </c>
      <c r="Q499" t="s">
        <v>75</v>
      </c>
      <c r="R499" t="s">
        <v>75</v>
      </c>
    </row>
    <row r="500" spans="1:18" x14ac:dyDescent="0.3">
      <c r="A500" t="s">
        <v>75</v>
      </c>
      <c r="C500" t="s">
        <v>435</v>
      </c>
      <c r="D500" t="s">
        <v>75</v>
      </c>
      <c r="E500" t="s">
        <v>75</v>
      </c>
      <c r="F500" t="s">
        <v>75</v>
      </c>
      <c r="G500" t="s">
        <v>75</v>
      </c>
      <c r="H500" t="s">
        <v>75</v>
      </c>
      <c r="I500" t="s">
        <v>75</v>
      </c>
      <c r="J500" t="s">
        <v>75</v>
      </c>
      <c r="K500" t="s">
        <v>75</v>
      </c>
      <c r="L500" t="s">
        <v>75</v>
      </c>
      <c r="M500" t="s">
        <v>75</v>
      </c>
      <c r="N500" t="s">
        <v>75</v>
      </c>
      <c r="O500" t="s">
        <v>75</v>
      </c>
      <c r="P500" t="s">
        <v>75</v>
      </c>
      <c r="Q500" t="s">
        <v>75</v>
      </c>
      <c r="R500" t="s">
        <v>75</v>
      </c>
    </row>
    <row r="501" spans="1:18" x14ac:dyDescent="0.3">
      <c r="A501" t="s">
        <v>75</v>
      </c>
      <c r="C501" t="s">
        <v>436</v>
      </c>
      <c r="D501" t="s">
        <v>75</v>
      </c>
      <c r="E501" t="s">
        <v>75</v>
      </c>
      <c r="F501" t="s">
        <v>75</v>
      </c>
      <c r="G501" t="s">
        <v>75</v>
      </c>
      <c r="H501" t="s">
        <v>75</v>
      </c>
      <c r="I501" t="s">
        <v>75</v>
      </c>
      <c r="J501" t="s">
        <v>75</v>
      </c>
      <c r="K501" t="s">
        <v>75</v>
      </c>
      <c r="L501" t="s">
        <v>75</v>
      </c>
      <c r="M501" t="s">
        <v>75</v>
      </c>
      <c r="N501" t="s">
        <v>75</v>
      </c>
      <c r="O501" t="s">
        <v>75</v>
      </c>
      <c r="P501" t="s">
        <v>75</v>
      </c>
      <c r="Q501" t="s">
        <v>75</v>
      </c>
      <c r="R501" t="s">
        <v>75</v>
      </c>
    </row>
    <row r="502" spans="1:18" x14ac:dyDescent="0.3">
      <c r="A502" t="s">
        <v>75</v>
      </c>
      <c r="C502" t="s">
        <v>437</v>
      </c>
      <c r="D502" t="s">
        <v>75</v>
      </c>
      <c r="E502" t="s">
        <v>75</v>
      </c>
      <c r="F502" t="s">
        <v>75</v>
      </c>
      <c r="G502" t="s">
        <v>75</v>
      </c>
      <c r="H502" t="s">
        <v>75</v>
      </c>
      <c r="I502" t="s">
        <v>75</v>
      </c>
      <c r="J502" t="s">
        <v>75</v>
      </c>
      <c r="K502" t="s">
        <v>75</v>
      </c>
      <c r="L502" t="s">
        <v>75</v>
      </c>
      <c r="M502" t="s">
        <v>75</v>
      </c>
      <c r="N502" t="s">
        <v>75</v>
      </c>
      <c r="O502" t="s">
        <v>75</v>
      </c>
      <c r="P502" t="s">
        <v>75</v>
      </c>
      <c r="Q502" t="s">
        <v>75</v>
      </c>
      <c r="R502" t="s">
        <v>75</v>
      </c>
    </row>
    <row r="503" spans="1:18" x14ac:dyDescent="0.3">
      <c r="A503">
        <v>46.5</v>
      </c>
      <c r="C503" t="s">
        <v>438</v>
      </c>
      <c r="D503" t="s">
        <v>75</v>
      </c>
      <c r="E503" t="s">
        <v>75</v>
      </c>
      <c r="F503" t="s">
        <v>75</v>
      </c>
      <c r="G503" t="s">
        <v>75</v>
      </c>
      <c r="H503" t="s">
        <v>75</v>
      </c>
      <c r="I503" t="s">
        <v>75</v>
      </c>
      <c r="J503" t="s">
        <v>75</v>
      </c>
      <c r="K503" t="s">
        <v>75</v>
      </c>
      <c r="L503" t="s">
        <v>75</v>
      </c>
      <c r="M503" t="s">
        <v>75</v>
      </c>
      <c r="N503" t="s">
        <v>75</v>
      </c>
      <c r="O503" t="s">
        <v>75</v>
      </c>
      <c r="P503" t="s">
        <v>75</v>
      </c>
      <c r="Q503" t="s">
        <v>75</v>
      </c>
      <c r="R503" t="s">
        <v>75</v>
      </c>
    </row>
    <row r="504" spans="1:18" x14ac:dyDescent="0.3">
      <c r="A504" t="s">
        <v>75</v>
      </c>
      <c r="C504" t="s">
        <v>439</v>
      </c>
      <c r="D504" t="s">
        <v>75</v>
      </c>
      <c r="E504" t="s">
        <v>75</v>
      </c>
      <c r="F504" t="s">
        <v>75</v>
      </c>
      <c r="G504" t="s">
        <v>75</v>
      </c>
      <c r="H504" t="s">
        <v>75</v>
      </c>
      <c r="I504" t="s">
        <v>75</v>
      </c>
      <c r="J504" t="s">
        <v>75</v>
      </c>
      <c r="K504" t="s">
        <v>75</v>
      </c>
      <c r="L504" t="s">
        <v>75</v>
      </c>
      <c r="M504" t="s">
        <v>75</v>
      </c>
      <c r="N504" t="s">
        <v>75</v>
      </c>
      <c r="O504" t="s">
        <v>75</v>
      </c>
      <c r="P504" t="s">
        <v>75</v>
      </c>
      <c r="Q504" t="s">
        <v>75</v>
      </c>
      <c r="R504" t="s">
        <v>75</v>
      </c>
    </row>
    <row r="505" spans="1:18" x14ac:dyDescent="0.3">
      <c r="A505" t="s">
        <v>75</v>
      </c>
      <c r="C505" t="s">
        <v>440</v>
      </c>
      <c r="D505" t="s">
        <v>75</v>
      </c>
      <c r="E505" t="s">
        <v>75</v>
      </c>
      <c r="F505" t="s">
        <v>75</v>
      </c>
      <c r="G505" t="s">
        <v>75</v>
      </c>
      <c r="H505" t="s">
        <v>75</v>
      </c>
      <c r="I505" t="s">
        <v>75</v>
      </c>
      <c r="J505" t="s">
        <v>75</v>
      </c>
      <c r="K505" t="s">
        <v>75</v>
      </c>
      <c r="L505" t="s">
        <v>75</v>
      </c>
      <c r="M505" t="s">
        <v>75</v>
      </c>
      <c r="N505" t="s">
        <v>75</v>
      </c>
      <c r="O505" t="s">
        <v>75</v>
      </c>
      <c r="P505" t="s">
        <v>75</v>
      </c>
      <c r="Q505" t="s">
        <v>75</v>
      </c>
      <c r="R505" t="s">
        <v>75</v>
      </c>
    </row>
    <row r="506" spans="1:18" x14ac:dyDescent="0.3">
      <c r="A506" t="s">
        <v>75</v>
      </c>
      <c r="C506" t="s">
        <v>441</v>
      </c>
      <c r="D506" t="s">
        <v>75</v>
      </c>
      <c r="E506" t="s">
        <v>75</v>
      </c>
      <c r="F506" t="s">
        <v>75</v>
      </c>
      <c r="G506" t="s">
        <v>75</v>
      </c>
      <c r="H506" t="s">
        <v>75</v>
      </c>
      <c r="I506" t="s">
        <v>75</v>
      </c>
      <c r="J506" t="s">
        <v>75</v>
      </c>
      <c r="K506" t="s">
        <v>75</v>
      </c>
      <c r="L506" t="s">
        <v>75</v>
      </c>
      <c r="M506" t="s">
        <v>75</v>
      </c>
      <c r="N506" t="s">
        <v>75</v>
      </c>
      <c r="O506" t="s">
        <v>75</v>
      </c>
      <c r="P506" t="s">
        <v>75</v>
      </c>
      <c r="Q506" t="s">
        <v>75</v>
      </c>
      <c r="R506" t="s">
        <v>75</v>
      </c>
    </row>
    <row r="507" spans="1:18" x14ac:dyDescent="0.3">
      <c r="A507" t="s">
        <v>75</v>
      </c>
      <c r="C507" t="s">
        <v>442</v>
      </c>
      <c r="D507" t="s">
        <v>75</v>
      </c>
      <c r="E507" t="s">
        <v>75</v>
      </c>
      <c r="F507" t="s">
        <v>75</v>
      </c>
      <c r="G507" t="s">
        <v>75</v>
      </c>
      <c r="H507" t="s">
        <v>75</v>
      </c>
      <c r="I507" t="s">
        <v>75</v>
      </c>
      <c r="J507" t="s">
        <v>75</v>
      </c>
      <c r="K507" t="s">
        <v>75</v>
      </c>
      <c r="L507" t="s">
        <v>75</v>
      </c>
      <c r="M507" t="s">
        <v>75</v>
      </c>
      <c r="N507" t="s">
        <v>75</v>
      </c>
      <c r="O507" t="s">
        <v>75</v>
      </c>
      <c r="P507" t="s">
        <v>75</v>
      </c>
      <c r="Q507" t="s">
        <v>75</v>
      </c>
      <c r="R507" t="s">
        <v>75</v>
      </c>
    </row>
    <row r="508" spans="1:18" x14ac:dyDescent="0.3">
      <c r="A508" t="s">
        <v>75</v>
      </c>
      <c r="C508" t="s">
        <v>443</v>
      </c>
      <c r="D508" t="s">
        <v>75</v>
      </c>
      <c r="E508" t="s">
        <v>75</v>
      </c>
      <c r="F508" t="s">
        <v>75</v>
      </c>
      <c r="G508" t="s">
        <v>75</v>
      </c>
      <c r="H508" t="s">
        <v>75</v>
      </c>
      <c r="I508" t="s">
        <v>75</v>
      </c>
      <c r="J508" t="s">
        <v>75</v>
      </c>
      <c r="K508" t="s">
        <v>75</v>
      </c>
      <c r="L508" t="s">
        <v>75</v>
      </c>
      <c r="M508" t="s">
        <v>75</v>
      </c>
      <c r="N508" t="s">
        <v>75</v>
      </c>
      <c r="O508" t="s">
        <v>75</v>
      </c>
      <c r="P508" t="s">
        <v>75</v>
      </c>
      <c r="Q508" t="s">
        <v>75</v>
      </c>
      <c r="R508" t="s">
        <v>75</v>
      </c>
    </row>
    <row r="509" spans="1:18" x14ac:dyDescent="0.3">
      <c r="A509" t="s">
        <v>75</v>
      </c>
      <c r="C509" t="s">
        <v>444</v>
      </c>
      <c r="D509" t="s">
        <v>75</v>
      </c>
      <c r="E509" t="s">
        <v>75</v>
      </c>
      <c r="F509" t="s">
        <v>75</v>
      </c>
      <c r="G509" t="s">
        <v>75</v>
      </c>
      <c r="H509" t="s">
        <v>75</v>
      </c>
      <c r="I509" t="s">
        <v>75</v>
      </c>
      <c r="J509" t="s">
        <v>75</v>
      </c>
      <c r="K509" t="s">
        <v>75</v>
      </c>
      <c r="L509" t="s">
        <v>75</v>
      </c>
      <c r="M509" t="s">
        <v>75</v>
      </c>
      <c r="N509" t="s">
        <v>75</v>
      </c>
      <c r="O509" t="s">
        <v>75</v>
      </c>
      <c r="P509" t="s">
        <v>75</v>
      </c>
      <c r="Q509" t="s">
        <v>75</v>
      </c>
      <c r="R509" t="s">
        <v>75</v>
      </c>
    </row>
    <row r="510" spans="1:18" x14ac:dyDescent="0.3">
      <c r="A510" t="s">
        <v>75</v>
      </c>
      <c r="C510" t="s">
        <v>445</v>
      </c>
      <c r="D510" t="s">
        <v>75</v>
      </c>
      <c r="E510" t="s">
        <v>75</v>
      </c>
      <c r="F510" t="s">
        <v>75</v>
      </c>
      <c r="G510" t="s">
        <v>75</v>
      </c>
      <c r="H510" t="s">
        <v>75</v>
      </c>
      <c r="I510" t="s">
        <v>75</v>
      </c>
      <c r="J510" t="s">
        <v>75</v>
      </c>
      <c r="K510" t="s">
        <v>75</v>
      </c>
      <c r="L510" t="s">
        <v>75</v>
      </c>
      <c r="M510" t="s">
        <v>75</v>
      </c>
      <c r="N510" t="s">
        <v>75</v>
      </c>
      <c r="O510" t="s">
        <v>75</v>
      </c>
      <c r="P510" t="s">
        <v>75</v>
      </c>
      <c r="Q510" t="s">
        <v>75</v>
      </c>
      <c r="R510" t="s">
        <v>75</v>
      </c>
    </row>
    <row r="511" spans="1:18" x14ac:dyDescent="0.3">
      <c r="A511" t="s">
        <v>75</v>
      </c>
      <c r="C511" t="s">
        <v>446</v>
      </c>
      <c r="D511" t="s">
        <v>75</v>
      </c>
      <c r="E511" t="s">
        <v>75</v>
      </c>
      <c r="F511" t="s">
        <v>75</v>
      </c>
      <c r="G511" t="s">
        <v>75</v>
      </c>
      <c r="H511" t="s">
        <v>75</v>
      </c>
      <c r="I511" t="s">
        <v>75</v>
      </c>
      <c r="J511" t="s">
        <v>75</v>
      </c>
      <c r="K511" t="s">
        <v>75</v>
      </c>
      <c r="L511" t="s">
        <v>75</v>
      </c>
      <c r="M511" t="s">
        <v>75</v>
      </c>
      <c r="N511" t="s">
        <v>75</v>
      </c>
      <c r="O511" t="s">
        <v>75</v>
      </c>
      <c r="P511" t="s">
        <v>75</v>
      </c>
      <c r="Q511" t="s">
        <v>75</v>
      </c>
      <c r="R511" t="s">
        <v>75</v>
      </c>
    </row>
    <row r="512" spans="1:18" x14ac:dyDescent="0.3">
      <c r="A512" t="s">
        <v>75</v>
      </c>
      <c r="C512" t="s">
        <v>447</v>
      </c>
      <c r="D512" t="s">
        <v>75</v>
      </c>
      <c r="E512" t="s">
        <v>75</v>
      </c>
      <c r="F512" t="s">
        <v>75</v>
      </c>
      <c r="G512" t="s">
        <v>75</v>
      </c>
      <c r="H512" t="s">
        <v>75</v>
      </c>
      <c r="I512" t="s">
        <v>75</v>
      </c>
      <c r="J512" t="s">
        <v>75</v>
      </c>
      <c r="K512" t="s">
        <v>75</v>
      </c>
      <c r="L512" t="s">
        <v>75</v>
      </c>
      <c r="M512" t="s">
        <v>75</v>
      </c>
      <c r="N512" t="s">
        <v>75</v>
      </c>
      <c r="O512" t="s">
        <v>75</v>
      </c>
      <c r="P512" t="s">
        <v>75</v>
      </c>
      <c r="Q512" t="s">
        <v>75</v>
      </c>
      <c r="R512" t="s">
        <v>75</v>
      </c>
    </row>
    <row r="513" spans="1:18" x14ac:dyDescent="0.3">
      <c r="A513" t="s">
        <v>75</v>
      </c>
      <c r="C513" t="s">
        <v>448</v>
      </c>
      <c r="D513" t="s">
        <v>75</v>
      </c>
      <c r="E513" t="s">
        <v>75</v>
      </c>
      <c r="F513" t="s">
        <v>75</v>
      </c>
      <c r="G513" t="s">
        <v>75</v>
      </c>
      <c r="H513" t="s">
        <v>75</v>
      </c>
      <c r="I513" t="s">
        <v>75</v>
      </c>
      <c r="J513" t="s">
        <v>75</v>
      </c>
      <c r="K513" t="s">
        <v>75</v>
      </c>
      <c r="L513" t="s">
        <v>75</v>
      </c>
      <c r="M513" t="s">
        <v>75</v>
      </c>
      <c r="N513" t="s">
        <v>75</v>
      </c>
      <c r="O513" t="s">
        <v>75</v>
      </c>
      <c r="P513" t="s">
        <v>75</v>
      </c>
      <c r="Q513" t="s">
        <v>75</v>
      </c>
      <c r="R513" t="s">
        <v>75</v>
      </c>
    </row>
    <row r="514" spans="1:18" x14ac:dyDescent="0.3">
      <c r="A514" t="s">
        <v>75</v>
      </c>
      <c r="C514" t="s">
        <v>449</v>
      </c>
      <c r="D514" t="s">
        <v>75</v>
      </c>
      <c r="E514" t="s">
        <v>75</v>
      </c>
      <c r="F514" t="s">
        <v>75</v>
      </c>
      <c r="G514" t="s">
        <v>75</v>
      </c>
      <c r="H514" t="s">
        <v>75</v>
      </c>
      <c r="I514" t="s">
        <v>75</v>
      </c>
      <c r="J514" t="s">
        <v>75</v>
      </c>
      <c r="K514" t="s">
        <v>75</v>
      </c>
      <c r="L514" t="s">
        <v>75</v>
      </c>
      <c r="M514" t="s">
        <v>75</v>
      </c>
      <c r="N514" t="s">
        <v>75</v>
      </c>
      <c r="O514" t="s">
        <v>75</v>
      </c>
      <c r="P514" t="s">
        <v>75</v>
      </c>
      <c r="Q514" t="s">
        <v>75</v>
      </c>
      <c r="R514" t="s">
        <v>75</v>
      </c>
    </row>
    <row r="515" spans="1:18" x14ac:dyDescent="0.3">
      <c r="A515" t="s">
        <v>75</v>
      </c>
      <c r="C515" t="s">
        <v>450</v>
      </c>
      <c r="D515" t="s">
        <v>75</v>
      </c>
      <c r="E515" t="s">
        <v>75</v>
      </c>
      <c r="F515" t="s">
        <v>75</v>
      </c>
      <c r="G515" t="s">
        <v>75</v>
      </c>
      <c r="H515" t="s">
        <v>75</v>
      </c>
      <c r="I515" t="s">
        <v>75</v>
      </c>
      <c r="J515" t="s">
        <v>75</v>
      </c>
      <c r="K515" t="s">
        <v>75</v>
      </c>
      <c r="L515" t="s">
        <v>75</v>
      </c>
      <c r="M515" t="s">
        <v>75</v>
      </c>
      <c r="N515" t="s">
        <v>75</v>
      </c>
      <c r="O515" t="s">
        <v>75</v>
      </c>
      <c r="P515" t="s">
        <v>75</v>
      </c>
      <c r="Q515" t="s">
        <v>75</v>
      </c>
      <c r="R515" t="s">
        <v>75</v>
      </c>
    </row>
    <row r="516" spans="1:18" x14ac:dyDescent="0.3">
      <c r="A516" t="s">
        <v>75</v>
      </c>
      <c r="C516" t="s">
        <v>451</v>
      </c>
      <c r="D516" t="s">
        <v>75</v>
      </c>
      <c r="E516" t="s">
        <v>75</v>
      </c>
      <c r="F516" t="s">
        <v>75</v>
      </c>
      <c r="G516" t="s">
        <v>75</v>
      </c>
      <c r="H516" t="s">
        <v>75</v>
      </c>
      <c r="I516" t="s">
        <v>75</v>
      </c>
      <c r="J516" t="s">
        <v>75</v>
      </c>
      <c r="K516" t="s">
        <v>75</v>
      </c>
      <c r="L516" t="s">
        <v>75</v>
      </c>
      <c r="M516" t="s">
        <v>75</v>
      </c>
      <c r="N516" t="s">
        <v>75</v>
      </c>
      <c r="O516" t="s">
        <v>75</v>
      </c>
      <c r="P516" t="s">
        <v>75</v>
      </c>
      <c r="Q516" t="s">
        <v>75</v>
      </c>
      <c r="R516" t="s">
        <v>75</v>
      </c>
    </row>
    <row r="517" spans="1:18" x14ac:dyDescent="0.3">
      <c r="A517" t="s">
        <v>75</v>
      </c>
      <c r="C517" t="s">
        <v>452</v>
      </c>
      <c r="D517" t="s">
        <v>75</v>
      </c>
      <c r="E517" t="s">
        <v>75</v>
      </c>
      <c r="F517" t="s">
        <v>75</v>
      </c>
      <c r="G517" t="s">
        <v>75</v>
      </c>
      <c r="H517" t="s">
        <v>75</v>
      </c>
      <c r="I517" t="s">
        <v>75</v>
      </c>
      <c r="J517" t="s">
        <v>75</v>
      </c>
      <c r="K517" t="s">
        <v>75</v>
      </c>
      <c r="L517" t="s">
        <v>75</v>
      </c>
      <c r="M517" t="s">
        <v>75</v>
      </c>
      <c r="N517" t="s">
        <v>75</v>
      </c>
      <c r="O517" t="s">
        <v>75</v>
      </c>
      <c r="P517" t="s">
        <v>75</v>
      </c>
      <c r="Q517" t="s">
        <v>75</v>
      </c>
      <c r="R517" t="s">
        <v>75</v>
      </c>
    </row>
    <row r="518" spans="1:18" x14ac:dyDescent="0.3">
      <c r="A518">
        <v>48</v>
      </c>
      <c r="C518" t="s">
        <v>453</v>
      </c>
      <c r="D518" t="s">
        <v>75</v>
      </c>
      <c r="E518" t="s">
        <v>75</v>
      </c>
      <c r="F518" t="s">
        <v>75</v>
      </c>
      <c r="G518" t="s">
        <v>75</v>
      </c>
      <c r="H518" t="s">
        <v>75</v>
      </c>
      <c r="I518" t="s">
        <v>75</v>
      </c>
      <c r="J518" t="s">
        <v>75</v>
      </c>
      <c r="K518" t="s">
        <v>75</v>
      </c>
      <c r="L518" t="s">
        <v>75</v>
      </c>
      <c r="M518" t="s">
        <v>75</v>
      </c>
      <c r="N518" t="s">
        <v>75</v>
      </c>
      <c r="O518" t="s">
        <v>75</v>
      </c>
      <c r="P518" t="s">
        <v>75</v>
      </c>
      <c r="Q518" t="s">
        <v>75</v>
      </c>
      <c r="R518" t="s">
        <v>75</v>
      </c>
    </row>
    <row r="519" spans="1:18" x14ac:dyDescent="0.3">
      <c r="A519" t="s">
        <v>75</v>
      </c>
      <c r="C519" t="s">
        <v>454</v>
      </c>
      <c r="D519" t="s">
        <v>75</v>
      </c>
      <c r="E519" t="s">
        <v>75</v>
      </c>
      <c r="F519" t="s">
        <v>75</v>
      </c>
      <c r="G519" t="s">
        <v>75</v>
      </c>
      <c r="H519" t="s">
        <v>75</v>
      </c>
      <c r="I519" t="s">
        <v>75</v>
      </c>
      <c r="J519" t="s">
        <v>75</v>
      </c>
      <c r="K519" t="s">
        <v>75</v>
      </c>
      <c r="L519" t="s">
        <v>75</v>
      </c>
      <c r="M519" t="s">
        <v>75</v>
      </c>
      <c r="N519" t="s">
        <v>75</v>
      </c>
      <c r="O519" t="s">
        <v>75</v>
      </c>
      <c r="P519" t="s">
        <v>75</v>
      </c>
      <c r="Q519" t="s">
        <v>75</v>
      </c>
      <c r="R519" t="s">
        <v>75</v>
      </c>
    </row>
    <row r="520" spans="1:18" x14ac:dyDescent="0.3">
      <c r="A520" t="s">
        <v>75</v>
      </c>
      <c r="C520" t="s">
        <v>455</v>
      </c>
      <c r="D520" t="s">
        <v>75</v>
      </c>
      <c r="E520" t="s">
        <v>75</v>
      </c>
      <c r="F520" t="s">
        <v>75</v>
      </c>
      <c r="G520" t="s">
        <v>75</v>
      </c>
      <c r="H520" t="s">
        <v>75</v>
      </c>
      <c r="I520" t="s">
        <v>75</v>
      </c>
      <c r="J520" t="s">
        <v>75</v>
      </c>
      <c r="K520" t="s">
        <v>75</v>
      </c>
      <c r="L520" t="s">
        <v>75</v>
      </c>
      <c r="M520" t="s">
        <v>75</v>
      </c>
      <c r="N520" t="s">
        <v>75</v>
      </c>
      <c r="O520" t="s">
        <v>75</v>
      </c>
      <c r="P520" t="s">
        <v>75</v>
      </c>
      <c r="Q520" t="s">
        <v>75</v>
      </c>
      <c r="R520" t="s">
        <v>75</v>
      </c>
    </row>
    <row r="521" spans="1:18" x14ac:dyDescent="0.3">
      <c r="A521" t="s">
        <v>75</v>
      </c>
      <c r="C521" t="s">
        <v>456</v>
      </c>
      <c r="D521" t="s">
        <v>75</v>
      </c>
      <c r="E521" t="s">
        <v>75</v>
      </c>
      <c r="F521" t="s">
        <v>75</v>
      </c>
      <c r="G521" t="s">
        <v>75</v>
      </c>
      <c r="H521" t="s">
        <v>75</v>
      </c>
      <c r="I521" t="s">
        <v>75</v>
      </c>
      <c r="J521" t="s">
        <v>75</v>
      </c>
      <c r="K521" t="s">
        <v>75</v>
      </c>
      <c r="L521" t="s">
        <v>75</v>
      </c>
      <c r="M521" t="s">
        <v>75</v>
      </c>
      <c r="N521" t="s">
        <v>75</v>
      </c>
      <c r="O521" t="s">
        <v>75</v>
      </c>
      <c r="P521" t="s">
        <v>75</v>
      </c>
      <c r="Q521" t="s">
        <v>75</v>
      </c>
      <c r="R521" t="s">
        <v>75</v>
      </c>
    </row>
    <row r="522" spans="1:18" x14ac:dyDescent="0.3">
      <c r="A522" t="s">
        <v>75</v>
      </c>
      <c r="C522" t="s">
        <v>457</v>
      </c>
      <c r="D522" t="s">
        <v>75</v>
      </c>
      <c r="E522" t="s">
        <v>75</v>
      </c>
      <c r="F522" t="s">
        <v>75</v>
      </c>
      <c r="G522" t="s">
        <v>75</v>
      </c>
      <c r="H522" t="s">
        <v>75</v>
      </c>
      <c r="I522" t="s">
        <v>75</v>
      </c>
      <c r="J522" t="s">
        <v>75</v>
      </c>
      <c r="K522" t="s">
        <v>75</v>
      </c>
      <c r="L522" t="s">
        <v>75</v>
      </c>
      <c r="M522" t="s">
        <v>75</v>
      </c>
      <c r="N522" t="s">
        <v>75</v>
      </c>
      <c r="O522" t="s">
        <v>75</v>
      </c>
      <c r="P522" t="s">
        <v>75</v>
      </c>
      <c r="Q522" t="s">
        <v>75</v>
      </c>
      <c r="R522" t="s">
        <v>75</v>
      </c>
    </row>
    <row r="523" spans="1:18" x14ac:dyDescent="0.3">
      <c r="A523" t="s">
        <v>75</v>
      </c>
      <c r="C523" t="s">
        <v>458</v>
      </c>
      <c r="D523" t="s">
        <v>75</v>
      </c>
      <c r="E523" t="s">
        <v>75</v>
      </c>
      <c r="F523" t="s">
        <v>75</v>
      </c>
      <c r="G523" t="s">
        <v>75</v>
      </c>
      <c r="H523" t="s">
        <v>75</v>
      </c>
      <c r="I523" t="s">
        <v>75</v>
      </c>
      <c r="J523" t="s">
        <v>75</v>
      </c>
      <c r="K523" t="s">
        <v>75</v>
      </c>
      <c r="L523" t="s">
        <v>75</v>
      </c>
      <c r="M523" t="s">
        <v>75</v>
      </c>
      <c r="N523" t="s">
        <v>75</v>
      </c>
      <c r="O523" t="s">
        <v>75</v>
      </c>
      <c r="P523" t="s">
        <v>75</v>
      </c>
      <c r="Q523" t="s">
        <v>75</v>
      </c>
      <c r="R523" t="s">
        <v>75</v>
      </c>
    </row>
    <row r="524" spans="1:18" x14ac:dyDescent="0.3">
      <c r="A524" t="s">
        <v>75</v>
      </c>
      <c r="C524" t="s">
        <v>459</v>
      </c>
      <c r="D524" t="s">
        <v>75</v>
      </c>
      <c r="E524" t="s">
        <v>75</v>
      </c>
      <c r="F524" t="s">
        <v>75</v>
      </c>
      <c r="G524" t="s">
        <v>75</v>
      </c>
      <c r="H524" t="s">
        <v>75</v>
      </c>
      <c r="I524" t="s">
        <v>75</v>
      </c>
      <c r="J524" t="s">
        <v>75</v>
      </c>
      <c r="K524" t="s">
        <v>75</v>
      </c>
      <c r="L524" t="s">
        <v>75</v>
      </c>
      <c r="M524" t="s">
        <v>75</v>
      </c>
      <c r="N524" t="s">
        <v>75</v>
      </c>
      <c r="O524" t="s">
        <v>75</v>
      </c>
      <c r="P524" t="s">
        <v>75</v>
      </c>
      <c r="Q524" t="s">
        <v>75</v>
      </c>
      <c r="R524" t="s">
        <v>75</v>
      </c>
    </row>
    <row r="525" spans="1:18" x14ac:dyDescent="0.3">
      <c r="A525" t="s">
        <v>75</v>
      </c>
      <c r="C525" t="s">
        <v>460</v>
      </c>
      <c r="D525" t="s">
        <v>75</v>
      </c>
      <c r="E525" t="s">
        <v>75</v>
      </c>
      <c r="F525" t="s">
        <v>75</v>
      </c>
      <c r="G525" t="s">
        <v>75</v>
      </c>
      <c r="H525" t="s">
        <v>75</v>
      </c>
      <c r="I525" t="s">
        <v>75</v>
      </c>
      <c r="J525" t="s">
        <v>75</v>
      </c>
      <c r="K525" t="s">
        <v>75</v>
      </c>
      <c r="L525" t="s">
        <v>75</v>
      </c>
      <c r="M525" t="s">
        <v>75</v>
      </c>
      <c r="N525" t="s">
        <v>75</v>
      </c>
      <c r="O525" t="s">
        <v>75</v>
      </c>
      <c r="P525" t="s">
        <v>75</v>
      </c>
      <c r="Q525" t="s">
        <v>75</v>
      </c>
      <c r="R525" t="s">
        <v>75</v>
      </c>
    </row>
    <row r="526" spans="1:18" x14ac:dyDescent="0.3">
      <c r="A526" t="s">
        <v>75</v>
      </c>
      <c r="C526" t="s">
        <v>461</v>
      </c>
      <c r="D526" t="s">
        <v>75</v>
      </c>
      <c r="E526" t="s">
        <v>75</v>
      </c>
      <c r="F526" t="s">
        <v>75</v>
      </c>
      <c r="G526" t="s">
        <v>75</v>
      </c>
      <c r="H526" t="s">
        <v>75</v>
      </c>
      <c r="I526" t="s">
        <v>75</v>
      </c>
      <c r="J526" t="s">
        <v>75</v>
      </c>
      <c r="K526" t="s">
        <v>75</v>
      </c>
      <c r="L526" t="s">
        <v>75</v>
      </c>
      <c r="M526" t="s">
        <v>75</v>
      </c>
      <c r="N526" t="s">
        <v>75</v>
      </c>
      <c r="O526" t="s">
        <v>75</v>
      </c>
      <c r="P526" t="s">
        <v>75</v>
      </c>
      <c r="Q526" t="s">
        <v>75</v>
      </c>
      <c r="R526" t="s">
        <v>75</v>
      </c>
    </row>
    <row r="527" spans="1:18" x14ac:dyDescent="0.3">
      <c r="A527" t="s">
        <v>75</v>
      </c>
      <c r="C527" t="s">
        <v>462</v>
      </c>
      <c r="D527" t="s">
        <v>75</v>
      </c>
      <c r="E527" t="s">
        <v>75</v>
      </c>
      <c r="F527" t="s">
        <v>75</v>
      </c>
      <c r="G527" t="s">
        <v>75</v>
      </c>
      <c r="H527" t="s">
        <v>75</v>
      </c>
      <c r="I527" t="s">
        <v>75</v>
      </c>
      <c r="J527" t="s">
        <v>75</v>
      </c>
      <c r="K527" t="s">
        <v>75</v>
      </c>
      <c r="L527" t="s">
        <v>75</v>
      </c>
      <c r="M527" t="s">
        <v>75</v>
      </c>
      <c r="N527" t="s">
        <v>75</v>
      </c>
      <c r="O527" t="s">
        <v>75</v>
      </c>
      <c r="P527" t="s">
        <v>75</v>
      </c>
      <c r="Q527" t="s">
        <v>75</v>
      </c>
      <c r="R527" t="s">
        <v>75</v>
      </c>
    </row>
    <row r="528" spans="1:18" x14ac:dyDescent="0.3">
      <c r="A528" t="s">
        <v>75</v>
      </c>
      <c r="C528" t="s">
        <v>463</v>
      </c>
      <c r="D528" t="s">
        <v>75</v>
      </c>
      <c r="E528" t="s">
        <v>75</v>
      </c>
      <c r="F528" t="s">
        <v>75</v>
      </c>
      <c r="G528" t="s">
        <v>75</v>
      </c>
      <c r="H528" t="s">
        <v>75</v>
      </c>
      <c r="I528" t="s">
        <v>75</v>
      </c>
      <c r="J528" t="s">
        <v>75</v>
      </c>
      <c r="K528" t="s">
        <v>75</v>
      </c>
      <c r="L528" t="s">
        <v>75</v>
      </c>
      <c r="M528" t="s">
        <v>75</v>
      </c>
      <c r="N528" t="s">
        <v>75</v>
      </c>
      <c r="O528" t="s">
        <v>75</v>
      </c>
      <c r="P528" t="s">
        <v>75</v>
      </c>
      <c r="Q528" t="s">
        <v>75</v>
      </c>
      <c r="R528" t="s">
        <v>75</v>
      </c>
    </row>
    <row r="529" spans="1:18" x14ac:dyDescent="0.3">
      <c r="A529" t="s">
        <v>75</v>
      </c>
      <c r="C529" t="s">
        <v>464</v>
      </c>
      <c r="D529" t="s">
        <v>75</v>
      </c>
      <c r="E529" t="s">
        <v>75</v>
      </c>
      <c r="F529" t="s">
        <v>75</v>
      </c>
      <c r="G529" t="s">
        <v>75</v>
      </c>
      <c r="H529" t="s">
        <v>75</v>
      </c>
      <c r="I529" t="s">
        <v>75</v>
      </c>
      <c r="J529" t="s">
        <v>75</v>
      </c>
      <c r="K529" t="s">
        <v>75</v>
      </c>
      <c r="L529" t="s">
        <v>75</v>
      </c>
      <c r="M529" t="s">
        <v>75</v>
      </c>
      <c r="N529" t="s">
        <v>75</v>
      </c>
      <c r="O529" t="s">
        <v>75</v>
      </c>
      <c r="P529" t="s">
        <v>75</v>
      </c>
      <c r="Q529" t="s">
        <v>75</v>
      </c>
      <c r="R529" t="s">
        <v>75</v>
      </c>
    </row>
    <row r="530" spans="1:18" x14ac:dyDescent="0.3">
      <c r="A530" t="s">
        <v>75</v>
      </c>
      <c r="C530" t="s">
        <v>465</v>
      </c>
      <c r="D530" t="s">
        <v>75</v>
      </c>
      <c r="E530" t="s">
        <v>75</v>
      </c>
      <c r="F530" t="s">
        <v>75</v>
      </c>
      <c r="G530" t="s">
        <v>75</v>
      </c>
      <c r="H530" t="s">
        <v>75</v>
      </c>
      <c r="I530" t="s">
        <v>75</v>
      </c>
      <c r="J530" t="s">
        <v>75</v>
      </c>
      <c r="K530" t="s">
        <v>75</v>
      </c>
      <c r="L530" t="s">
        <v>75</v>
      </c>
      <c r="M530" t="s">
        <v>75</v>
      </c>
      <c r="N530" t="s">
        <v>75</v>
      </c>
      <c r="O530" t="s">
        <v>75</v>
      </c>
      <c r="P530" t="s">
        <v>75</v>
      </c>
      <c r="Q530" t="s">
        <v>75</v>
      </c>
      <c r="R530" t="s">
        <v>75</v>
      </c>
    </row>
    <row r="531" spans="1:18" x14ac:dyDescent="0.3">
      <c r="A531" t="s">
        <v>75</v>
      </c>
      <c r="C531" t="s">
        <v>466</v>
      </c>
      <c r="D531" t="s">
        <v>75</v>
      </c>
      <c r="E531" t="s">
        <v>75</v>
      </c>
      <c r="F531" t="s">
        <v>75</v>
      </c>
      <c r="G531" t="s">
        <v>75</v>
      </c>
      <c r="H531" t="s">
        <v>75</v>
      </c>
      <c r="I531" t="s">
        <v>75</v>
      </c>
      <c r="J531" t="s">
        <v>75</v>
      </c>
      <c r="K531" t="s">
        <v>75</v>
      </c>
      <c r="L531" t="s">
        <v>75</v>
      </c>
      <c r="M531" t="s">
        <v>75</v>
      </c>
      <c r="N531" t="s">
        <v>75</v>
      </c>
      <c r="O531" t="s">
        <v>75</v>
      </c>
      <c r="P531" t="s">
        <v>75</v>
      </c>
      <c r="Q531" t="s">
        <v>75</v>
      </c>
      <c r="R531" t="s">
        <v>75</v>
      </c>
    </row>
    <row r="532" spans="1:18" x14ac:dyDescent="0.3">
      <c r="A532" t="s">
        <v>75</v>
      </c>
      <c r="C532" t="s">
        <v>467</v>
      </c>
      <c r="D532" t="s">
        <v>75</v>
      </c>
      <c r="E532" t="s">
        <v>75</v>
      </c>
      <c r="F532" t="s">
        <v>75</v>
      </c>
      <c r="G532" t="s">
        <v>75</v>
      </c>
      <c r="H532" t="s">
        <v>75</v>
      </c>
      <c r="I532" t="s">
        <v>75</v>
      </c>
      <c r="J532" t="s">
        <v>75</v>
      </c>
      <c r="K532" t="s">
        <v>75</v>
      </c>
      <c r="L532" t="s">
        <v>75</v>
      </c>
      <c r="M532" t="s">
        <v>75</v>
      </c>
      <c r="N532" t="s">
        <v>75</v>
      </c>
      <c r="O532" t="s">
        <v>75</v>
      </c>
      <c r="P532" t="s">
        <v>75</v>
      </c>
      <c r="Q532" t="s">
        <v>75</v>
      </c>
      <c r="R532" t="s">
        <v>75</v>
      </c>
    </row>
    <row r="533" spans="1:18" x14ac:dyDescent="0.3">
      <c r="A533">
        <v>49.5</v>
      </c>
      <c r="C533" t="s">
        <v>468</v>
      </c>
      <c r="D533" t="s">
        <v>75</v>
      </c>
      <c r="E533" t="s">
        <v>75</v>
      </c>
      <c r="F533" t="s">
        <v>75</v>
      </c>
      <c r="G533" t="s">
        <v>75</v>
      </c>
      <c r="H533" t="s">
        <v>75</v>
      </c>
      <c r="I533" t="s">
        <v>75</v>
      </c>
      <c r="J533" t="s">
        <v>75</v>
      </c>
      <c r="K533" t="s">
        <v>75</v>
      </c>
      <c r="L533" t="s">
        <v>75</v>
      </c>
      <c r="M533" t="s">
        <v>75</v>
      </c>
      <c r="N533" t="s">
        <v>75</v>
      </c>
      <c r="O533" t="s">
        <v>75</v>
      </c>
      <c r="P533" t="s">
        <v>75</v>
      </c>
      <c r="Q533" t="s">
        <v>75</v>
      </c>
      <c r="R533" t="s">
        <v>75</v>
      </c>
    </row>
    <row r="534" spans="1:18" x14ac:dyDescent="0.3">
      <c r="A534" t="s">
        <v>75</v>
      </c>
      <c r="C534" t="s">
        <v>469</v>
      </c>
      <c r="D534" t="s">
        <v>75</v>
      </c>
      <c r="E534" t="s">
        <v>75</v>
      </c>
      <c r="F534" t="s">
        <v>75</v>
      </c>
      <c r="G534" t="s">
        <v>75</v>
      </c>
      <c r="H534" t="s">
        <v>75</v>
      </c>
      <c r="I534" t="s">
        <v>75</v>
      </c>
      <c r="J534" t="s">
        <v>75</v>
      </c>
      <c r="K534" t="s">
        <v>75</v>
      </c>
      <c r="L534" t="s">
        <v>75</v>
      </c>
      <c r="M534" t="s">
        <v>75</v>
      </c>
      <c r="N534" t="s">
        <v>75</v>
      </c>
      <c r="O534" t="s">
        <v>75</v>
      </c>
      <c r="P534" t="s">
        <v>75</v>
      </c>
      <c r="Q534" t="s">
        <v>75</v>
      </c>
      <c r="R534" t="s">
        <v>75</v>
      </c>
    </row>
    <row r="535" spans="1:18" x14ac:dyDescent="0.3">
      <c r="A535" t="s">
        <v>75</v>
      </c>
      <c r="C535" t="s">
        <v>470</v>
      </c>
      <c r="D535" t="s">
        <v>75</v>
      </c>
      <c r="E535" t="s">
        <v>75</v>
      </c>
      <c r="F535" t="s">
        <v>75</v>
      </c>
      <c r="G535" t="s">
        <v>75</v>
      </c>
      <c r="H535" t="s">
        <v>75</v>
      </c>
      <c r="I535" t="s">
        <v>75</v>
      </c>
      <c r="J535" t="s">
        <v>75</v>
      </c>
      <c r="K535" t="s">
        <v>75</v>
      </c>
      <c r="L535" t="s">
        <v>75</v>
      </c>
      <c r="M535" t="s">
        <v>75</v>
      </c>
      <c r="N535" t="s">
        <v>75</v>
      </c>
      <c r="O535" t="s">
        <v>75</v>
      </c>
      <c r="P535" t="s">
        <v>75</v>
      </c>
      <c r="Q535" t="s">
        <v>75</v>
      </c>
      <c r="R535" t="s">
        <v>75</v>
      </c>
    </row>
    <row r="536" spans="1:18" x14ac:dyDescent="0.3">
      <c r="A536" t="s">
        <v>75</v>
      </c>
      <c r="C536" t="s">
        <v>471</v>
      </c>
      <c r="D536" t="s">
        <v>75</v>
      </c>
      <c r="E536" t="s">
        <v>75</v>
      </c>
      <c r="F536" t="s">
        <v>75</v>
      </c>
      <c r="G536" t="s">
        <v>75</v>
      </c>
      <c r="H536" t="s">
        <v>75</v>
      </c>
      <c r="I536" t="s">
        <v>75</v>
      </c>
      <c r="J536" t="s">
        <v>75</v>
      </c>
      <c r="K536" t="s">
        <v>75</v>
      </c>
      <c r="L536" t="s">
        <v>75</v>
      </c>
      <c r="M536" t="s">
        <v>75</v>
      </c>
      <c r="N536" t="s">
        <v>75</v>
      </c>
      <c r="O536" t="s">
        <v>75</v>
      </c>
      <c r="P536" t="s">
        <v>75</v>
      </c>
      <c r="Q536" t="s">
        <v>75</v>
      </c>
      <c r="R536" t="s">
        <v>75</v>
      </c>
    </row>
    <row r="537" spans="1:18" x14ac:dyDescent="0.3">
      <c r="A537" t="s">
        <v>75</v>
      </c>
      <c r="C537" t="s">
        <v>472</v>
      </c>
      <c r="D537" t="s">
        <v>75</v>
      </c>
      <c r="E537" t="s">
        <v>75</v>
      </c>
      <c r="F537" t="s">
        <v>75</v>
      </c>
      <c r="G537" t="s">
        <v>75</v>
      </c>
      <c r="H537" t="s">
        <v>75</v>
      </c>
      <c r="I537" t="s">
        <v>75</v>
      </c>
      <c r="J537" t="s">
        <v>75</v>
      </c>
      <c r="K537" t="s">
        <v>75</v>
      </c>
      <c r="L537" t="s">
        <v>75</v>
      </c>
      <c r="M537" t="s">
        <v>75</v>
      </c>
      <c r="N537" t="s">
        <v>75</v>
      </c>
      <c r="O537" t="s">
        <v>75</v>
      </c>
      <c r="P537" t="s">
        <v>75</v>
      </c>
      <c r="Q537" t="s">
        <v>75</v>
      </c>
      <c r="R537" t="s">
        <v>75</v>
      </c>
    </row>
    <row r="538" spans="1:18" x14ac:dyDescent="0.3">
      <c r="A538" t="s">
        <v>75</v>
      </c>
      <c r="C538" t="s">
        <v>473</v>
      </c>
      <c r="D538" t="s">
        <v>75</v>
      </c>
      <c r="E538" t="s">
        <v>75</v>
      </c>
      <c r="F538" t="s">
        <v>75</v>
      </c>
      <c r="G538" t="s">
        <v>75</v>
      </c>
      <c r="H538" t="s">
        <v>75</v>
      </c>
      <c r="I538" t="s">
        <v>75</v>
      </c>
      <c r="J538" t="s">
        <v>75</v>
      </c>
      <c r="K538" t="s">
        <v>75</v>
      </c>
      <c r="L538" t="s">
        <v>75</v>
      </c>
      <c r="M538" t="s">
        <v>75</v>
      </c>
      <c r="N538" t="s">
        <v>75</v>
      </c>
      <c r="O538" t="s">
        <v>75</v>
      </c>
      <c r="P538" t="s">
        <v>75</v>
      </c>
      <c r="Q538" t="s">
        <v>75</v>
      </c>
      <c r="R538" t="s">
        <v>75</v>
      </c>
    </row>
    <row r="539" spans="1:18" x14ac:dyDescent="0.3">
      <c r="A539" t="s">
        <v>75</v>
      </c>
      <c r="C539" t="s">
        <v>474</v>
      </c>
      <c r="D539" t="s">
        <v>75</v>
      </c>
      <c r="E539" t="s">
        <v>75</v>
      </c>
      <c r="F539" t="s">
        <v>75</v>
      </c>
      <c r="G539" t="s">
        <v>75</v>
      </c>
      <c r="H539" t="s">
        <v>75</v>
      </c>
      <c r="I539" t="s">
        <v>75</v>
      </c>
      <c r="J539" t="s">
        <v>75</v>
      </c>
      <c r="K539" t="s">
        <v>75</v>
      </c>
      <c r="L539" t="s">
        <v>75</v>
      </c>
      <c r="M539" t="s">
        <v>75</v>
      </c>
      <c r="N539" t="s">
        <v>75</v>
      </c>
      <c r="O539" t="s">
        <v>75</v>
      </c>
      <c r="P539" t="s">
        <v>75</v>
      </c>
      <c r="Q539" t="s">
        <v>75</v>
      </c>
      <c r="R539" t="s">
        <v>75</v>
      </c>
    </row>
    <row r="540" spans="1:18" x14ac:dyDescent="0.3">
      <c r="A540" t="s">
        <v>75</v>
      </c>
      <c r="C540" t="s">
        <v>475</v>
      </c>
      <c r="D540" t="s">
        <v>75</v>
      </c>
      <c r="E540" t="s">
        <v>75</v>
      </c>
      <c r="F540" t="s">
        <v>75</v>
      </c>
      <c r="G540" t="s">
        <v>75</v>
      </c>
      <c r="H540" t="s">
        <v>75</v>
      </c>
      <c r="I540" t="s">
        <v>75</v>
      </c>
      <c r="J540" t="s">
        <v>75</v>
      </c>
      <c r="K540" t="s">
        <v>75</v>
      </c>
      <c r="L540" t="s">
        <v>75</v>
      </c>
      <c r="M540" t="s">
        <v>75</v>
      </c>
      <c r="N540" t="s">
        <v>75</v>
      </c>
      <c r="O540" t="s">
        <v>75</v>
      </c>
      <c r="P540" t="s">
        <v>75</v>
      </c>
      <c r="Q540" t="s">
        <v>75</v>
      </c>
      <c r="R540" t="s">
        <v>75</v>
      </c>
    </row>
    <row r="541" spans="1:18" x14ac:dyDescent="0.3">
      <c r="A541" t="s">
        <v>75</v>
      </c>
      <c r="C541" t="s">
        <v>476</v>
      </c>
      <c r="D541" t="s">
        <v>75</v>
      </c>
      <c r="E541" t="s">
        <v>75</v>
      </c>
      <c r="F541" t="s">
        <v>75</v>
      </c>
      <c r="G541" t="s">
        <v>75</v>
      </c>
      <c r="H541" t="s">
        <v>75</v>
      </c>
      <c r="I541" t="s">
        <v>75</v>
      </c>
      <c r="J541" t="s">
        <v>75</v>
      </c>
      <c r="K541" t="s">
        <v>75</v>
      </c>
      <c r="L541" t="s">
        <v>75</v>
      </c>
      <c r="M541" t="s">
        <v>75</v>
      </c>
      <c r="N541" t="s">
        <v>75</v>
      </c>
      <c r="O541" t="s">
        <v>75</v>
      </c>
      <c r="P541" t="s">
        <v>75</v>
      </c>
      <c r="Q541" t="s">
        <v>75</v>
      </c>
      <c r="R541" t="s">
        <v>75</v>
      </c>
    </row>
    <row r="542" spans="1:18" x14ac:dyDescent="0.3">
      <c r="A542" t="s">
        <v>75</v>
      </c>
      <c r="C542" t="s">
        <v>477</v>
      </c>
      <c r="D542" t="s">
        <v>75</v>
      </c>
      <c r="E542" t="s">
        <v>75</v>
      </c>
      <c r="F542" t="s">
        <v>75</v>
      </c>
      <c r="G542" t="s">
        <v>75</v>
      </c>
      <c r="H542" t="s">
        <v>75</v>
      </c>
      <c r="I542" t="s">
        <v>75</v>
      </c>
      <c r="J542" t="s">
        <v>75</v>
      </c>
      <c r="K542" t="s">
        <v>75</v>
      </c>
      <c r="L542" t="s">
        <v>75</v>
      </c>
      <c r="M542" t="s">
        <v>75</v>
      </c>
      <c r="N542" t="s">
        <v>75</v>
      </c>
      <c r="O542" t="s">
        <v>75</v>
      </c>
      <c r="P542" t="s">
        <v>75</v>
      </c>
      <c r="Q542" t="s">
        <v>75</v>
      </c>
      <c r="R542" t="s">
        <v>75</v>
      </c>
    </row>
    <row r="543" spans="1:18" x14ac:dyDescent="0.3">
      <c r="A543" t="s">
        <v>75</v>
      </c>
      <c r="C543" t="s">
        <v>478</v>
      </c>
      <c r="D543" t="s">
        <v>75</v>
      </c>
      <c r="E543" t="s">
        <v>75</v>
      </c>
      <c r="F543" t="s">
        <v>75</v>
      </c>
      <c r="G543" t="s">
        <v>75</v>
      </c>
      <c r="H543" t="s">
        <v>75</v>
      </c>
      <c r="I543" t="s">
        <v>75</v>
      </c>
      <c r="J543" t="s">
        <v>75</v>
      </c>
      <c r="K543" t="s">
        <v>75</v>
      </c>
      <c r="L543" t="s">
        <v>75</v>
      </c>
      <c r="M543" t="s">
        <v>75</v>
      </c>
      <c r="N543" t="s">
        <v>75</v>
      </c>
      <c r="O543" t="s">
        <v>75</v>
      </c>
      <c r="P543" t="s">
        <v>75</v>
      </c>
      <c r="Q543" t="s">
        <v>75</v>
      </c>
      <c r="R543" t="s">
        <v>75</v>
      </c>
    </row>
    <row r="544" spans="1:18" x14ac:dyDescent="0.3">
      <c r="A544" t="s">
        <v>75</v>
      </c>
      <c r="C544" t="s">
        <v>479</v>
      </c>
      <c r="D544" t="s">
        <v>75</v>
      </c>
      <c r="E544" t="s">
        <v>75</v>
      </c>
      <c r="F544" t="s">
        <v>75</v>
      </c>
      <c r="G544" t="s">
        <v>75</v>
      </c>
      <c r="H544" t="s">
        <v>75</v>
      </c>
      <c r="I544" t="s">
        <v>75</v>
      </c>
      <c r="J544" t="s">
        <v>75</v>
      </c>
      <c r="K544" t="s">
        <v>75</v>
      </c>
      <c r="L544" t="s">
        <v>75</v>
      </c>
      <c r="M544" t="s">
        <v>75</v>
      </c>
      <c r="N544" t="s">
        <v>75</v>
      </c>
      <c r="O544" t="s">
        <v>75</v>
      </c>
      <c r="P544" t="s">
        <v>75</v>
      </c>
      <c r="Q544" t="s">
        <v>75</v>
      </c>
      <c r="R544" t="s">
        <v>75</v>
      </c>
    </row>
    <row r="545" spans="1:18" x14ac:dyDescent="0.3">
      <c r="A545" t="s">
        <v>75</v>
      </c>
      <c r="C545" t="s">
        <v>480</v>
      </c>
      <c r="D545" t="s">
        <v>75</v>
      </c>
      <c r="E545" t="s">
        <v>75</v>
      </c>
      <c r="F545" t="s">
        <v>75</v>
      </c>
      <c r="G545" t="s">
        <v>75</v>
      </c>
      <c r="H545" t="s">
        <v>75</v>
      </c>
      <c r="I545" t="s">
        <v>75</v>
      </c>
      <c r="J545" t="s">
        <v>75</v>
      </c>
      <c r="K545" t="s">
        <v>75</v>
      </c>
      <c r="L545" t="s">
        <v>75</v>
      </c>
      <c r="M545" t="s">
        <v>75</v>
      </c>
      <c r="N545" t="s">
        <v>75</v>
      </c>
      <c r="O545" t="s">
        <v>75</v>
      </c>
      <c r="P545" t="s">
        <v>75</v>
      </c>
      <c r="Q545" t="s">
        <v>75</v>
      </c>
      <c r="R545" t="s">
        <v>75</v>
      </c>
    </row>
    <row r="546" spans="1:18" x14ac:dyDescent="0.3">
      <c r="A546" t="s">
        <v>75</v>
      </c>
      <c r="C546" t="s">
        <v>481</v>
      </c>
      <c r="D546" t="s">
        <v>75</v>
      </c>
      <c r="E546" t="s">
        <v>75</v>
      </c>
      <c r="F546" t="s">
        <v>75</v>
      </c>
      <c r="G546" t="s">
        <v>75</v>
      </c>
      <c r="H546" t="s">
        <v>75</v>
      </c>
      <c r="I546" t="s">
        <v>75</v>
      </c>
      <c r="J546" t="s">
        <v>75</v>
      </c>
      <c r="K546" t="s">
        <v>75</v>
      </c>
      <c r="L546" t="s">
        <v>75</v>
      </c>
      <c r="M546" t="s">
        <v>75</v>
      </c>
      <c r="N546" t="s">
        <v>75</v>
      </c>
      <c r="O546" t="s">
        <v>75</v>
      </c>
      <c r="P546" t="s">
        <v>75</v>
      </c>
      <c r="Q546" t="s">
        <v>75</v>
      </c>
      <c r="R546" t="s">
        <v>75</v>
      </c>
    </row>
    <row r="547" spans="1:18" x14ac:dyDescent="0.3">
      <c r="A547" t="s">
        <v>75</v>
      </c>
      <c r="C547" t="s">
        <v>482</v>
      </c>
      <c r="D547" t="s">
        <v>75</v>
      </c>
      <c r="E547" t="s">
        <v>75</v>
      </c>
      <c r="F547" t="s">
        <v>75</v>
      </c>
      <c r="G547" t="s">
        <v>75</v>
      </c>
      <c r="H547" t="s">
        <v>75</v>
      </c>
      <c r="I547" t="s">
        <v>75</v>
      </c>
      <c r="J547" t="s">
        <v>75</v>
      </c>
      <c r="K547" t="s">
        <v>75</v>
      </c>
      <c r="L547" t="s">
        <v>75</v>
      </c>
      <c r="M547" t="s">
        <v>75</v>
      </c>
      <c r="N547" t="s">
        <v>75</v>
      </c>
      <c r="O547" t="s">
        <v>75</v>
      </c>
      <c r="P547" t="s">
        <v>75</v>
      </c>
      <c r="Q547" t="s">
        <v>75</v>
      </c>
      <c r="R547" t="s">
        <v>75</v>
      </c>
    </row>
    <row r="548" spans="1:18" x14ac:dyDescent="0.3">
      <c r="A548">
        <v>51</v>
      </c>
      <c r="C548" t="s">
        <v>483</v>
      </c>
      <c r="D548" t="s">
        <v>75</v>
      </c>
      <c r="E548" t="s">
        <v>75</v>
      </c>
      <c r="F548" t="s">
        <v>75</v>
      </c>
      <c r="G548" t="s">
        <v>75</v>
      </c>
      <c r="H548" t="s">
        <v>75</v>
      </c>
      <c r="I548" t="s">
        <v>75</v>
      </c>
      <c r="J548" t="s">
        <v>75</v>
      </c>
      <c r="K548" t="s">
        <v>75</v>
      </c>
      <c r="L548" t="s">
        <v>75</v>
      </c>
      <c r="M548" t="s">
        <v>75</v>
      </c>
      <c r="N548" t="s">
        <v>75</v>
      </c>
      <c r="O548" t="s">
        <v>75</v>
      </c>
      <c r="P548" t="s">
        <v>75</v>
      </c>
      <c r="Q548" t="s">
        <v>75</v>
      </c>
      <c r="R548" t="s">
        <v>75</v>
      </c>
    </row>
    <row r="549" spans="1:18" x14ac:dyDescent="0.3">
      <c r="A549" t="s">
        <v>75</v>
      </c>
      <c r="C549" t="s">
        <v>484</v>
      </c>
      <c r="D549" t="s">
        <v>75</v>
      </c>
      <c r="E549" t="s">
        <v>75</v>
      </c>
      <c r="F549" t="s">
        <v>75</v>
      </c>
      <c r="G549" t="s">
        <v>75</v>
      </c>
      <c r="H549" t="s">
        <v>75</v>
      </c>
      <c r="I549" t="s">
        <v>75</v>
      </c>
      <c r="J549" t="s">
        <v>75</v>
      </c>
      <c r="K549" t="s">
        <v>75</v>
      </c>
      <c r="L549" t="s">
        <v>75</v>
      </c>
      <c r="M549" t="s">
        <v>75</v>
      </c>
      <c r="N549" t="s">
        <v>75</v>
      </c>
      <c r="O549" t="s">
        <v>75</v>
      </c>
      <c r="P549" t="s">
        <v>75</v>
      </c>
      <c r="Q549" t="s">
        <v>75</v>
      </c>
      <c r="R549" t="s">
        <v>75</v>
      </c>
    </row>
    <row r="550" spans="1:18" x14ac:dyDescent="0.3">
      <c r="A550" t="s">
        <v>75</v>
      </c>
      <c r="C550" t="s">
        <v>485</v>
      </c>
      <c r="D550" t="s">
        <v>75</v>
      </c>
      <c r="E550" t="s">
        <v>75</v>
      </c>
      <c r="F550" t="s">
        <v>75</v>
      </c>
      <c r="G550" t="s">
        <v>75</v>
      </c>
      <c r="H550" t="s">
        <v>75</v>
      </c>
      <c r="I550" t="s">
        <v>75</v>
      </c>
      <c r="J550" t="s">
        <v>75</v>
      </c>
      <c r="K550" t="s">
        <v>75</v>
      </c>
      <c r="L550" t="s">
        <v>75</v>
      </c>
      <c r="M550" t="s">
        <v>75</v>
      </c>
      <c r="N550" t="s">
        <v>75</v>
      </c>
      <c r="O550" t="s">
        <v>75</v>
      </c>
      <c r="P550" t="s">
        <v>75</v>
      </c>
      <c r="Q550" t="s">
        <v>75</v>
      </c>
      <c r="R550" t="s">
        <v>75</v>
      </c>
    </row>
    <row r="551" spans="1:18" x14ac:dyDescent="0.3">
      <c r="A551" t="s">
        <v>75</v>
      </c>
      <c r="C551" t="s">
        <v>486</v>
      </c>
      <c r="D551" t="s">
        <v>75</v>
      </c>
      <c r="E551" t="s">
        <v>75</v>
      </c>
      <c r="F551" t="s">
        <v>75</v>
      </c>
      <c r="G551" t="s">
        <v>75</v>
      </c>
      <c r="H551" t="s">
        <v>75</v>
      </c>
      <c r="I551" t="s">
        <v>75</v>
      </c>
      <c r="J551" t="s">
        <v>75</v>
      </c>
      <c r="K551" t="s">
        <v>75</v>
      </c>
      <c r="L551" t="s">
        <v>75</v>
      </c>
      <c r="M551" t="s">
        <v>75</v>
      </c>
      <c r="N551" t="s">
        <v>75</v>
      </c>
      <c r="O551" t="s">
        <v>75</v>
      </c>
      <c r="P551" t="s">
        <v>75</v>
      </c>
      <c r="Q551" t="s">
        <v>75</v>
      </c>
      <c r="R551" t="s">
        <v>75</v>
      </c>
    </row>
    <row r="552" spans="1:18" x14ac:dyDescent="0.3">
      <c r="A552" t="s">
        <v>75</v>
      </c>
      <c r="C552" t="s">
        <v>487</v>
      </c>
      <c r="D552" t="s">
        <v>75</v>
      </c>
      <c r="E552" t="s">
        <v>75</v>
      </c>
      <c r="F552" t="s">
        <v>75</v>
      </c>
      <c r="G552" t="s">
        <v>75</v>
      </c>
      <c r="H552" t="s">
        <v>75</v>
      </c>
      <c r="I552" t="s">
        <v>75</v>
      </c>
      <c r="J552" t="s">
        <v>75</v>
      </c>
      <c r="K552" t="s">
        <v>75</v>
      </c>
      <c r="L552" t="s">
        <v>75</v>
      </c>
      <c r="M552" t="s">
        <v>75</v>
      </c>
      <c r="N552" t="s">
        <v>75</v>
      </c>
      <c r="O552" t="s">
        <v>75</v>
      </c>
      <c r="P552" t="s">
        <v>75</v>
      </c>
      <c r="Q552" t="s">
        <v>75</v>
      </c>
      <c r="R552" t="s">
        <v>75</v>
      </c>
    </row>
    <row r="553" spans="1:18" x14ac:dyDescent="0.3">
      <c r="A553" t="s">
        <v>75</v>
      </c>
      <c r="C553" t="s">
        <v>488</v>
      </c>
      <c r="D553" t="s">
        <v>75</v>
      </c>
      <c r="E553" t="s">
        <v>75</v>
      </c>
      <c r="F553" t="s">
        <v>75</v>
      </c>
      <c r="G553" t="s">
        <v>75</v>
      </c>
      <c r="H553" t="s">
        <v>75</v>
      </c>
      <c r="I553" t="s">
        <v>75</v>
      </c>
      <c r="J553" t="s">
        <v>75</v>
      </c>
      <c r="K553" t="s">
        <v>75</v>
      </c>
      <c r="L553" t="s">
        <v>75</v>
      </c>
      <c r="M553" t="s">
        <v>75</v>
      </c>
      <c r="N553" t="s">
        <v>75</v>
      </c>
      <c r="O553" t="s">
        <v>75</v>
      </c>
      <c r="P553" t="s">
        <v>75</v>
      </c>
      <c r="Q553" t="s">
        <v>75</v>
      </c>
      <c r="R553" t="s">
        <v>75</v>
      </c>
    </row>
    <row r="554" spans="1:18" x14ac:dyDescent="0.3">
      <c r="A554" t="s">
        <v>75</v>
      </c>
      <c r="C554" t="s">
        <v>489</v>
      </c>
      <c r="D554" t="s">
        <v>75</v>
      </c>
      <c r="E554" t="s">
        <v>75</v>
      </c>
      <c r="F554" t="s">
        <v>75</v>
      </c>
      <c r="G554" t="s">
        <v>75</v>
      </c>
      <c r="H554" t="s">
        <v>75</v>
      </c>
      <c r="I554" t="s">
        <v>75</v>
      </c>
      <c r="J554" t="s">
        <v>75</v>
      </c>
      <c r="K554" t="s">
        <v>75</v>
      </c>
      <c r="L554" t="s">
        <v>75</v>
      </c>
      <c r="M554" t="s">
        <v>75</v>
      </c>
      <c r="N554" t="s">
        <v>75</v>
      </c>
      <c r="O554" t="s">
        <v>75</v>
      </c>
      <c r="P554" t="s">
        <v>75</v>
      </c>
      <c r="Q554" t="s">
        <v>75</v>
      </c>
      <c r="R554" t="s">
        <v>75</v>
      </c>
    </row>
    <row r="555" spans="1:18" x14ac:dyDescent="0.3">
      <c r="A555" t="s">
        <v>75</v>
      </c>
      <c r="C555" t="s">
        <v>490</v>
      </c>
      <c r="D555" t="s">
        <v>75</v>
      </c>
      <c r="E555" t="s">
        <v>75</v>
      </c>
      <c r="F555" t="s">
        <v>75</v>
      </c>
      <c r="G555" t="s">
        <v>75</v>
      </c>
      <c r="H555" t="s">
        <v>75</v>
      </c>
      <c r="I555" t="s">
        <v>75</v>
      </c>
      <c r="J555" t="s">
        <v>75</v>
      </c>
      <c r="K555" t="s">
        <v>75</v>
      </c>
      <c r="L555" t="s">
        <v>75</v>
      </c>
      <c r="M555" t="s">
        <v>75</v>
      </c>
      <c r="N555" t="s">
        <v>75</v>
      </c>
      <c r="O555" t="s">
        <v>75</v>
      </c>
      <c r="P555" t="s">
        <v>75</v>
      </c>
      <c r="Q555" t="s">
        <v>75</v>
      </c>
      <c r="R555" t="s">
        <v>75</v>
      </c>
    </row>
    <row r="556" spans="1:18" x14ac:dyDescent="0.3">
      <c r="A556" t="s">
        <v>75</v>
      </c>
      <c r="C556" t="s">
        <v>491</v>
      </c>
      <c r="D556" t="s">
        <v>75</v>
      </c>
      <c r="E556" t="s">
        <v>75</v>
      </c>
      <c r="F556" t="s">
        <v>75</v>
      </c>
      <c r="G556" t="s">
        <v>75</v>
      </c>
      <c r="H556" t="s">
        <v>75</v>
      </c>
      <c r="I556" t="s">
        <v>75</v>
      </c>
      <c r="J556" t="s">
        <v>75</v>
      </c>
      <c r="K556" t="s">
        <v>75</v>
      </c>
      <c r="L556" t="s">
        <v>75</v>
      </c>
      <c r="M556" t="s">
        <v>75</v>
      </c>
      <c r="N556" t="s">
        <v>75</v>
      </c>
      <c r="O556" t="s">
        <v>75</v>
      </c>
      <c r="P556" t="s">
        <v>75</v>
      </c>
      <c r="Q556" t="s">
        <v>75</v>
      </c>
      <c r="R556" t="s">
        <v>75</v>
      </c>
    </row>
    <row r="557" spans="1:18" x14ac:dyDescent="0.3">
      <c r="A557" t="s">
        <v>75</v>
      </c>
      <c r="C557" t="s">
        <v>492</v>
      </c>
      <c r="D557" t="s">
        <v>75</v>
      </c>
      <c r="E557" t="s">
        <v>75</v>
      </c>
      <c r="F557" t="s">
        <v>75</v>
      </c>
      <c r="G557" t="s">
        <v>75</v>
      </c>
      <c r="H557" t="s">
        <v>75</v>
      </c>
      <c r="I557" t="s">
        <v>75</v>
      </c>
      <c r="J557" t="s">
        <v>75</v>
      </c>
      <c r="K557" t="s">
        <v>75</v>
      </c>
      <c r="L557" t="s">
        <v>75</v>
      </c>
      <c r="M557" t="s">
        <v>75</v>
      </c>
      <c r="N557" t="s">
        <v>75</v>
      </c>
      <c r="O557" t="s">
        <v>75</v>
      </c>
      <c r="P557" t="s">
        <v>75</v>
      </c>
      <c r="Q557" t="s">
        <v>75</v>
      </c>
      <c r="R557" t="s">
        <v>75</v>
      </c>
    </row>
    <row r="558" spans="1:18" x14ac:dyDescent="0.3">
      <c r="A558" t="s">
        <v>75</v>
      </c>
      <c r="C558" t="s">
        <v>493</v>
      </c>
      <c r="D558" t="s">
        <v>75</v>
      </c>
      <c r="E558" t="s">
        <v>75</v>
      </c>
      <c r="F558" t="s">
        <v>75</v>
      </c>
      <c r="G558" t="s">
        <v>75</v>
      </c>
      <c r="H558" t="s">
        <v>75</v>
      </c>
      <c r="I558" t="s">
        <v>75</v>
      </c>
      <c r="J558" t="s">
        <v>75</v>
      </c>
      <c r="K558" t="s">
        <v>75</v>
      </c>
      <c r="L558" t="s">
        <v>75</v>
      </c>
      <c r="M558" t="s">
        <v>75</v>
      </c>
      <c r="N558" t="s">
        <v>75</v>
      </c>
      <c r="O558" t="s">
        <v>75</v>
      </c>
      <c r="P558" t="s">
        <v>75</v>
      </c>
      <c r="Q558" t="s">
        <v>75</v>
      </c>
      <c r="R558" t="s">
        <v>75</v>
      </c>
    </row>
    <row r="559" spans="1:18" x14ac:dyDescent="0.3">
      <c r="A559" t="s">
        <v>75</v>
      </c>
      <c r="C559" t="s">
        <v>494</v>
      </c>
      <c r="D559" t="s">
        <v>75</v>
      </c>
      <c r="E559" t="s">
        <v>75</v>
      </c>
      <c r="F559" t="s">
        <v>75</v>
      </c>
      <c r="G559" t="s">
        <v>75</v>
      </c>
      <c r="H559" t="s">
        <v>75</v>
      </c>
      <c r="I559" t="s">
        <v>75</v>
      </c>
      <c r="J559" t="s">
        <v>75</v>
      </c>
      <c r="K559" t="s">
        <v>75</v>
      </c>
      <c r="L559" t="s">
        <v>75</v>
      </c>
      <c r="M559" t="s">
        <v>75</v>
      </c>
      <c r="N559" t="s">
        <v>75</v>
      </c>
      <c r="O559" t="s">
        <v>75</v>
      </c>
      <c r="P559" t="s">
        <v>75</v>
      </c>
      <c r="Q559" t="s">
        <v>75</v>
      </c>
      <c r="R559" t="s">
        <v>75</v>
      </c>
    </row>
    <row r="560" spans="1:18" x14ac:dyDescent="0.3">
      <c r="A560" t="s">
        <v>75</v>
      </c>
      <c r="C560" t="s">
        <v>495</v>
      </c>
      <c r="D560" t="s">
        <v>75</v>
      </c>
      <c r="E560" t="s">
        <v>75</v>
      </c>
      <c r="F560" t="s">
        <v>75</v>
      </c>
      <c r="G560" t="s">
        <v>75</v>
      </c>
      <c r="H560" t="s">
        <v>75</v>
      </c>
      <c r="I560" t="s">
        <v>75</v>
      </c>
      <c r="J560" t="s">
        <v>75</v>
      </c>
      <c r="K560" t="s">
        <v>75</v>
      </c>
      <c r="L560" t="s">
        <v>75</v>
      </c>
      <c r="M560" t="s">
        <v>75</v>
      </c>
      <c r="N560" t="s">
        <v>75</v>
      </c>
      <c r="O560" t="s">
        <v>75</v>
      </c>
      <c r="P560" t="s">
        <v>75</v>
      </c>
      <c r="Q560" t="s">
        <v>75</v>
      </c>
      <c r="R560" t="s">
        <v>75</v>
      </c>
    </row>
    <row r="561" spans="1:18" x14ac:dyDescent="0.3">
      <c r="A561" t="s">
        <v>75</v>
      </c>
      <c r="C561" t="s">
        <v>496</v>
      </c>
      <c r="D561" t="s">
        <v>75</v>
      </c>
      <c r="E561" t="s">
        <v>75</v>
      </c>
      <c r="F561" t="s">
        <v>75</v>
      </c>
      <c r="G561" t="s">
        <v>75</v>
      </c>
      <c r="H561" t="s">
        <v>75</v>
      </c>
      <c r="I561" t="s">
        <v>75</v>
      </c>
      <c r="J561" t="s">
        <v>75</v>
      </c>
      <c r="K561" t="s">
        <v>75</v>
      </c>
      <c r="L561" t="s">
        <v>75</v>
      </c>
      <c r="M561" t="s">
        <v>75</v>
      </c>
      <c r="N561" t="s">
        <v>75</v>
      </c>
      <c r="O561" t="s">
        <v>75</v>
      </c>
      <c r="P561" t="s">
        <v>75</v>
      </c>
      <c r="Q561" t="s">
        <v>75</v>
      </c>
      <c r="R561" t="s">
        <v>75</v>
      </c>
    </row>
    <row r="562" spans="1:18" x14ac:dyDescent="0.3">
      <c r="A562" t="s">
        <v>75</v>
      </c>
      <c r="C562" t="s">
        <v>497</v>
      </c>
      <c r="D562" t="s">
        <v>75</v>
      </c>
      <c r="E562" t="s">
        <v>75</v>
      </c>
      <c r="F562" t="s">
        <v>75</v>
      </c>
      <c r="G562" t="s">
        <v>75</v>
      </c>
      <c r="H562" t="s">
        <v>75</v>
      </c>
      <c r="I562" t="s">
        <v>75</v>
      </c>
      <c r="J562" t="s">
        <v>75</v>
      </c>
      <c r="K562" t="s">
        <v>75</v>
      </c>
      <c r="L562" t="s">
        <v>75</v>
      </c>
      <c r="M562" t="s">
        <v>75</v>
      </c>
      <c r="N562" t="s">
        <v>75</v>
      </c>
      <c r="O562" t="s">
        <v>75</v>
      </c>
      <c r="P562" t="s">
        <v>75</v>
      </c>
      <c r="Q562" t="s">
        <v>75</v>
      </c>
      <c r="R562" t="s">
        <v>75</v>
      </c>
    </row>
    <row r="563" spans="1:18" x14ac:dyDescent="0.3">
      <c r="A563" t="s">
        <v>75</v>
      </c>
      <c r="C563" t="s">
        <v>498</v>
      </c>
      <c r="D563" t="s">
        <v>75</v>
      </c>
      <c r="E563" t="s">
        <v>75</v>
      </c>
      <c r="F563" t="s">
        <v>75</v>
      </c>
      <c r="G563" t="s">
        <v>75</v>
      </c>
      <c r="H563" t="s">
        <v>75</v>
      </c>
      <c r="I563" t="s">
        <v>75</v>
      </c>
      <c r="J563" t="s">
        <v>75</v>
      </c>
      <c r="K563" t="s">
        <v>75</v>
      </c>
      <c r="L563" t="s">
        <v>75</v>
      </c>
      <c r="M563" t="s">
        <v>75</v>
      </c>
      <c r="N563" t="s">
        <v>75</v>
      </c>
      <c r="O563" t="s">
        <v>75</v>
      </c>
      <c r="P563" t="s">
        <v>75</v>
      </c>
      <c r="Q563" t="s">
        <v>75</v>
      </c>
      <c r="R563" t="s">
        <v>75</v>
      </c>
    </row>
    <row r="564" spans="1:18" x14ac:dyDescent="0.3">
      <c r="A564" t="s">
        <v>75</v>
      </c>
      <c r="C564" t="s">
        <v>499</v>
      </c>
      <c r="D564" t="s">
        <v>75</v>
      </c>
      <c r="E564" t="s">
        <v>75</v>
      </c>
      <c r="F564" t="s">
        <v>75</v>
      </c>
      <c r="G564" t="s">
        <v>75</v>
      </c>
      <c r="H564" t="s">
        <v>75</v>
      </c>
      <c r="I564" t="s">
        <v>75</v>
      </c>
      <c r="J564" t="s">
        <v>75</v>
      </c>
      <c r="K564" t="s">
        <v>75</v>
      </c>
      <c r="L564" t="s">
        <v>75</v>
      </c>
      <c r="M564" t="s">
        <v>75</v>
      </c>
      <c r="N564" t="s">
        <v>75</v>
      </c>
      <c r="O564" t="s">
        <v>75</v>
      </c>
      <c r="P564" t="s">
        <v>75</v>
      </c>
      <c r="Q564" t="s">
        <v>75</v>
      </c>
      <c r="R564" t="s">
        <v>75</v>
      </c>
    </row>
    <row r="565" spans="1:18" x14ac:dyDescent="0.3">
      <c r="A565">
        <v>52.5</v>
      </c>
      <c r="C565" t="s">
        <v>500</v>
      </c>
      <c r="D565" t="s">
        <v>75</v>
      </c>
      <c r="E565" t="s">
        <v>75</v>
      </c>
      <c r="F565" t="s">
        <v>75</v>
      </c>
      <c r="G565" t="s">
        <v>75</v>
      </c>
      <c r="H565" t="s">
        <v>75</v>
      </c>
      <c r="I565" t="s">
        <v>75</v>
      </c>
      <c r="J565" t="s">
        <v>75</v>
      </c>
      <c r="K565" t="s">
        <v>75</v>
      </c>
      <c r="L565" t="s">
        <v>75</v>
      </c>
      <c r="M565" t="s">
        <v>75</v>
      </c>
      <c r="N565" t="s">
        <v>75</v>
      </c>
      <c r="O565" t="s">
        <v>75</v>
      </c>
      <c r="P565" t="s">
        <v>75</v>
      </c>
      <c r="Q565" t="s">
        <v>75</v>
      </c>
      <c r="R565" t="s">
        <v>75</v>
      </c>
    </row>
    <row r="566" spans="1:18" x14ac:dyDescent="0.3">
      <c r="A566" t="s">
        <v>75</v>
      </c>
      <c r="C566" t="s">
        <v>501</v>
      </c>
      <c r="D566" t="s">
        <v>75</v>
      </c>
      <c r="E566" t="s">
        <v>75</v>
      </c>
      <c r="F566" t="s">
        <v>75</v>
      </c>
      <c r="G566" t="s">
        <v>75</v>
      </c>
      <c r="H566" t="s">
        <v>75</v>
      </c>
      <c r="I566" t="s">
        <v>75</v>
      </c>
      <c r="J566" t="s">
        <v>75</v>
      </c>
      <c r="K566" t="s">
        <v>75</v>
      </c>
      <c r="L566" t="s">
        <v>75</v>
      </c>
      <c r="M566" t="s">
        <v>75</v>
      </c>
      <c r="N566" t="s">
        <v>75</v>
      </c>
      <c r="O566" t="s">
        <v>75</v>
      </c>
      <c r="P566" t="s">
        <v>75</v>
      </c>
      <c r="Q566" t="s">
        <v>75</v>
      </c>
      <c r="R566" t="s">
        <v>75</v>
      </c>
    </row>
    <row r="567" spans="1:18" x14ac:dyDescent="0.3">
      <c r="A567" t="s">
        <v>75</v>
      </c>
      <c r="C567" t="s">
        <v>502</v>
      </c>
      <c r="D567" t="s">
        <v>75</v>
      </c>
      <c r="E567" t="s">
        <v>75</v>
      </c>
      <c r="F567" t="s">
        <v>75</v>
      </c>
      <c r="G567" t="s">
        <v>75</v>
      </c>
      <c r="H567" t="s">
        <v>75</v>
      </c>
      <c r="I567" t="s">
        <v>75</v>
      </c>
      <c r="J567" t="s">
        <v>75</v>
      </c>
      <c r="K567" t="s">
        <v>75</v>
      </c>
      <c r="L567" t="s">
        <v>75</v>
      </c>
      <c r="M567" t="s">
        <v>75</v>
      </c>
      <c r="N567" t="s">
        <v>75</v>
      </c>
      <c r="O567" t="s">
        <v>75</v>
      </c>
      <c r="P567" t="s">
        <v>75</v>
      </c>
      <c r="Q567" t="s">
        <v>75</v>
      </c>
      <c r="R567" t="s">
        <v>75</v>
      </c>
    </row>
    <row r="568" spans="1:18" x14ac:dyDescent="0.3">
      <c r="A568" t="s">
        <v>75</v>
      </c>
      <c r="C568" t="s">
        <v>503</v>
      </c>
      <c r="D568" t="s">
        <v>75</v>
      </c>
      <c r="E568" t="s">
        <v>75</v>
      </c>
      <c r="F568" t="s">
        <v>75</v>
      </c>
      <c r="G568" t="s">
        <v>75</v>
      </c>
      <c r="H568" t="s">
        <v>75</v>
      </c>
      <c r="I568" t="s">
        <v>75</v>
      </c>
      <c r="J568" t="s">
        <v>75</v>
      </c>
      <c r="K568" t="s">
        <v>75</v>
      </c>
      <c r="L568" t="s">
        <v>75</v>
      </c>
      <c r="M568" t="s">
        <v>75</v>
      </c>
      <c r="N568" t="s">
        <v>75</v>
      </c>
      <c r="O568" t="s">
        <v>75</v>
      </c>
      <c r="P568" t="s">
        <v>75</v>
      </c>
      <c r="Q568" t="s">
        <v>75</v>
      </c>
      <c r="R568" t="s">
        <v>75</v>
      </c>
    </row>
    <row r="569" spans="1:18" x14ac:dyDescent="0.3">
      <c r="A569" t="s">
        <v>75</v>
      </c>
      <c r="C569" t="s">
        <v>504</v>
      </c>
      <c r="D569" t="s">
        <v>75</v>
      </c>
      <c r="E569" t="s">
        <v>75</v>
      </c>
      <c r="F569" t="s">
        <v>75</v>
      </c>
      <c r="G569" t="s">
        <v>75</v>
      </c>
      <c r="H569" t="s">
        <v>75</v>
      </c>
      <c r="I569" t="s">
        <v>75</v>
      </c>
      <c r="J569" t="s">
        <v>75</v>
      </c>
      <c r="K569" t="s">
        <v>75</v>
      </c>
      <c r="L569" t="s">
        <v>75</v>
      </c>
      <c r="M569" t="s">
        <v>75</v>
      </c>
      <c r="N569" t="s">
        <v>75</v>
      </c>
      <c r="O569" t="s">
        <v>75</v>
      </c>
      <c r="P569" t="s">
        <v>75</v>
      </c>
      <c r="Q569" t="s">
        <v>75</v>
      </c>
      <c r="R569" t="s">
        <v>75</v>
      </c>
    </row>
    <row r="570" spans="1:18" x14ac:dyDescent="0.3">
      <c r="A570" t="s">
        <v>75</v>
      </c>
      <c r="C570" t="s">
        <v>505</v>
      </c>
      <c r="D570" t="s">
        <v>75</v>
      </c>
      <c r="E570" t="s">
        <v>75</v>
      </c>
      <c r="F570" t="s">
        <v>75</v>
      </c>
      <c r="G570" t="s">
        <v>75</v>
      </c>
      <c r="H570" t="s">
        <v>75</v>
      </c>
      <c r="I570" t="s">
        <v>75</v>
      </c>
      <c r="J570" t="s">
        <v>75</v>
      </c>
      <c r="K570" t="s">
        <v>75</v>
      </c>
      <c r="L570" t="s">
        <v>75</v>
      </c>
      <c r="M570" t="s">
        <v>75</v>
      </c>
      <c r="N570" t="s">
        <v>75</v>
      </c>
      <c r="O570" t="s">
        <v>75</v>
      </c>
      <c r="P570" t="s">
        <v>75</v>
      </c>
      <c r="Q570" t="s">
        <v>75</v>
      </c>
      <c r="R570" t="s">
        <v>75</v>
      </c>
    </row>
    <row r="571" spans="1:18" x14ac:dyDescent="0.3">
      <c r="A571" t="s">
        <v>75</v>
      </c>
      <c r="C571" t="s">
        <v>506</v>
      </c>
      <c r="D571" t="s">
        <v>75</v>
      </c>
      <c r="E571" t="s">
        <v>75</v>
      </c>
      <c r="F571" t="s">
        <v>75</v>
      </c>
      <c r="G571" t="s">
        <v>75</v>
      </c>
      <c r="H571" t="s">
        <v>75</v>
      </c>
      <c r="I571" t="s">
        <v>75</v>
      </c>
      <c r="J571" t="s">
        <v>75</v>
      </c>
      <c r="K571" t="s">
        <v>75</v>
      </c>
      <c r="L571" t="s">
        <v>75</v>
      </c>
      <c r="M571" t="s">
        <v>75</v>
      </c>
      <c r="N571" t="s">
        <v>75</v>
      </c>
      <c r="O571" t="s">
        <v>75</v>
      </c>
      <c r="P571" t="s">
        <v>75</v>
      </c>
      <c r="Q571" t="s">
        <v>75</v>
      </c>
      <c r="R571" t="s">
        <v>75</v>
      </c>
    </row>
    <row r="572" spans="1:18" x14ac:dyDescent="0.3">
      <c r="A572" t="s">
        <v>75</v>
      </c>
      <c r="C572" t="s">
        <v>507</v>
      </c>
      <c r="D572" t="s">
        <v>75</v>
      </c>
      <c r="E572" t="s">
        <v>75</v>
      </c>
      <c r="F572" t="s">
        <v>75</v>
      </c>
      <c r="G572" t="s">
        <v>75</v>
      </c>
      <c r="H572" t="s">
        <v>75</v>
      </c>
      <c r="I572" t="s">
        <v>75</v>
      </c>
      <c r="J572" t="s">
        <v>75</v>
      </c>
      <c r="K572" t="s">
        <v>75</v>
      </c>
      <c r="L572" t="s">
        <v>75</v>
      </c>
      <c r="M572" t="s">
        <v>75</v>
      </c>
      <c r="N572" t="s">
        <v>75</v>
      </c>
      <c r="O572" t="s">
        <v>75</v>
      </c>
      <c r="P572" t="s">
        <v>75</v>
      </c>
      <c r="Q572" t="s">
        <v>75</v>
      </c>
      <c r="R572" t="s">
        <v>75</v>
      </c>
    </row>
    <row r="573" spans="1:18" x14ac:dyDescent="0.3">
      <c r="A573" t="s">
        <v>75</v>
      </c>
      <c r="C573" t="s">
        <v>508</v>
      </c>
      <c r="D573" t="s">
        <v>75</v>
      </c>
      <c r="E573" t="s">
        <v>75</v>
      </c>
      <c r="F573" t="s">
        <v>75</v>
      </c>
      <c r="G573" t="s">
        <v>75</v>
      </c>
      <c r="H573" t="s">
        <v>75</v>
      </c>
      <c r="I573" t="s">
        <v>75</v>
      </c>
      <c r="J573" t="s">
        <v>75</v>
      </c>
      <c r="K573" t="s">
        <v>75</v>
      </c>
      <c r="L573" t="s">
        <v>75</v>
      </c>
      <c r="M573" t="s">
        <v>75</v>
      </c>
      <c r="N573" t="s">
        <v>75</v>
      </c>
      <c r="O573" t="s">
        <v>75</v>
      </c>
      <c r="P573" t="s">
        <v>75</v>
      </c>
      <c r="Q573" t="s">
        <v>75</v>
      </c>
      <c r="R573" t="s">
        <v>75</v>
      </c>
    </row>
    <row r="574" spans="1:18" x14ac:dyDescent="0.3">
      <c r="A574" t="s">
        <v>75</v>
      </c>
      <c r="C574" t="s">
        <v>509</v>
      </c>
      <c r="D574" t="s">
        <v>75</v>
      </c>
      <c r="E574" t="s">
        <v>75</v>
      </c>
      <c r="F574" t="s">
        <v>75</v>
      </c>
      <c r="G574" t="s">
        <v>75</v>
      </c>
      <c r="H574" t="s">
        <v>75</v>
      </c>
      <c r="I574" t="s">
        <v>75</v>
      </c>
      <c r="J574" t="s">
        <v>75</v>
      </c>
      <c r="K574" t="s">
        <v>75</v>
      </c>
      <c r="L574" t="s">
        <v>75</v>
      </c>
      <c r="M574" t="s">
        <v>75</v>
      </c>
      <c r="N574" t="s">
        <v>75</v>
      </c>
      <c r="O574" t="s">
        <v>75</v>
      </c>
      <c r="P574" t="s">
        <v>75</v>
      </c>
      <c r="Q574" t="s">
        <v>75</v>
      </c>
      <c r="R574" t="s">
        <v>75</v>
      </c>
    </row>
    <row r="575" spans="1:18" x14ac:dyDescent="0.3">
      <c r="A575" t="s">
        <v>75</v>
      </c>
      <c r="C575" t="s">
        <v>510</v>
      </c>
      <c r="D575" t="s">
        <v>75</v>
      </c>
      <c r="E575" t="s">
        <v>75</v>
      </c>
      <c r="F575" t="s">
        <v>75</v>
      </c>
      <c r="G575" t="s">
        <v>75</v>
      </c>
      <c r="H575" t="s">
        <v>75</v>
      </c>
      <c r="I575" t="s">
        <v>75</v>
      </c>
      <c r="J575" t="s">
        <v>75</v>
      </c>
      <c r="K575" t="s">
        <v>75</v>
      </c>
      <c r="L575" t="s">
        <v>75</v>
      </c>
      <c r="M575" t="s">
        <v>75</v>
      </c>
      <c r="N575" t="s">
        <v>75</v>
      </c>
      <c r="O575" t="s">
        <v>75</v>
      </c>
      <c r="P575" t="s">
        <v>75</v>
      </c>
      <c r="Q575" t="s">
        <v>75</v>
      </c>
      <c r="R575" t="s">
        <v>75</v>
      </c>
    </row>
    <row r="576" spans="1:18" x14ac:dyDescent="0.3">
      <c r="A576" t="s">
        <v>75</v>
      </c>
      <c r="C576" t="s">
        <v>511</v>
      </c>
      <c r="D576" t="s">
        <v>75</v>
      </c>
      <c r="E576" t="s">
        <v>75</v>
      </c>
      <c r="F576" t="s">
        <v>75</v>
      </c>
      <c r="G576" t="s">
        <v>75</v>
      </c>
      <c r="H576" t="s">
        <v>75</v>
      </c>
      <c r="I576" t="s">
        <v>75</v>
      </c>
      <c r="J576" t="s">
        <v>75</v>
      </c>
      <c r="K576" t="s">
        <v>75</v>
      </c>
      <c r="L576" t="s">
        <v>75</v>
      </c>
      <c r="M576" t="s">
        <v>75</v>
      </c>
      <c r="N576" t="s">
        <v>75</v>
      </c>
      <c r="O576" t="s">
        <v>75</v>
      </c>
      <c r="P576" t="s">
        <v>75</v>
      </c>
      <c r="Q576" t="s">
        <v>75</v>
      </c>
      <c r="R576" t="s">
        <v>75</v>
      </c>
    </row>
    <row r="577" spans="1:18" x14ac:dyDescent="0.3">
      <c r="A577" t="s">
        <v>75</v>
      </c>
      <c r="C577" t="s">
        <v>512</v>
      </c>
      <c r="D577" t="s">
        <v>75</v>
      </c>
      <c r="E577" t="s">
        <v>75</v>
      </c>
      <c r="F577" t="s">
        <v>75</v>
      </c>
      <c r="G577" t="s">
        <v>75</v>
      </c>
      <c r="H577" t="s">
        <v>75</v>
      </c>
      <c r="I577" t="s">
        <v>75</v>
      </c>
      <c r="J577" t="s">
        <v>75</v>
      </c>
      <c r="K577" t="s">
        <v>75</v>
      </c>
      <c r="L577" t="s">
        <v>75</v>
      </c>
      <c r="M577" t="s">
        <v>75</v>
      </c>
      <c r="N577" t="s">
        <v>75</v>
      </c>
      <c r="O577" t="s">
        <v>75</v>
      </c>
      <c r="P577" t="s">
        <v>75</v>
      </c>
      <c r="Q577" t="s">
        <v>75</v>
      </c>
      <c r="R577" t="s">
        <v>75</v>
      </c>
    </row>
    <row r="578" spans="1:18" x14ac:dyDescent="0.3">
      <c r="A578" t="s">
        <v>75</v>
      </c>
      <c r="C578" t="s">
        <v>513</v>
      </c>
      <c r="D578" t="s">
        <v>75</v>
      </c>
      <c r="E578" t="s">
        <v>75</v>
      </c>
      <c r="F578" t="s">
        <v>75</v>
      </c>
      <c r="G578" t="s">
        <v>75</v>
      </c>
      <c r="H578" t="s">
        <v>75</v>
      </c>
      <c r="I578" t="s">
        <v>75</v>
      </c>
      <c r="J578" t="s">
        <v>75</v>
      </c>
      <c r="K578" t="s">
        <v>75</v>
      </c>
      <c r="L578" t="s">
        <v>75</v>
      </c>
      <c r="M578" t="s">
        <v>75</v>
      </c>
      <c r="N578" t="s">
        <v>75</v>
      </c>
      <c r="O578" t="s">
        <v>75</v>
      </c>
      <c r="P578" t="s">
        <v>75</v>
      </c>
      <c r="Q578" t="s">
        <v>75</v>
      </c>
      <c r="R578" t="s">
        <v>75</v>
      </c>
    </row>
    <row r="579" spans="1:18" x14ac:dyDescent="0.3">
      <c r="A579" t="s">
        <v>75</v>
      </c>
      <c r="C579" t="s">
        <v>514</v>
      </c>
      <c r="D579" t="s">
        <v>75</v>
      </c>
      <c r="E579" t="s">
        <v>75</v>
      </c>
      <c r="F579" t="s">
        <v>75</v>
      </c>
      <c r="G579" t="s">
        <v>75</v>
      </c>
      <c r="H579" t="s">
        <v>75</v>
      </c>
      <c r="I579" t="s">
        <v>75</v>
      </c>
      <c r="J579" t="s">
        <v>75</v>
      </c>
      <c r="K579" t="s">
        <v>75</v>
      </c>
      <c r="L579" t="s">
        <v>75</v>
      </c>
      <c r="M579" t="s">
        <v>75</v>
      </c>
      <c r="N579" t="s">
        <v>75</v>
      </c>
      <c r="O579" t="s">
        <v>75</v>
      </c>
      <c r="P579" t="s">
        <v>75</v>
      </c>
      <c r="Q579" t="s">
        <v>75</v>
      </c>
      <c r="R579" t="s">
        <v>75</v>
      </c>
    </row>
    <row r="580" spans="1:18" x14ac:dyDescent="0.3">
      <c r="A580">
        <v>54</v>
      </c>
      <c r="C580" t="s">
        <v>515</v>
      </c>
      <c r="D580" t="s">
        <v>75</v>
      </c>
      <c r="E580" t="s">
        <v>75</v>
      </c>
      <c r="F580" t="s">
        <v>75</v>
      </c>
      <c r="G580" t="s">
        <v>75</v>
      </c>
      <c r="H580" t="s">
        <v>75</v>
      </c>
      <c r="I580" t="s">
        <v>75</v>
      </c>
      <c r="J580" t="s">
        <v>75</v>
      </c>
      <c r="K580" t="s">
        <v>75</v>
      </c>
      <c r="L580" t="s">
        <v>75</v>
      </c>
      <c r="M580" t="s">
        <v>75</v>
      </c>
      <c r="N580" t="s">
        <v>75</v>
      </c>
      <c r="O580" t="s">
        <v>75</v>
      </c>
      <c r="P580" t="s">
        <v>75</v>
      </c>
      <c r="Q580" t="s">
        <v>75</v>
      </c>
      <c r="R580" t="s">
        <v>75</v>
      </c>
    </row>
    <row r="581" spans="1:18" x14ac:dyDescent="0.3">
      <c r="A581" t="s">
        <v>75</v>
      </c>
      <c r="C581" t="s">
        <v>516</v>
      </c>
      <c r="E581" t="s">
        <v>75</v>
      </c>
      <c r="F581" t="s">
        <v>75</v>
      </c>
      <c r="G581" t="s">
        <v>75</v>
      </c>
      <c r="H581" t="s">
        <v>75</v>
      </c>
      <c r="I581" t="s">
        <v>75</v>
      </c>
      <c r="J581" t="s">
        <v>75</v>
      </c>
      <c r="K581" t="s">
        <v>75</v>
      </c>
      <c r="L581" t="s">
        <v>75</v>
      </c>
      <c r="M581" t="s">
        <v>75</v>
      </c>
      <c r="N581" t="s">
        <v>75</v>
      </c>
      <c r="O581" t="s">
        <v>75</v>
      </c>
      <c r="P581" t="s">
        <v>75</v>
      </c>
      <c r="Q581" t="s">
        <v>75</v>
      </c>
      <c r="R581" t="s">
        <v>75</v>
      </c>
    </row>
    <row r="582" spans="1:18" x14ac:dyDescent="0.3">
      <c r="A582" t="s">
        <v>75</v>
      </c>
      <c r="C582" t="s">
        <v>517</v>
      </c>
      <c r="E582" t="s">
        <v>75</v>
      </c>
      <c r="F582" t="s">
        <v>75</v>
      </c>
      <c r="G582" t="s">
        <v>75</v>
      </c>
      <c r="H582" t="s">
        <v>75</v>
      </c>
      <c r="I582" t="s">
        <v>75</v>
      </c>
      <c r="J582" t="s">
        <v>75</v>
      </c>
      <c r="K582" t="s">
        <v>75</v>
      </c>
      <c r="L582" t="s">
        <v>75</v>
      </c>
      <c r="M582" t="s">
        <v>75</v>
      </c>
      <c r="N582" t="s">
        <v>75</v>
      </c>
      <c r="O582" t="s">
        <v>75</v>
      </c>
      <c r="P582" t="s">
        <v>75</v>
      </c>
      <c r="Q582" t="s">
        <v>75</v>
      </c>
      <c r="R582" t="s">
        <v>75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9"/>
  <dimension ref="A1:E4"/>
  <sheetViews>
    <sheetView workbookViewId="0">
      <selection activeCell="E4" sqref="E4"/>
    </sheetView>
  </sheetViews>
  <sheetFormatPr baseColWidth="10" defaultRowHeight="14.4" x14ac:dyDescent="0.3"/>
  <sheetData>
    <row r="1" spans="1:5" x14ac:dyDescent="0.3">
      <c r="A1" t="s">
        <v>41</v>
      </c>
      <c r="B1" t="s">
        <v>44</v>
      </c>
      <c r="C1" t="b">
        <f>TRUE</f>
        <v>1</v>
      </c>
      <c r="D1" t="s">
        <v>923</v>
      </c>
      <c r="E1" t="s">
        <v>925</v>
      </c>
    </row>
    <row r="2" spans="1:5" x14ac:dyDescent="0.3">
      <c r="A2" t="s">
        <v>42</v>
      </c>
      <c r="B2" t="s">
        <v>27</v>
      </c>
      <c r="C2" t="b">
        <f>FALSE</f>
        <v>0</v>
      </c>
      <c r="D2" t="s">
        <v>59</v>
      </c>
      <c r="E2" t="s">
        <v>926</v>
      </c>
    </row>
    <row r="3" spans="1:5" x14ac:dyDescent="0.3">
      <c r="A3" t="s">
        <v>43</v>
      </c>
      <c r="B3" t="s">
        <v>28</v>
      </c>
      <c r="D3" t="s">
        <v>924</v>
      </c>
      <c r="E3" t="s">
        <v>927</v>
      </c>
    </row>
    <row r="4" spans="1:5" x14ac:dyDescent="0.3">
      <c r="A4" t="s">
        <v>29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82"/>
  <sheetViews>
    <sheetView workbookViewId="0">
      <selection activeCell="N15" sqref="N15"/>
    </sheetView>
  </sheetViews>
  <sheetFormatPr baseColWidth="10" defaultRowHeight="14.4" x14ac:dyDescent="0.3"/>
  <sheetData>
    <row r="1" spans="1:3" x14ac:dyDescent="0.3">
      <c r="A1" t="s">
        <v>42</v>
      </c>
      <c r="B1" t="s">
        <v>1448</v>
      </c>
      <c r="C1" t="s">
        <v>29</v>
      </c>
    </row>
    <row r="2" spans="1:3" x14ac:dyDescent="0.3">
      <c r="A2">
        <v>1.7457164917229999</v>
      </c>
      <c r="B2">
        <v>1.7457164917229999</v>
      </c>
      <c r="C2">
        <v>1.7457164917229999</v>
      </c>
    </row>
    <row r="3" spans="1:3" x14ac:dyDescent="0.3">
      <c r="A3">
        <v>1.72990835956692</v>
      </c>
      <c r="B3">
        <v>1.7502465721848299</v>
      </c>
      <c r="C3">
        <v>1.7289998684937899</v>
      </c>
    </row>
    <row r="4" spans="1:3" x14ac:dyDescent="0.3">
      <c r="A4">
        <v>1.7075943056606699</v>
      </c>
      <c r="B4">
        <v>1.7545777326426599</v>
      </c>
      <c r="C4">
        <v>1.7124146615581901</v>
      </c>
    </row>
    <row r="5" spans="1:3" x14ac:dyDescent="0.3">
      <c r="A5">
        <v>1.69151824599062</v>
      </c>
      <c r="B5">
        <v>1.75895076631403</v>
      </c>
      <c r="C5">
        <v>1.69597078825956</v>
      </c>
    </row>
    <row r="6" spans="1:3" x14ac:dyDescent="0.3">
      <c r="A6">
        <v>1.6730126298338399</v>
      </c>
      <c r="B6">
        <v>1.7631053681543301</v>
      </c>
      <c r="C6">
        <v>1.67968248117828</v>
      </c>
    </row>
    <row r="7" spans="1:3" x14ac:dyDescent="0.3">
      <c r="A7">
        <v>1.6580056142983599</v>
      </c>
      <c r="B7">
        <v>1.7672526126083901</v>
      </c>
      <c r="C7">
        <v>1.6635710374463299</v>
      </c>
    </row>
    <row r="8" spans="1:3" x14ac:dyDescent="0.3">
      <c r="A8">
        <v>1.6518527750187799</v>
      </c>
      <c r="B8">
        <v>1.7711799437109099</v>
      </c>
      <c r="C8">
        <v>1.64767055702208</v>
      </c>
    </row>
    <row r="9" spans="1:3" x14ac:dyDescent="0.3">
      <c r="A9">
        <v>1.6426915386032701</v>
      </c>
      <c r="B9">
        <v>1.7750744939037</v>
      </c>
      <c r="C9">
        <v>1.63204177976946</v>
      </c>
    </row>
    <row r="10" spans="1:3" x14ac:dyDescent="0.3">
      <c r="A10">
        <v>1.6308757662907201</v>
      </c>
      <c r="B10">
        <v>1.77871462706145</v>
      </c>
      <c r="C10">
        <v>1.6168124141215601</v>
      </c>
    </row>
    <row r="11" spans="1:3" x14ac:dyDescent="0.3">
      <c r="A11">
        <v>1.60883523968183</v>
      </c>
      <c r="B11">
        <v>1.78230346669687</v>
      </c>
      <c r="C11">
        <v>1.6023099417819899</v>
      </c>
    </row>
    <row r="12" spans="1:3" x14ac:dyDescent="0.3">
      <c r="A12">
        <v>1.5892691379130399</v>
      </c>
      <c r="B12">
        <v>1.78564926073345</v>
      </c>
      <c r="C12">
        <v>1.5892691379130399</v>
      </c>
    </row>
    <row r="13" spans="1:3" x14ac:dyDescent="0.3">
      <c r="A13">
        <v>1.57161499556143</v>
      </c>
      <c r="B13">
        <v>1.7889304146827401</v>
      </c>
      <c r="C13">
        <v>1.58194224944665</v>
      </c>
    </row>
    <row r="14" spans="1:3" x14ac:dyDescent="0.3">
      <c r="A14">
        <v>1.5516514645644599</v>
      </c>
      <c r="B14">
        <v>1.7919668094810499</v>
      </c>
      <c r="C14">
        <v>1.5749536397755199</v>
      </c>
    </row>
    <row r="15" spans="1:3" x14ac:dyDescent="0.3">
      <c r="A15">
        <v>1.56804451086981</v>
      </c>
      <c r="B15">
        <v>1.79492318933133</v>
      </c>
      <c r="C15">
        <v>1.56824839353589</v>
      </c>
    </row>
    <row r="16" spans="1:3" x14ac:dyDescent="0.3">
      <c r="A16">
        <v>1.55885085108762</v>
      </c>
      <c r="B16">
        <v>1.79763639746057</v>
      </c>
      <c r="C16">
        <v>1.5617666273842199</v>
      </c>
    </row>
    <row r="17" spans="1:3" x14ac:dyDescent="0.3">
      <c r="A17">
        <v>1.5673573246805299</v>
      </c>
      <c r="B17">
        <v>1.8002541507043399</v>
      </c>
      <c r="C17">
        <v>1.5554642296543599</v>
      </c>
    </row>
    <row r="18" spans="1:3" x14ac:dyDescent="0.3">
      <c r="A18">
        <v>1.5549270122841401</v>
      </c>
      <c r="B18">
        <v>1.8026339314736199</v>
      </c>
      <c r="C18">
        <v>1.5493151545488399</v>
      </c>
    </row>
    <row r="19" spans="1:3" x14ac:dyDescent="0.3">
      <c r="A19">
        <v>1.56424118403687</v>
      </c>
      <c r="B19">
        <v>1.80490364675411</v>
      </c>
      <c r="C19">
        <v>1.5433058144451499</v>
      </c>
    </row>
    <row r="20" spans="1:3" x14ac:dyDescent="0.3">
      <c r="A20">
        <v>1.5594690473392201</v>
      </c>
      <c r="B20">
        <v>1.8069382223049</v>
      </c>
      <c r="C20">
        <v>1.53743031861</v>
      </c>
    </row>
    <row r="21" spans="1:3" x14ac:dyDescent="0.3">
      <c r="A21">
        <v>1.5454471790203701</v>
      </c>
      <c r="B21">
        <v>1.80885048843449</v>
      </c>
      <c r="C21">
        <v>1.53168775369965</v>
      </c>
    </row>
    <row r="22" spans="1:3" x14ac:dyDescent="0.3">
      <c r="A22">
        <v>1.52608082601784</v>
      </c>
      <c r="B22">
        <v>1.8105374517677</v>
      </c>
      <c r="C22">
        <v>1.52608082601784</v>
      </c>
    </row>
    <row r="23" spans="1:3" x14ac:dyDescent="0.3">
      <c r="A23">
        <v>1.5239532112974901</v>
      </c>
      <c r="B23">
        <v>1.81217729346553</v>
      </c>
      <c r="C23">
        <v>1.51603398258745</v>
      </c>
    </row>
    <row r="24" spans="1:3" x14ac:dyDescent="0.3">
      <c r="A24">
        <v>1.5158772111126899</v>
      </c>
      <c r="B24">
        <v>1.8136377642444601</v>
      </c>
      <c r="C24">
        <v>1.5060561089564199</v>
      </c>
    </row>
    <row r="25" spans="1:3" x14ac:dyDescent="0.3">
      <c r="A25">
        <v>1.5342991995704101</v>
      </c>
      <c r="B25">
        <v>1.81499139578964</v>
      </c>
      <c r="C25">
        <v>1.4961491049362901</v>
      </c>
    </row>
    <row r="26" spans="1:3" x14ac:dyDescent="0.3">
      <c r="A26">
        <v>1.52428245093738</v>
      </c>
      <c r="B26">
        <v>1.8161577938431901</v>
      </c>
      <c r="C26">
        <v>1.48631526022342</v>
      </c>
    </row>
    <row r="27" spans="1:3" x14ac:dyDescent="0.3">
      <c r="A27">
        <v>1.50861964357873</v>
      </c>
      <c r="B27">
        <v>1.81719536602998</v>
      </c>
      <c r="C27">
        <v>1.4765573021056899</v>
      </c>
    </row>
    <row r="28" spans="1:3" x14ac:dyDescent="0.3">
      <c r="A28">
        <v>1.5040127507476999</v>
      </c>
      <c r="B28">
        <v>1.8180360940886799</v>
      </c>
      <c r="C28">
        <v>1.4668784685170699</v>
      </c>
    </row>
    <row r="29" spans="1:3" x14ac:dyDescent="0.3">
      <c r="A29">
        <v>1.48993739632166</v>
      </c>
      <c r="B29">
        <v>1.81873273718576</v>
      </c>
      <c r="C29">
        <v>1.4572826168680599</v>
      </c>
    </row>
    <row r="30" spans="1:3" x14ac:dyDescent="0.3">
      <c r="A30">
        <v>1.45566121687785</v>
      </c>
      <c r="B30">
        <v>1.81924839613261</v>
      </c>
      <c r="C30">
        <v>1.44777438729724</v>
      </c>
    </row>
    <row r="31" spans="1:3" x14ac:dyDescent="0.3">
      <c r="A31">
        <v>1.4421637283858599</v>
      </c>
      <c r="B31">
        <v>1.8196046272345101</v>
      </c>
      <c r="C31">
        <v>1.43835945381214</v>
      </c>
    </row>
    <row r="32" spans="1:3" x14ac:dyDescent="0.3">
      <c r="A32">
        <v>1.42904492411951</v>
      </c>
      <c r="B32">
        <v>1.8197756173645701</v>
      </c>
      <c r="C32">
        <v>1.42904492411951</v>
      </c>
    </row>
    <row r="33" spans="1:3" x14ac:dyDescent="0.3">
      <c r="A33">
        <v>1.4044069322747501</v>
      </c>
      <c r="B33">
        <v>1.81893024370849</v>
      </c>
      <c r="C33">
        <v>1.42031557339578</v>
      </c>
    </row>
    <row r="34" spans="1:3" x14ac:dyDescent="0.3">
      <c r="A34">
        <v>1.4008725261158601</v>
      </c>
      <c r="B34">
        <v>1.8180959694182199</v>
      </c>
      <c r="C34">
        <v>1.41177698868139</v>
      </c>
    </row>
    <row r="35" spans="1:3" x14ac:dyDescent="0.3">
      <c r="A35">
        <v>1.41783406221674</v>
      </c>
      <c r="B35">
        <v>1.81719890673225</v>
      </c>
      <c r="C35">
        <v>1.4034305638685101</v>
      </c>
    </row>
    <row r="36" spans="1:3" x14ac:dyDescent="0.3">
      <c r="A36">
        <v>1.41399405519402</v>
      </c>
      <c r="B36">
        <v>1.81626584888433</v>
      </c>
      <c r="C36">
        <v>1.3952822709142301</v>
      </c>
    </row>
    <row r="37" spans="1:3" x14ac:dyDescent="0.3">
      <c r="A37">
        <v>1.4041259660787</v>
      </c>
      <c r="B37">
        <v>1.81522749709469</v>
      </c>
      <c r="C37">
        <v>1.3873446272355701</v>
      </c>
    </row>
    <row r="38" spans="1:3" x14ac:dyDescent="0.3">
      <c r="A38">
        <v>1.41328562294991</v>
      </c>
      <c r="B38">
        <v>1.8141280098991399</v>
      </c>
      <c r="C38">
        <v>1.3796412921307699</v>
      </c>
    </row>
    <row r="39" spans="1:3" x14ac:dyDescent="0.3">
      <c r="A39">
        <v>1.4010209218257501</v>
      </c>
      <c r="B39">
        <v>1.81289894778244</v>
      </c>
      <c r="C39">
        <v>1.37221895568105</v>
      </c>
    </row>
    <row r="40" spans="1:3" x14ac:dyDescent="0.3">
      <c r="A40">
        <v>1.38664544470066</v>
      </c>
      <c r="B40">
        <v>1.8116045405358701</v>
      </c>
      <c r="C40">
        <v>1.36518192656559</v>
      </c>
    </row>
    <row r="41" spans="1:3" x14ac:dyDescent="0.3">
      <c r="A41">
        <v>1.37061263979309</v>
      </c>
      <c r="B41">
        <v>1.8101756731856899</v>
      </c>
      <c r="C41">
        <v>1.3587972066262399</v>
      </c>
    </row>
    <row r="42" spans="1:3" x14ac:dyDescent="0.3">
      <c r="A42">
        <v>1.35381714772338</v>
      </c>
      <c r="B42">
        <v>1.8086971994119201</v>
      </c>
      <c r="C42">
        <v>1.35381714772338</v>
      </c>
    </row>
    <row r="43" spans="1:3" x14ac:dyDescent="0.3">
      <c r="A43">
        <v>1.3378860786231599</v>
      </c>
      <c r="B43">
        <v>1.8116633896213801</v>
      </c>
      <c r="C43">
        <v>1.3462194726476699</v>
      </c>
    </row>
    <row r="44" spans="1:3" x14ac:dyDescent="0.3">
      <c r="A44">
        <v>1.32861512421608</v>
      </c>
      <c r="B44">
        <v>1.81377910084186</v>
      </c>
      <c r="C44">
        <v>1.33889021044779</v>
      </c>
    </row>
    <row r="45" spans="1:3" x14ac:dyDescent="0.3">
      <c r="A45">
        <v>1.3269249811639201</v>
      </c>
      <c r="B45">
        <v>1.8150121347708501</v>
      </c>
      <c r="C45">
        <v>1.3318508830491</v>
      </c>
    </row>
    <row r="46" spans="1:3" x14ac:dyDescent="0.3">
      <c r="A46">
        <v>1.31270187824212</v>
      </c>
      <c r="B46">
        <v>1.8151936080285</v>
      </c>
      <c r="C46">
        <v>1.3251265206432301</v>
      </c>
    </row>
    <row r="47" spans="1:3" x14ac:dyDescent="0.3">
      <c r="A47">
        <v>1.31168855418365</v>
      </c>
      <c r="B47">
        <v>1.8142705580110201</v>
      </c>
      <c r="C47">
        <v>1.3187376785329701</v>
      </c>
    </row>
    <row r="48" spans="1:3" x14ac:dyDescent="0.3">
      <c r="A48">
        <v>1.2873962831207699</v>
      </c>
      <c r="B48">
        <v>1.8145574467316601</v>
      </c>
      <c r="C48">
        <v>1.3127165751187799</v>
      </c>
    </row>
    <row r="49" spans="1:3" x14ac:dyDescent="0.3">
      <c r="A49">
        <v>1.2914636466781699</v>
      </c>
      <c r="B49">
        <v>1.8129244314708299</v>
      </c>
      <c r="C49">
        <v>1.3071491533278901</v>
      </c>
    </row>
    <row r="50" spans="1:3" x14ac:dyDescent="0.3">
      <c r="A50">
        <v>1.2931488670275399</v>
      </c>
      <c r="B50">
        <v>1.8076845859267301</v>
      </c>
      <c r="C50">
        <v>1.3021989987514599</v>
      </c>
    </row>
    <row r="51" spans="1:3" x14ac:dyDescent="0.3">
      <c r="A51">
        <v>1.2941210660643701</v>
      </c>
      <c r="B51">
        <v>1.8005540841257499</v>
      </c>
      <c r="C51">
        <v>1.29805925532675</v>
      </c>
    </row>
    <row r="52" spans="1:3" x14ac:dyDescent="0.3">
      <c r="A52">
        <v>1.29478547646387</v>
      </c>
      <c r="B52">
        <v>1.7941247006023999</v>
      </c>
      <c r="C52">
        <v>1.29478547646387</v>
      </c>
    </row>
    <row r="53" spans="1:3" x14ac:dyDescent="0.3">
      <c r="A53">
        <v>1.2821446729997701</v>
      </c>
      <c r="B53">
        <v>1.78308871967228</v>
      </c>
      <c r="C53">
        <v>1.2826537880131501</v>
      </c>
    </row>
    <row r="54" spans="1:3" x14ac:dyDescent="0.3">
      <c r="A54">
        <v>1.2638176651206801</v>
      </c>
      <c r="B54">
        <v>1.77235788959455</v>
      </c>
      <c r="C54">
        <v>1.27165773365454</v>
      </c>
    </row>
    <row r="55" spans="1:3" x14ac:dyDescent="0.3">
      <c r="A55">
        <v>1.27270531274793</v>
      </c>
      <c r="B55">
        <v>1.7613345891071901</v>
      </c>
      <c r="C55">
        <v>1.2614319458610901</v>
      </c>
    </row>
    <row r="56" spans="1:3" x14ac:dyDescent="0.3">
      <c r="A56">
        <v>1.2653507096694201</v>
      </c>
      <c r="B56">
        <v>1.7506132893440201</v>
      </c>
      <c r="C56">
        <v>1.2517665909900799</v>
      </c>
    </row>
    <row r="57" spans="1:3" x14ac:dyDescent="0.3">
      <c r="A57">
        <v>1.2649285250569799</v>
      </c>
      <c r="B57">
        <v>1.73959695874109</v>
      </c>
      <c r="C57">
        <v>1.2426351041847199</v>
      </c>
    </row>
    <row r="58" spans="1:3" x14ac:dyDescent="0.3">
      <c r="A58">
        <v>1.26331221752613</v>
      </c>
      <c r="B58">
        <v>1.7288797516430801</v>
      </c>
      <c r="C58">
        <v>1.2340889251998199</v>
      </c>
    </row>
    <row r="59" spans="1:3" x14ac:dyDescent="0.3">
      <c r="A59">
        <v>1.2432679266015201</v>
      </c>
      <c r="B59">
        <v>1.71786492805478</v>
      </c>
      <c r="C59">
        <v>1.2261792040497399</v>
      </c>
    </row>
    <row r="60" spans="1:3" x14ac:dyDescent="0.3">
      <c r="A60">
        <v>1.2229848784644699</v>
      </c>
      <c r="B60">
        <v>1.7071466247417999</v>
      </c>
      <c r="C60">
        <v>1.2189553414122301</v>
      </c>
    </row>
    <row r="61" spans="1:3" x14ac:dyDescent="0.3">
      <c r="A61">
        <v>1.2148751764424</v>
      </c>
      <c r="B61">
        <v>1.6961281091836</v>
      </c>
      <c r="C61">
        <v>1.21254800865532</v>
      </c>
    </row>
    <row r="62" spans="1:3" x14ac:dyDescent="0.3">
      <c r="A62">
        <v>1.20718891935008</v>
      </c>
      <c r="B62">
        <v>1.68540378573579</v>
      </c>
      <c r="C62">
        <v>1.20718891935008</v>
      </c>
    </row>
    <row r="63" spans="1:3" x14ac:dyDescent="0.3">
      <c r="A63">
        <v>1.19326937070571</v>
      </c>
      <c r="B63">
        <v>1.67437666022758</v>
      </c>
      <c r="C63">
        <v>1.19469770169773</v>
      </c>
    </row>
    <row r="64" spans="1:3" x14ac:dyDescent="0.3">
      <c r="A64">
        <v>1.1669959704930899</v>
      </c>
      <c r="B64">
        <v>1.6636416748424301</v>
      </c>
      <c r="C64">
        <v>1.18315388998787</v>
      </c>
    </row>
    <row r="65" spans="1:3" x14ac:dyDescent="0.3">
      <c r="A65">
        <v>1.1549631768108699</v>
      </c>
      <c r="B65">
        <v>1.65260132059517</v>
      </c>
      <c r="C65">
        <v>1.1726451011200101</v>
      </c>
    </row>
    <row r="66" spans="1:3" x14ac:dyDescent="0.3">
      <c r="A66">
        <v>1.1494220295344</v>
      </c>
      <c r="B66">
        <v>1.6418513318601999</v>
      </c>
      <c r="C66">
        <v>1.1633676058332101</v>
      </c>
    </row>
    <row r="67" spans="1:3" x14ac:dyDescent="0.3">
      <c r="A67">
        <v>1.18741564116461</v>
      </c>
      <c r="B67">
        <v>1.63079344869332</v>
      </c>
      <c r="C67">
        <v>1.15551342580192</v>
      </c>
    </row>
    <row r="68" spans="1:3" x14ac:dyDescent="0.3">
      <c r="A68">
        <v>1.17869404575799</v>
      </c>
      <c r="B68">
        <v>1.62002443514301</v>
      </c>
      <c r="C68">
        <v>1.14894476482658</v>
      </c>
    </row>
    <row r="69" spans="1:3" x14ac:dyDescent="0.3">
      <c r="A69">
        <v>1.1693920362083099</v>
      </c>
      <c r="B69">
        <v>1.60894506231628</v>
      </c>
      <c r="C69">
        <v>1.14362315561012</v>
      </c>
    </row>
    <row r="70" spans="1:3" x14ac:dyDescent="0.3">
      <c r="A70">
        <v>1.1687674005940201</v>
      </c>
      <c r="B70">
        <v>1.59815334346274</v>
      </c>
      <c r="C70">
        <v>1.1396472078851501</v>
      </c>
    </row>
    <row r="71" spans="1:3" x14ac:dyDescent="0.3">
      <c r="A71">
        <v>1.15103850269117</v>
      </c>
      <c r="B71">
        <v>1.5870488821289099</v>
      </c>
      <c r="C71">
        <v>1.1368026736870001</v>
      </c>
    </row>
    <row r="72" spans="1:3" x14ac:dyDescent="0.3">
      <c r="A72">
        <v>1.1351831840017399</v>
      </c>
      <c r="B72">
        <v>1.5762311411789101</v>
      </c>
      <c r="C72">
        <v>1.1351831840017399</v>
      </c>
    </row>
    <row r="73" spans="1:3" x14ac:dyDescent="0.3">
      <c r="A73">
        <v>1.0885109424289601</v>
      </c>
      <c r="B73">
        <v>1.5651661298241899</v>
      </c>
      <c r="C73">
        <v>1.12196949207098</v>
      </c>
    </row>
    <row r="74" spans="1:3" x14ac:dyDescent="0.3">
      <c r="A74">
        <v>1.07786094709804</v>
      </c>
      <c r="B74">
        <v>1.5543887700036501</v>
      </c>
      <c r="C74">
        <v>1.1092284358881299</v>
      </c>
    </row>
    <row r="75" spans="1:3" x14ac:dyDescent="0.3">
      <c r="A75">
        <v>1.0676963594771101</v>
      </c>
      <c r="B75">
        <v>1.5432981307577101</v>
      </c>
      <c r="C75">
        <v>1.096941761644</v>
      </c>
    </row>
    <row r="76" spans="1:3" x14ac:dyDescent="0.3">
      <c r="A76">
        <v>1.0754780631346601</v>
      </c>
      <c r="B76">
        <v>1.53249172746844</v>
      </c>
      <c r="C76">
        <v>1.0851701311400599</v>
      </c>
    </row>
    <row r="77" spans="1:3" x14ac:dyDescent="0.3">
      <c r="A77">
        <v>1.1383731600926099</v>
      </c>
      <c r="B77">
        <v>1.52136729336805</v>
      </c>
      <c r="C77">
        <v>1.07416232995232</v>
      </c>
    </row>
    <row r="78" spans="1:3" x14ac:dyDescent="0.3">
      <c r="A78">
        <v>1.12067222319933</v>
      </c>
      <c r="B78">
        <v>1.5105244476192901</v>
      </c>
      <c r="C78">
        <v>1.0641451397985899</v>
      </c>
    </row>
    <row r="79" spans="1:3" x14ac:dyDescent="0.3">
      <c r="A79">
        <v>1.0903781429353701</v>
      </c>
      <c r="B79">
        <v>1.4993591962555599</v>
      </c>
      <c r="C79">
        <v>1.05489647876766</v>
      </c>
    </row>
    <row r="80" spans="1:3" x14ac:dyDescent="0.3">
      <c r="A80">
        <v>1.07027904928397</v>
      </c>
      <c r="B80">
        <v>1.4884736616146499</v>
      </c>
      <c r="C80">
        <v>1.0463299464379501</v>
      </c>
    </row>
    <row r="81" spans="1:3" x14ac:dyDescent="0.3">
      <c r="A81">
        <v>1.0465820006520401</v>
      </c>
      <c r="B81">
        <v>1.4772617970008599</v>
      </c>
      <c r="C81">
        <v>1.0386219823612599</v>
      </c>
    </row>
    <row r="82" spans="1:3" x14ac:dyDescent="0.3">
      <c r="A82">
        <v>1.0319143756320699</v>
      </c>
      <c r="B82">
        <v>1.0319143756320699</v>
      </c>
      <c r="C82">
        <v>1.0319143756320699</v>
      </c>
    </row>
    <row r="83" spans="1:3" x14ac:dyDescent="0.3">
      <c r="A83">
        <v>1.02906857314528</v>
      </c>
      <c r="B83">
        <v>1.0177556018454299</v>
      </c>
      <c r="C83">
        <v>1.0167210563073601</v>
      </c>
    </row>
    <row r="84" spans="1:3" x14ac:dyDescent="0.3">
      <c r="A84">
        <v>1.0151498581728799</v>
      </c>
      <c r="B84">
        <v>1.0033143520843999</v>
      </c>
      <c r="C84">
        <v>1.00166736819909</v>
      </c>
    </row>
    <row r="85" spans="1:3" x14ac:dyDescent="0.3">
      <c r="A85">
        <v>0.994609405165222</v>
      </c>
      <c r="B85">
        <v>0.98898098431455295</v>
      </c>
      <c r="C85">
        <v>0.98677478076988001</v>
      </c>
    </row>
    <row r="86" spans="1:3" x14ac:dyDescent="0.3">
      <c r="A86">
        <v>0.98292159416051705</v>
      </c>
      <c r="B86">
        <v>0.97513456967438505</v>
      </c>
      <c r="C86">
        <v>0.97206314033709296</v>
      </c>
    </row>
    <row r="87" spans="1:3" x14ac:dyDescent="0.3">
      <c r="A87">
        <v>0.95261040805953801</v>
      </c>
      <c r="B87">
        <v>0.96100201410207997</v>
      </c>
      <c r="C87">
        <v>0.957546456480037</v>
      </c>
    </row>
    <row r="88" spans="1:3" x14ac:dyDescent="0.3">
      <c r="A88">
        <v>0.93632629384798705</v>
      </c>
      <c r="B88">
        <v>0.947330035486042</v>
      </c>
      <c r="C88">
        <v>0.94323786762042106</v>
      </c>
    </row>
    <row r="89" spans="1:3" x14ac:dyDescent="0.3">
      <c r="A89">
        <v>0.94890368275419101</v>
      </c>
      <c r="B89">
        <v>0.93337661340189804</v>
      </c>
      <c r="C89">
        <v>0.92917220269141299</v>
      </c>
    </row>
    <row r="90" spans="1:3" x14ac:dyDescent="0.3">
      <c r="A90">
        <v>0.92709057130284001</v>
      </c>
      <c r="B90">
        <v>0.91989775416114805</v>
      </c>
      <c r="C90">
        <v>0.91544714571900498</v>
      </c>
    </row>
    <row r="91" spans="1:3" x14ac:dyDescent="0.3">
      <c r="A91">
        <v>0.92017341082460402</v>
      </c>
      <c r="B91">
        <v>0.90613344656023698</v>
      </c>
      <c r="C91">
        <v>0.90219494918867205</v>
      </c>
    </row>
    <row r="92" spans="1:3" x14ac:dyDescent="0.3">
      <c r="A92">
        <v>0.88938182107288599</v>
      </c>
      <c r="B92">
        <v>0.892816165985024</v>
      </c>
      <c r="C92">
        <v>0.88938182107288599</v>
      </c>
    </row>
    <row r="93" spans="1:3" x14ac:dyDescent="0.3">
      <c r="A93">
        <v>0.86665417356180496</v>
      </c>
      <c r="B93">
        <v>0.87999057079056198</v>
      </c>
      <c r="C93">
        <v>0.87125743734111905</v>
      </c>
    </row>
    <row r="94" spans="1:3" x14ac:dyDescent="0.3">
      <c r="A94">
        <v>0.83811383589057598</v>
      </c>
      <c r="B94">
        <v>0.86683368287449702</v>
      </c>
      <c r="C94">
        <v>0.85319083806599405</v>
      </c>
    </row>
    <row r="95" spans="1:3" x14ac:dyDescent="0.3">
      <c r="A95">
        <v>0.84416341325397304</v>
      </c>
      <c r="B95">
        <v>0.853695267144708</v>
      </c>
      <c r="C95">
        <v>0.83518020816249605</v>
      </c>
    </row>
    <row r="96" spans="1:3" x14ac:dyDescent="0.3">
      <c r="A96">
        <v>0.82288230872830204</v>
      </c>
      <c r="B96">
        <v>0.84092354632902599</v>
      </c>
      <c r="C96">
        <v>0.81722481347810505</v>
      </c>
    </row>
    <row r="97" spans="1:3" x14ac:dyDescent="0.3">
      <c r="A97">
        <v>0.79890040713316302</v>
      </c>
      <c r="B97">
        <v>0.82780319015836701</v>
      </c>
      <c r="C97">
        <v>0.79932524710266795</v>
      </c>
    </row>
    <row r="98" spans="1:3" x14ac:dyDescent="0.3">
      <c r="A98">
        <v>0.77615645529605504</v>
      </c>
      <c r="B98">
        <v>0.81510320696182403</v>
      </c>
      <c r="C98">
        <v>0.78148397574030803</v>
      </c>
    </row>
    <row r="99" spans="1:3" x14ac:dyDescent="0.3">
      <c r="A99">
        <v>0.77627023733755995</v>
      </c>
      <c r="B99">
        <v>0.80201733038616696</v>
      </c>
      <c r="C99">
        <v>0.76370660010352798</v>
      </c>
    </row>
    <row r="100" spans="1:3" x14ac:dyDescent="0.3">
      <c r="A100">
        <v>0.76387622783212406</v>
      </c>
      <c r="B100">
        <v>0.78921256619956903</v>
      </c>
      <c r="C100">
        <v>0.74600494008421203</v>
      </c>
    </row>
    <row r="101" spans="1:3" x14ac:dyDescent="0.3">
      <c r="A101">
        <v>0.74404375613563201</v>
      </c>
      <c r="B101">
        <v>0.77601926871606297</v>
      </c>
      <c r="C101">
        <v>0.72840506422261597</v>
      </c>
    </row>
    <row r="102" spans="1:3" x14ac:dyDescent="0.3">
      <c r="A102">
        <v>0.71096679428143394</v>
      </c>
      <c r="B102">
        <v>0.76319867427832699</v>
      </c>
      <c r="C102">
        <v>0.71096679428143394</v>
      </c>
    </row>
    <row r="103" spans="1:3" x14ac:dyDescent="0.3">
      <c r="A103">
        <v>0.70830876645207597</v>
      </c>
      <c r="B103">
        <v>0.748714917324944</v>
      </c>
      <c r="C103">
        <v>0.69424489038034298</v>
      </c>
    </row>
    <row r="104" spans="1:3" x14ac:dyDescent="0.3">
      <c r="A104">
        <v>0.70436954308116695</v>
      </c>
      <c r="B104">
        <v>0.73489761301097201</v>
      </c>
      <c r="C104">
        <v>0.67760078670856305</v>
      </c>
    </row>
    <row r="105" spans="1:3" x14ac:dyDescent="0.3">
      <c r="A105">
        <v>0.69260001485898703</v>
      </c>
      <c r="B105">
        <v>0.72095667446440803</v>
      </c>
      <c r="C105">
        <v>0.66104813520151995</v>
      </c>
    </row>
    <row r="106" spans="1:3" x14ac:dyDescent="0.3">
      <c r="A106">
        <v>0.671137893178818</v>
      </c>
      <c r="B106">
        <v>0.70762864736208997</v>
      </c>
      <c r="C106">
        <v>0.64462232329324398</v>
      </c>
    </row>
    <row r="107" spans="1:3" x14ac:dyDescent="0.3">
      <c r="A107">
        <v>0.643374813748948</v>
      </c>
      <c r="B107">
        <v>0.69416079127681796</v>
      </c>
      <c r="C107">
        <v>0.62836300921072796</v>
      </c>
    </row>
    <row r="108" spans="1:3" x14ac:dyDescent="0.3">
      <c r="A108">
        <v>0.64368239364484703</v>
      </c>
      <c r="B108">
        <v>0.680745956193747</v>
      </c>
      <c r="C108">
        <v>0.61227354339070805</v>
      </c>
    </row>
    <row r="109" spans="1:3" x14ac:dyDescent="0.3">
      <c r="A109">
        <v>0.64126785349012605</v>
      </c>
      <c r="B109">
        <v>0.66746386601447905</v>
      </c>
      <c r="C109">
        <v>0.59633347230858602</v>
      </c>
    </row>
    <row r="110" spans="1:3" x14ac:dyDescent="0.3">
      <c r="A110">
        <v>0.62313929181947902</v>
      </c>
      <c r="B110">
        <v>0.65523551584346196</v>
      </c>
      <c r="C110">
        <v>0.580556672979892</v>
      </c>
    </row>
    <row r="111" spans="1:3" x14ac:dyDescent="0.3">
      <c r="A111">
        <v>0.60318402779202296</v>
      </c>
      <c r="B111">
        <v>0.64308258827376297</v>
      </c>
      <c r="C111">
        <v>0.56500449440762601</v>
      </c>
    </row>
    <row r="112" spans="1:3" x14ac:dyDescent="0.3">
      <c r="A112">
        <v>0.54968427068037995</v>
      </c>
      <c r="B112">
        <v>0.49070354606704703</v>
      </c>
      <c r="C112">
        <v>0.54968427068037995</v>
      </c>
    </row>
    <row r="113" spans="1:3" x14ac:dyDescent="0.3">
      <c r="A113">
        <v>0.53674771085821904</v>
      </c>
      <c r="B113">
        <v>0.48310721670094597</v>
      </c>
      <c r="C113">
        <v>0.53837393013684598</v>
      </c>
    </row>
    <row r="114" spans="1:3" x14ac:dyDescent="0.3">
      <c r="A114">
        <v>0.54049281203907595</v>
      </c>
      <c r="B114">
        <v>0.47572304395727799</v>
      </c>
      <c r="C114">
        <v>0.52730381329305998</v>
      </c>
    </row>
    <row r="115" spans="1:3" x14ac:dyDescent="0.3">
      <c r="A115">
        <v>0.53612387617324697</v>
      </c>
      <c r="B115">
        <v>0.46813720179455898</v>
      </c>
      <c r="C115">
        <v>0.51636948420333695</v>
      </c>
    </row>
    <row r="116" spans="1:3" x14ac:dyDescent="0.3">
      <c r="A116">
        <v>0.53273264111682095</v>
      </c>
      <c r="B116">
        <v>0.460756525374862</v>
      </c>
      <c r="C116">
        <v>0.505559928084645</v>
      </c>
    </row>
    <row r="117" spans="1:3" x14ac:dyDescent="0.3">
      <c r="A117">
        <v>0.50222897015395596</v>
      </c>
      <c r="B117">
        <v>0.45316792569341902</v>
      </c>
      <c r="C117">
        <v>0.49489320701787498</v>
      </c>
    </row>
    <row r="118" spans="1:3" x14ac:dyDescent="0.3">
      <c r="A118">
        <v>0.51017103597348101</v>
      </c>
      <c r="B118">
        <v>0.44577893655155698</v>
      </c>
      <c r="C118">
        <v>0.48435857121311698</v>
      </c>
    </row>
    <row r="119" spans="1:3" x14ac:dyDescent="0.3">
      <c r="A119">
        <v>0.51166707387173904</v>
      </c>
      <c r="B119">
        <v>0.43817660419618099</v>
      </c>
      <c r="C119">
        <v>0.47392000077386898</v>
      </c>
    </row>
    <row r="120" spans="1:3" x14ac:dyDescent="0.3">
      <c r="A120">
        <v>0.50472205496177402</v>
      </c>
      <c r="B120">
        <v>0.43076980810366</v>
      </c>
      <c r="C120">
        <v>0.46355178240789202</v>
      </c>
    </row>
    <row r="121" spans="1:3" x14ac:dyDescent="0.3">
      <c r="A121">
        <v>0.48177994934763202</v>
      </c>
      <c r="B121">
        <v>0.423145263103818</v>
      </c>
      <c r="C121">
        <v>0.45324607885595303</v>
      </c>
    </row>
    <row r="122" spans="1:3" x14ac:dyDescent="0.3">
      <c r="A122">
        <v>0.443013871453459</v>
      </c>
      <c r="B122">
        <v>0.41571371888532099</v>
      </c>
      <c r="C122">
        <v>0.443013871453459</v>
      </c>
    </row>
    <row r="123" spans="1:3" x14ac:dyDescent="0.3">
      <c r="A123">
        <v>0.442918231376768</v>
      </c>
      <c r="B123">
        <v>0.40753421191039801</v>
      </c>
      <c r="C123">
        <v>0.43382153198152801</v>
      </c>
    </row>
    <row r="124" spans="1:3" x14ac:dyDescent="0.3">
      <c r="A124">
        <v>0.43340271468706298</v>
      </c>
      <c r="B124">
        <v>0.399694882538077</v>
      </c>
      <c r="C124">
        <v>0.42508209285536303</v>
      </c>
    </row>
    <row r="125" spans="1:3" x14ac:dyDescent="0.3">
      <c r="A125">
        <v>0.42649219052415599</v>
      </c>
      <c r="B125">
        <v>0.39174794641330501</v>
      </c>
      <c r="C125">
        <v>0.41688418831684299</v>
      </c>
    </row>
    <row r="126" spans="1:3" x14ac:dyDescent="0.3">
      <c r="A126">
        <v>0.41309608261977898</v>
      </c>
      <c r="B126">
        <v>0.38411384334700899</v>
      </c>
      <c r="C126">
        <v>0.40916096453964401</v>
      </c>
    </row>
    <row r="127" spans="1:3" x14ac:dyDescent="0.3">
      <c r="A127">
        <v>0.41113825264166398</v>
      </c>
      <c r="B127">
        <v>0.37636196972986202</v>
      </c>
      <c r="C127">
        <v>0.40170410794395101</v>
      </c>
    </row>
    <row r="128" spans="1:3" x14ac:dyDescent="0.3">
      <c r="A128">
        <v>0.40407738723638498</v>
      </c>
      <c r="B128">
        <v>0.368626947958062</v>
      </c>
      <c r="C128">
        <v>0.39440140496878401</v>
      </c>
    </row>
    <row r="129" spans="1:3" x14ac:dyDescent="0.3">
      <c r="A129">
        <v>0.40306603992929702</v>
      </c>
      <c r="B129">
        <v>0.36091930569470299</v>
      </c>
      <c r="C129">
        <v>0.387398258452616</v>
      </c>
    </row>
    <row r="130" spans="1:3" x14ac:dyDescent="0.3">
      <c r="A130">
        <v>0.39991396016793901</v>
      </c>
      <c r="B130">
        <v>0.35375802921178401</v>
      </c>
      <c r="C130">
        <v>0.38122598138228397</v>
      </c>
    </row>
    <row r="131" spans="1:3" x14ac:dyDescent="0.3">
      <c r="A131">
        <v>0.38723163807625199</v>
      </c>
      <c r="B131">
        <v>0.346592020814187</v>
      </c>
      <c r="C131">
        <v>0.375891629209816</v>
      </c>
    </row>
    <row r="132" spans="1:3" x14ac:dyDescent="0.3">
      <c r="A132">
        <v>0.37085146710989503</v>
      </c>
      <c r="B132">
        <v>0.33963357375359599</v>
      </c>
      <c r="C132">
        <v>0.37085146710989503</v>
      </c>
    </row>
    <row r="133" spans="1:3" x14ac:dyDescent="0.3">
      <c r="A133">
        <v>0.38745994018291802</v>
      </c>
      <c r="B133">
        <v>0.33206819004104399</v>
      </c>
      <c r="C133">
        <v>0.35866220629171902</v>
      </c>
    </row>
    <row r="134" spans="1:3" x14ac:dyDescent="0.3">
      <c r="A134">
        <v>0.38931027367251803</v>
      </c>
      <c r="B134">
        <v>0.32480072929512699</v>
      </c>
      <c r="C134">
        <v>0.34651406610677199</v>
      </c>
    </row>
    <row r="135" spans="1:3" x14ac:dyDescent="0.3">
      <c r="A135">
        <v>0.38189941519590698</v>
      </c>
      <c r="B135">
        <v>0.31742350703424999</v>
      </c>
      <c r="C135">
        <v>0.33440718592541002</v>
      </c>
    </row>
    <row r="136" spans="1:3" x14ac:dyDescent="0.3">
      <c r="A136">
        <v>0.35862200634559099</v>
      </c>
      <c r="B136">
        <v>0.31033142880518699</v>
      </c>
      <c r="C136">
        <v>0.32234232651800399</v>
      </c>
    </row>
    <row r="137" spans="1:3" x14ac:dyDescent="0.3">
      <c r="A137">
        <v>0.31242107201894498</v>
      </c>
      <c r="B137">
        <v>0.303126416316919</v>
      </c>
      <c r="C137">
        <v>0.310321128665554</v>
      </c>
    </row>
    <row r="138" spans="1:3" x14ac:dyDescent="0.3">
      <c r="A138">
        <v>0.319613838472255</v>
      </c>
      <c r="B138">
        <v>0.29619394073260102</v>
      </c>
      <c r="C138">
        <v>0.29834719710274099</v>
      </c>
    </row>
    <row r="139" spans="1:3" x14ac:dyDescent="0.3">
      <c r="A139">
        <v>0.32222532312015001</v>
      </c>
      <c r="B139">
        <v>0.28914466747281597</v>
      </c>
      <c r="C139">
        <v>0.28643156398178299</v>
      </c>
    </row>
    <row r="140" spans="1:3" x14ac:dyDescent="0.3">
      <c r="A140">
        <v>0.31037975912103299</v>
      </c>
      <c r="B140">
        <v>0.28235553816278802</v>
      </c>
      <c r="C140">
        <v>0.27464733885582598</v>
      </c>
    </row>
    <row r="141" spans="1:3" x14ac:dyDescent="0.3">
      <c r="A141">
        <v>0.294503592202845</v>
      </c>
      <c r="B141">
        <v>0.27544507474225499</v>
      </c>
      <c r="C141">
        <v>0.26338760670547001</v>
      </c>
    </row>
    <row r="142" spans="1:3" x14ac:dyDescent="0.3">
      <c r="A142">
        <v>0.252467519423693</v>
      </c>
      <c r="B142">
        <v>0.19012188269449101</v>
      </c>
      <c r="C142">
        <v>0.252467519423693</v>
      </c>
    </row>
    <row r="143" spans="1:3" x14ac:dyDescent="0.3">
      <c r="A143">
        <v>0.25433316355472702</v>
      </c>
      <c r="B143">
        <v>0.18531931405260199</v>
      </c>
      <c r="C143">
        <v>0.24572833740368699</v>
      </c>
    </row>
    <row r="144" spans="1:3" x14ac:dyDescent="0.3">
      <c r="A144">
        <v>0.24805717244343101</v>
      </c>
      <c r="B144">
        <v>0.180683824888908</v>
      </c>
      <c r="C144">
        <v>0.23907742040670801</v>
      </c>
    </row>
    <row r="145" spans="1:3" x14ac:dyDescent="0.3">
      <c r="A145">
        <v>0.243767393441507</v>
      </c>
      <c r="B145">
        <v>0.17595472903755099</v>
      </c>
      <c r="C145">
        <v>0.23300094901458501</v>
      </c>
    </row>
    <row r="146" spans="1:3" x14ac:dyDescent="0.3">
      <c r="A146">
        <v>0.23195977958086</v>
      </c>
      <c r="B146">
        <v>0.17138458836874201</v>
      </c>
      <c r="C146">
        <v>0.22777953535075199</v>
      </c>
    </row>
    <row r="147" spans="1:3" x14ac:dyDescent="0.3">
      <c r="A147">
        <v>0.223073759168507</v>
      </c>
      <c r="B147">
        <v>0.16671631075946899</v>
      </c>
      <c r="C147">
        <v>0.22287787505842099</v>
      </c>
    </row>
    <row r="148" spans="1:3" x14ac:dyDescent="0.3">
      <c r="A148">
        <v>0.23206432690936199</v>
      </c>
      <c r="B148">
        <v>0.162199142309359</v>
      </c>
      <c r="C148">
        <v>0.218194886641811</v>
      </c>
    </row>
    <row r="149" spans="1:3" x14ac:dyDescent="0.3">
      <c r="A149">
        <v>0.23436443935639401</v>
      </c>
      <c r="B149">
        <v>0.157578911585253</v>
      </c>
      <c r="C149">
        <v>0.213613504875203</v>
      </c>
    </row>
    <row r="150" spans="1:3" x14ac:dyDescent="0.3">
      <c r="A150">
        <v>0.229540293956777</v>
      </c>
      <c r="B150">
        <v>0.153102253054481</v>
      </c>
      <c r="C150">
        <v>0.209101057773599</v>
      </c>
    </row>
    <row r="151" spans="1:3" x14ac:dyDescent="0.3">
      <c r="A151">
        <v>0.21636999710504501</v>
      </c>
      <c r="B151">
        <v>0.148517237955932</v>
      </c>
      <c r="C151">
        <v>0.204653577547565</v>
      </c>
    </row>
    <row r="152" spans="1:3" x14ac:dyDescent="0.3">
      <c r="A152">
        <v>0.200274504485629</v>
      </c>
      <c r="B152">
        <v>0.144068596485071</v>
      </c>
      <c r="C152">
        <v>0.200274504485629</v>
      </c>
    </row>
    <row r="153" spans="1:3" x14ac:dyDescent="0.3">
      <c r="A153">
        <v>0.20184861425171399</v>
      </c>
      <c r="B153">
        <v>0.13947915523090901</v>
      </c>
      <c r="C153">
        <v>0.193916305713179</v>
      </c>
    </row>
    <row r="154" spans="1:3" x14ac:dyDescent="0.3">
      <c r="A154">
        <v>0.20145139980924701</v>
      </c>
      <c r="B154">
        <v>0.13506283467798599</v>
      </c>
      <c r="C154">
        <v>0.18762538167183199</v>
      </c>
    </row>
    <row r="155" spans="1:3" x14ac:dyDescent="0.3">
      <c r="A155">
        <v>0.19848092668818501</v>
      </c>
      <c r="B155">
        <v>0.13056623189220401</v>
      </c>
      <c r="C155">
        <v>0.18141318932068401</v>
      </c>
    </row>
    <row r="156" spans="1:3" x14ac:dyDescent="0.3">
      <c r="A156">
        <v>0.18395521103960699</v>
      </c>
      <c r="B156">
        <v>0.12622462699354001</v>
      </c>
      <c r="C156">
        <v>0.17543812220760399</v>
      </c>
    </row>
    <row r="157" spans="1:3" x14ac:dyDescent="0.3">
      <c r="A157">
        <v>0.168396356916346</v>
      </c>
      <c r="B157">
        <v>0.121788755646552</v>
      </c>
      <c r="C157">
        <v>0.169996953918435</v>
      </c>
    </row>
    <row r="158" spans="1:3" x14ac:dyDescent="0.3">
      <c r="A158">
        <v>0.17371518565541899</v>
      </c>
      <c r="B158">
        <v>0.117490645244861</v>
      </c>
      <c r="C158">
        <v>0.16468970315362</v>
      </c>
    </row>
    <row r="159" spans="1:3" x14ac:dyDescent="0.3">
      <c r="A159">
        <v>0.17953908371644001</v>
      </c>
      <c r="B159">
        <v>0.113083521229305</v>
      </c>
      <c r="C159">
        <v>0.159498872786354</v>
      </c>
    </row>
    <row r="160" spans="1:3" x14ac:dyDescent="0.3">
      <c r="A160">
        <v>0.167706580840839</v>
      </c>
      <c r="B160">
        <v>0.108797967047375</v>
      </c>
      <c r="C160">
        <v>0.154461923244823</v>
      </c>
    </row>
    <row r="161" spans="1:3" x14ac:dyDescent="0.3">
      <c r="A161">
        <v>0.15363577009453999</v>
      </c>
      <c r="B161">
        <v>0.104388058423274</v>
      </c>
      <c r="C161">
        <v>0.14972278656447</v>
      </c>
    </row>
    <row r="162" spans="1:3" x14ac:dyDescent="0.3">
      <c r="A162">
        <v>0.14539131417340401</v>
      </c>
      <c r="B162">
        <v>0.100084711632942</v>
      </c>
      <c r="C162">
        <v>0.14539131417340401</v>
      </c>
    </row>
    <row r="163" spans="1:3" x14ac:dyDescent="0.3">
      <c r="A163">
        <v>0.14586970696529</v>
      </c>
      <c r="B163">
        <v>9.5936526996261706E-2</v>
      </c>
      <c r="C163">
        <v>0.13728427952518801</v>
      </c>
    </row>
    <row r="164" spans="1:3" x14ac:dyDescent="0.3">
      <c r="A164">
        <v>0.14612626692560601</v>
      </c>
      <c r="B164">
        <v>9.1998157168428199E-2</v>
      </c>
      <c r="C164">
        <v>0.129270712853951</v>
      </c>
    </row>
    <row r="165" spans="1:3" x14ac:dyDescent="0.3">
      <c r="A165">
        <v>0.14324257787501801</v>
      </c>
      <c r="B165">
        <v>8.8011102769314994E-2</v>
      </c>
      <c r="C165">
        <v>0.121376935090628</v>
      </c>
    </row>
    <row r="166" spans="1:3" x14ac:dyDescent="0.3">
      <c r="A166">
        <v>0.12173190309562699</v>
      </c>
      <c r="B166">
        <v>8.4153366098562804E-2</v>
      </c>
      <c r="C166">
        <v>0.113727265576915</v>
      </c>
    </row>
    <row r="167" spans="1:3" x14ac:dyDescent="0.3">
      <c r="A167">
        <v>0.108882889497995</v>
      </c>
      <c r="B167">
        <v>8.0172905049580703E-2</v>
      </c>
      <c r="C167">
        <v>0.106283389918559</v>
      </c>
    </row>
    <row r="168" spans="1:3" x14ac:dyDescent="0.3">
      <c r="A168">
        <v>0.114896566790489</v>
      </c>
      <c r="B168">
        <v>7.6249964311445997E-2</v>
      </c>
      <c r="C168">
        <v>9.8983837970910302E-2</v>
      </c>
    </row>
    <row r="169" spans="1:3" x14ac:dyDescent="0.3">
      <c r="A169">
        <v>0.124751441241368</v>
      </c>
      <c r="B169">
        <v>7.2244871946137601E-2</v>
      </c>
      <c r="C169">
        <v>9.1845952241704207E-2</v>
      </c>
    </row>
    <row r="170" spans="1:3" x14ac:dyDescent="0.3">
      <c r="A170">
        <v>0.110904240083444</v>
      </c>
      <c r="B170">
        <v>6.8010679246713404E-2</v>
      </c>
      <c r="C170">
        <v>8.4930504648396493E-2</v>
      </c>
    </row>
    <row r="171" spans="1:3" x14ac:dyDescent="0.3">
      <c r="A171">
        <v>9.4111335050139897E-2</v>
      </c>
      <c r="B171">
        <v>6.3626109565804001E-2</v>
      </c>
      <c r="C171">
        <v>7.8419356130468604E-2</v>
      </c>
    </row>
    <row r="172" spans="1:3" x14ac:dyDescent="0.3">
      <c r="A172">
        <v>7.2284697920136406E-2</v>
      </c>
      <c r="B172">
        <v>4.7405360094642301E-2</v>
      </c>
      <c r="C172">
        <v>7.2284697920136406E-2</v>
      </c>
    </row>
    <row r="173" spans="1:3" x14ac:dyDescent="0.3">
      <c r="A173">
        <v>7.5729932064231203E-2</v>
      </c>
      <c r="B173">
        <v>4.2274190015056903E-2</v>
      </c>
      <c r="C173">
        <v>6.5056228128122701E-2</v>
      </c>
    </row>
    <row r="174" spans="1:3" x14ac:dyDescent="0.3">
      <c r="A174">
        <v>8.0069442338852395E-2</v>
      </c>
      <c r="B174">
        <v>3.7885834523513198E-2</v>
      </c>
      <c r="C174">
        <v>5.7827758336109203E-2</v>
      </c>
    </row>
    <row r="175" spans="1:3" x14ac:dyDescent="0.3">
      <c r="A175">
        <v>8.2031612984309193E-2</v>
      </c>
      <c r="B175">
        <v>3.3779567425099202E-2</v>
      </c>
      <c r="C175">
        <v>5.05992885440954E-2</v>
      </c>
    </row>
    <row r="176" spans="1:3" x14ac:dyDescent="0.3">
      <c r="A176">
        <v>5.9326949240260697E-2</v>
      </c>
      <c r="B176">
        <v>2.9958418975698099E-2</v>
      </c>
      <c r="C176">
        <v>4.3370818752081701E-2</v>
      </c>
    </row>
    <row r="177" spans="1:3" x14ac:dyDescent="0.3">
      <c r="A177">
        <v>4.03727627650163E-2</v>
      </c>
      <c r="B177">
        <v>2.5989710097032499E-2</v>
      </c>
      <c r="C177">
        <v>3.6142348960068203E-2</v>
      </c>
    </row>
    <row r="178" spans="1:3" x14ac:dyDescent="0.3">
      <c r="A178">
        <v>5.1884916535892903E-2</v>
      </c>
      <c r="B178">
        <v>2.12691845731585E-2</v>
      </c>
      <c r="C178">
        <v>2.89138791680544E-2</v>
      </c>
    </row>
    <row r="179" spans="1:3" x14ac:dyDescent="0.3">
      <c r="A179">
        <v>7.1066357882015499E-2</v>
      </c>
      <c r="B179">
        <v>1.7606632887779802E-2</v>
      </c>
      <c r="C179">
        <v>2.1685409376040899E-2</v>
      </c>
    </row>
    <row r="180" spans="1:3" x14ac:dyDescent="0.3">
      <c r="A180">
        <v>4.7385884797576099E-2</v>
      </c>
      <c r="B180">
        <v>1.2561015062188799E-2</v>
      </c>
      <c r="C180">
        <v>1.44569395840272E-2</v>
      </c>
    </row>
    <row r="181" spans="1:3" x14ac:dyDescent="0.3">
      <c r="A181">
        <v>1.24537698696634E-2</v>
      </c>
      <c r="B181">
        <v>6.1611386636222397E-3</v>
      </c>
      <c r="C181">
        <v>7.2284697920134899E-3</v>
      </c>
    </row>
    <row r="182" spans="1:3" x14ac:dyDescent="0.3">
      <c r="A182">
        <v>0</v>
      </c>
      <c r="B182">
        <v>0</v>
      </c>
      <c r="C182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1</vt:i4>
      </vt:variant>
    </vt:vector>
  </HeadingPairs>
  <TitlesOfParts>
    <vt:vector size="12" baseType="lpstr">
      <vt:lpstr>Load Libs</vt:lpstr>
      <vt:lpstr>LIBORMarketModel</vt:lpstr>
      <vt:lpstr>SIMMSwap</vt:lpstr>
      <vt:lpstr>SIMMSwaption</vt:lpstr>
      <vt:lpstr>SIMMBermudan</vt:lpstr>
      <vt:lpstr>SIMM-Analysis</vt:lpstr>
      <vt:lpstr>BermudanHardValues</vt:lpstr>
      <vt:lpstr>SwapHardVarlues</vt:lpstr>
      <vt:lpstr>SwaptionHardValues</vt:lpstr>
      <vt:lpstr>EnumInput</vt:lpstr>
      <vt:lpstr>Tabelle1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2017-11-29T17:42:33Z</dcterms:modified>
</cp:coreProperties>
</file>