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DieseArbeitsmappe"/>
  <bookViews>
    <workbookView xWindow="0" yWindow="40800" windowWidth="22260" windowHeight="12648" tabRatio="757" activeTab="7" xr2:uid="{00000000-000D-0000-FFFF-FFFF00000000}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BermudanHardValues" sheetId="22" r:id="rId9"/>
    <sheet name="SwapHardVarlues" sheetId="21" r:id="rId10"/>
    <sheet name="SwaptionHardValues" sheetId="20" r:id="rId11"/>
    <sheet name="EnumInput" sheetId="17" r:id="rId12"/>
    <sheet name="Tabelle1" sheetId="24" r:id="rId13"/>
  </sheets>
  <externalReferences>
    <externalReference r:id="rId14"/>
  </externalReferences>
  <definedNames>
    <definedName name="Beschriftung">OFFSET('SIMM-Analysis'!$W$44,0,0,COUNTA('SIMM-Analysis'!$W$44:$W$1000),1)</definedName>
    <definedName name="ConfidenceBounds1">OFFSET('SIMM-Analysis'!$AV$45,0,0,'SIMM-Analysis'!$E$31/'SIMM-Analysis'!$E$30+1,1)</definedName>
    <definedName name="ConfidenceBounds2">OFFSET('SIMM-Analysis'!$AW$45,0,0,'SIMM-Analysis'!$E$31/'SIMM-Analysis'!$E$30+1,1)</definedName>
    <definedName name="Datenbereich">OFFSET('SIMM-Analysis'!$X$44,0,0,COUNTA('SIMM-Analysis'!$X$44:$X$1000),1)</definedName>
    <definedName name="obLibs">'Load Libs'!$E$32</definedName>
    <definedName name="OnePathAgeing">OFFSET('SIMM-Analysis'!$AU$45,0,0,'SIMM-Analysis'!$E$31/'SIMM-Analysis'!$E$30+1,1)</definedName>
    <definedName name="Path1">OFFSET('SIMM-Analysis'!$AX$45,0,0,'SIMM-Analysis'!$E$31/'SIMM-Analysis'!$E$30+1,1)</definedName>
    <definedName name="Path2">OFFSET('SIMM-Analysis'!$AY$45,0,0,'SIMM-Analysis'!$E$31/'SIMM-Analysis'!$E$30+1,1)</definedName>
    <definedName name="Path3">OFFSET('SIMM-Analysis'!$AZ$45,0,0,'SIMM-Analysis'!$E$31/'SIMM-Analysis'!$E$30+1,1)</definedName>
    <definedName name="Path4">OFFSET('SIMM-Analysis'!$BA$45,0,0,'SIMM-Analysis'!$E$31/'SIMM-Analysis'!$E$30+1,1)</definedName>
    <definedName name="Path5">OFFSET('SIMM-Analysis'!$BB$45,0,0,'SIMM-Analysis'!$E$31/'SIMM-Analysis'!$E$30+1,1)</definedName>
    <definedName name="Time">OFFSET('SIMM-Analysis'!$AQ$45,0,0,'SIMM-Analysis'!$E$31/'SIMM-Analysis'!$E$30+1,1)</definedName>
    <definedName name="ValueExact">OFFSET('SIMM-Analysis'!$AR$45,0,0,'SIMM-Analysis'!$E$31/'SIMM-Analysis'!$E$30+1,1)</definedName>
    <definedName name="ValueInterpolation">OFFSET('SIMM-Analysis'!$AT$45,0,0,'SIMM-Analysis'!$E$31/'SIMM-Analysis'!$E$30+1,1)</definedName>
    <definedName name="ValueMelting">OFFSET('SIMM-Analysis'!$AS$45,0,0,'SIMM-Analysis'!$E$31/'SIMM-Analysis'!$E$30+1,1)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346" i="25" l="1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BB501" i="25" l="1"/>
  <c r="BA501" i="25"/>
  <c r="AZ501" i="25"/>
  <c r="AY501" i="25"/>
  <c r="AX501" i="25"/>
  <c r="AW501" i="25"/>
  <c r="AV501" i="25"/>
  <c r="AT501" i="25"/>
  <c r="AS501" i="25"/>
  <c r="AR501" i="25"/>
  <c r="AQ501" i="25"/>
  <c r="BB500" i="25"/>
  <c r="BA500" i="25"/>
  <c r="AZ500" i="25"/>
  <c r="AY500" i="25"/>
  <c r="AX500" i="25"/>
  <c r="AW500" i="25"/>
  <c r="AV500" i="25"/>
  <c r="AT500" i="25"/>
  <c r="AS500" i="25"/>
  <c r="AR500" i="25"/>
  <c r="AQ500" i="25"/>
  <c r="BB499" i="25"/>
  <c r="BA499" i="25"/>
  <c r="AZ499" i="25"/>
  <c r="AY499" i="25"/>
  <c r="AX499" i="25"/>
  <c r="AW499" i="25"/>
  <c r="AV499" i="25"/>
  <c r="AT499" i="25"/>
  <c r="AS499" i="25"/>
  <c r="AR499" i="25"/>
  <c r="AQ499" i="25"/>
  <c r="BB498" i="25"/>
  <c r="BA498" i="25"/>
  <c r="AZ498" i="25"/>
  <c r="AY498" i="25"/>
  <c r="AX498" i="25"/>
  <c r="AW498" i="25"/>
  <c r="AV498" i="25"/>
  <c r="AT498" i="25"/>
  <c r="AS498" i="25"/>
  <c r="AR498" i="25"/>
  <c r="AQ498" i="25"/>
  <c r="BB497" i="25"/>
  <c r="BA497" i="25"/>
  <c r="AZ497" i="25"/>
  <c r="AY497" i="25"/>
  <c r="AX497" i="25"/>
  <c r="AW497" i="25"/>
  <c r="AV497" i="25"/>
  <c r="AT497" i="25"/>
  <c r="AS497" i="25"/>
  <c r="AR497" i="25"/>
  <c r="AQ497" i="25"/>
  <c r="BB496" i="25"/>
  <c r="BA496" i="25"/>
  <c r="AZ496" i="25"/>
  <c r="AY496" i="25"/>
  <c r="AX496" i="25"/>
  <c r="AW496" i="25"/>
  <c r="AV496" i="25"/>
  <c r="AT496" i="25"/>
  <c r="AS496" i="25"/>
  <c r="AR496" i="25"/>
  <c r="AQ496" i="25"/>
  <c r="BB495" i="25"/>
  <c r="BA495" i="25"/>
  <c r="AZ495" i="25"/>
  <c r="AY495" i="25"/>
  <c r="AX495" i="25"/>
  <c r="AW495" i="25"/>
  <c r="AV495" i="25"/>
  <c r="AT495" i="25"/>
  <c r="AS495" i="25"/>
  <c r="AR495" i="25"/>
  <c r="AQ495" i="25"/>
  <c r="BB494" i="25"/>
  <c r="BA494" i="25"/>
  <c r="AZ494" i="25"/>
  <c r="AY494" i="25"/>
  <c r="AX494" i="25"/>
  <c r="AW494" i="25"/>
  <c r="AV494" i="25"/>
  <c r="AT494" i="25"/>
  <c r="AS494" i="25"/>
  <c r="AR494" i="25"/>
  <c r="AQ494" i="25"/>
  <c r="BB493" i="25"/>
  <c r="BA493" i="25"/>
  <c r="AZ493" i="25"/>
  <c r="AY493" i="25"/>
  <c r="AX493" i="25"/>
  <c r="AW493" i="25"/>
  <c r="AV493" i="25"/>
  <c r="AT493" i="25"/>
  <c r="AS493" i="25"/>
  <c r="AR493" i="25"/>
  <c r="AQ493" i="25"/>
  <c r="BB492" i="25"/>
  <c r="BA492" i="25"/>
  <c r="AZ492" i="25"/>
  <c r="AY492" i="25"/>
  <c r="AX492" i="25"/>
  <c r="AW492" i="25"/>
  <c r="AV492" i="25"/>
  <c r="AT492" i="25"/>
  <c r="AS492" i="25"/>
  <c r="AR492" i="25"/>
  <c r="AQ492" i="25"/>
  <c r="BB491" i="25"/>
  <c r="BA491" i="25"/>
  <c r="AZ491" i="25"/>
  <c r="AY491" i="25"/>
  <c r="AX491" i="25"/>
  <c r="AW491" i="25"/>
  <c r="AV491" i="25"/>
  <c r="AT491" i="25"/>
  <c r="AS491" i="25"/>
  <c r="AR491" i="25"/>
  <c r="AQ491" i="25"/>
  <c r="BB490" i="25"/>
  <c r="BA490" i="25"/>
  <c r="AZ490" i="25"/>
  <c r="AY490" i="25"/>
  <c r="AX490" i="25"/>
  <c r="AW490" i="25"/>
  <c r="AV490" i="25"/>
  <c r="AT490" i="25"/>
  <c r="AS490" i="25"/>
  <c r="AR490" i="25"/>
  <c r="AQ490" i="25"/>
  <c r="BB489" i="25"/>
  <c r="BA489" i="25"/>
  <c r="AZ489" i="25"/>
  <c r="AY489" i="25"/>
  <c r="AX489" i="25"/>
  <c r="AW489" i="25"/>
  <c r="AV489" i="25"/>
  <c r="AT489" i="25"/>
  <c r="AS489" i="25"/>
  <c r="AR489" i="25"/>
  <c r="AQ489" i="25"/>
  <c r="BB488" i="25"/>
  <c r="BA488" i="25"/>
  <c r="AZ488" i="25"/>
  <c r="AY488" i="25"/>
  <c r="AX488" i="25"/>
  <c r="AW488" i="25"/>
  <c r="AV488" i="25"/>
  <c r="AT488" i="25"/>
  <c r="AS488" i="25"/>
  <c r="AR488" i="25"/>
  <c r="AQ488" i="25"/>
  <c r="BB487" i="25"/>
  <c r="BA487" i="25"/>
  <c r="AZ487" i="25"/>
  <c r="AY487" i="25"/>
  <c r="AX487" i="25"/>
  <c r="AW487" i="25"/>
  <c r="AV487" i="25"/>
  <c r="AT487" i="25"/>
  <c r="AS487" i="25"/>
  <c r="AR487" i="25"/>
  <c r="AQ487" i="25"/>
  <c r="BB486" i="25"/>
  <c r="BA486" i="25"/>
  <c r="AZ486" i="25"/>
  <c r="AY486" i="25"/>
  <c r="AX486" i="25"/>
  <c r="AW486" i="25"/>
  <c r="AV486" i="25"/>
  <c r="AT486" i="25"/>
  <c r="AS486" i="25"/>
  <c r="AR486" i="25"/>
  <c r="AQ486" i="25"/>
  <c r="BB485" i="25"/>
  <c r="BA485" i="25"/>
  <c r="AZ485" i="25"/>
  <c r="AY485" i="25"/>
  <c r="AX485" i="25"/>
  <c r="AW485" i="25"/>
  <c r="AV485" i="25"/>
  <c r="AT485" i="25"/>
  <c r="AS485" i="25"/>
  <c r="AR485" i="25"/>
  <c r="AQ485" i="25"/>
  <c r="BB484" i="25"/>
  <c r="BA484" i="25"/>
  <c r="AZ484" i="25"/>
  <c r="AY484" i="25"/>
  <c r="AX484" i="25"/>
  <c r="AW484" i="25"/>
  <c r="AV484" i="25"/>
  <c r="AT484" i="25"/>
  <c r="AS484" i="25"/>
  <c r="AR484" i="25"/>
  <c r="AQ484" i="25"/>
  <c r="BB483" i="25"/>
  <c r="BA483" i="25"/>
  <c r="AZ483" i="25"/>
  <c r="AY483" i="25"/>
  <c r="AX483" i="25"/>
  <c r="AW483" i="25"/>
  <c r="AV483" i="25"/>
  <c r="AT483" i="25"/>
  <c r="AS483" i="25"/>
  <c r="AR483" i="25"/>
  <c r="AQ483" i="25"/>
  <c r="BB482" i="25"/>
  <c r="BA482" i="25"/>
  <c r="AZ482" i="25"/>
  <c r="AY482" i="25"/>
  <c r="AX482" i="25"/>
  <c r="AW482" i="25"/>
  <c r="AV482" i="25"/>
  <c r="AT482" i="25"/>
  <c r="AS482" i="25"/>
  <c r="AR482" i="25"/>
  <c r="AQ482" i="25"/>
  <c r="BB481" i="25"/>
  <c r="BA481" i="25"/>
  <c r="AZ481" i="25"/>
  <c r="AY481" i="25"/>
  <c r="AX481" i="25"/>
  <c r="AW481" i="25"/>
  <c r="AV481" i="25"/>
  <c r="AT481" i="25"/>
  <c r="AS481" i="25"/>
  <c r="AR481" i="25"/>
  <c r="AQ481" i="25"/>
  <c r="BB480" i="25"/>
  <c r="BA480" i="25"/>
  <c r="AZ480" i="25"/>
  <c r="AY480" i="25"/>
  <c r="AX480" i="25"/>
  <c r="AW480" i="25"/>
  <c r="AV480" i="25"/>
  <c r="AT480" i="25"/>
  <c r="AS480" i="25"/>
  <c r="AR480" i="25"/>
  <c r="AQ480" i="25"/>
  <c r="BB479" i="25"/>
  <c r="BA479" i="25"/>
  <c r="AZ479" i="25"/>
  <c r="AY479" i="25"/>
  <c r="AX479" i="25"/>
  <c r="AW479" i="25"/>
  <c r="AV479" i="25"/>
  <c r="AT479" i="25"/>
  <c r="AS479" i="25"/>
  <c r="AR479" i="25"/>
  <c r="AQ479" i="25"/>
  <c r="BB478" i="25"/>
  <c r="BA478" i="25"/>
  <c r="AZ478" i="25"/>
  <c r="AY478" i="25"/>
  <c r="AX478" i="25"/>
  <c r="AW478" i="25"/>
  <c r="AV478" i="25"/>
  <c r="AT478" i="25"/>
  <c r="AS478" i="25"/>
  <c r="AR478" i="25"/>
  <c r="AQ478" i="25"/>
  <c r="BB477" i="25"/>
  <c r="BA477" i="25"/>
  <c r="AZ477" i="25"/>
  <c r="AY477" i="25"/>
  <c r="AX477" i="25"/>
  <c r="AW477" i="25"/>
  <c r="AV477" i="25"/>
  <c r="AT477" i="25"/>
  <c r="AS477" i="25"/>
  <c r="AR477" i="25"/>
  <c r="AQ477" i="25"/>
  <c r="BB476" i="25"/>
  <c r="BA476" i="25"/>
  <c r="AZ476" i="25"/>
  <c r="AY476" i="25"/>
  <c r="AX476" i="25"/>
  <c r="AW476" i="25"/>
  <c r="AV476" i="25"/>
  <c r="AT476" i="25"/>
  <c r="AS476" i="25"/>
  <c r="AR476" i="25"/>
  <c r="AQ476" i="25"/>
  <c r="BB475" i="25"/>
  <c r="BA475" i="25"/>
  <c r="AZ475" i="25"/>
  <c r="AY475" i="25"/>
  <c r="AX475" i="25"/>
  <c r="AW475" i="25"/>
  <c r="AV475" i="25"/>
  <c r="AT475" i="25"/>
  <c r="AS475" i="25"/>
  <c r="AR475" i="25"/>
  <c r="AQ475" i="25"/>
  <c r="BB474" i="25"/>
  <c r="BA474" i="25"/>
  <c r="AZ474" i="25"/>
  <c r="AY474" i="25"/>
  <c r="AX474" i="25"/>
  <c r="AW474" i="25"/>
  <c r="AV474" i="25"/>
  <c r="AT474" i="25"/>
  <c r="AS474" i="25"/>
  <c r="AR474" i="25"/>
  <c r="AQ474" i="25"/>
  <c r="BB473" i="25"/>
  <c r="BA473" i="25"/>
  <c r="AZ473" i="25"/>
  <c r="AY473" i="25"/>
  <c r="AX473" i="25"/>
  <c r="AW473" i="25"/>
  <c r="AV473" i="25"/>
  <c r="AT473" i="25"/>
  <c r="AS473" i="25"/>
  <c r="AR473" i="25"/>
  <c r="AQ473" i="25"/>
  <c r="BB472" i="25"/>
  <c r="BA472" i="25"/>
  <c r="AZ472" i="25"/>
  <c r="AY472" i="25"/>
  <c r="AX472" i="25"/>
  <c r="AW472" i="25"/>
  <c r="AV472" i="25"/>
  <c r="AT472" i="25"/>
  <c r="AS472" i="25"/>
  <c r="AR472" i="25"/>
  <c r="AQ472" i="25"/>
  <c r="BB471" i="25"/>
  <c r="BA471" i="25"/>
  <c r="AZ471" i="25"/>
  <c r="AY471" i="25"/>
  <c r="AX471" i="25"/>
  <c r="AW471" i="25"/>
  <c r="AV471" i="25"/>
  <c r="AT471" i="25"/>
  <c r="AS471" i="25"/>
  <c r="AR471" i="25"/>
  <c r="AQ471" i="25"/>
  <c r="BB470" i="25"/>
  <c r="BA470" i="25"/>
  <c r="AZ470" i="25"/>
  <c r="AY470" i="25"/>
  <c r="AX470" i="25"/>
  <c r="AW470" i="25"/>
  <c r="AV470" i="25"/>
  <c r="AT470" i="25"/>
  <c r="AS470" i="25"/>
  <c r="AR470" i="25"/>
  <c r="AQ470" i="25"/>
  <c r="BB469" i="25"/>
  <c r="BA469" i="25"/>
  <c r="AZ469" i="25"/>
  <c r="AY469" i="25"/>
  <c r="AX469" i="25"/>
  <c r="AW469" i="25"/>
  <c r="AV469" i="25"/>
  <c r="AT469" i="25"/>
  <c r="AS469" i="25"/>
  <c r="AR469" i="25"/>
  <c r="AQ469" i="25"/>
  <c r="BB468" i="25"/>
  <c r="BA468" i="25"/>
  <c r="AZ468" i="25"/>
  <c r="AY468" i="25"/>
  <c r="AX468" i="25"/>
  <c r="AW468" i="25"/>
  <c r="AV468" i="25"/>
  <c r="AT468" i="25"/>
  <c r="AS468" i="25"/>
  <c r="AR468" i="25"/>
  <c r="AQ468" i="25"/>
  <c r="BB467" i="25"/>
  <c r="BA467" i="25"/>
  <c r="AZ467" i="25"/>
  <c r="AY467" i="25"/>
  <c r="AX467" i="25"/>
  <c r="AW467" i="25"/>
  <c r="AV467" i="25"/>
  <c r="AT467" i="25"/>
  <c r="AS467" i="25"/>
  <c r="AR467" i="25"/>
  <c r="AQ467" i="25"/>
  <c r="BB466" i="25"/>
  <c r="BA466" i="25"/>
  <c r="AZ466" i="25"/>
  <c r="AY466" i="25"/>
  <c r="AX466" i="25"/>
  <c r="AW466" i="25"/>
  <c r="AV466" i="25"/>
  <c r="AT466" i="25"/>
  <c r="AS466" i="25"/>
  <c r="AR466" i="25"/>
  <c r="AQ466" i="25"/>
  <c r="BB465" i="25"/>
  <c r="BA465" i="25"/>
  <c r="AZ465" i="25"/>
  <c r="AY465" i="25"/>
  <c r="AX465" i="25"/>
  <c r="AW465" i="25"/>
  <c r="AV465" i="25"/>
  <c r="AT465" i="25"/>
  <c r="AS465" i="25"/>
  <c r="AR465" i="25"/>
  <c r="AQ465" i="25"/>
  <c r="BB464" i="25"/>
  <c r="BA464" i="25"/>
  <c r="AZ464" i="25"/>
  <c r="AY464" i="25"/>
  <c r="AX464" i="25"/>
  <c r="AW464" i="25"/>
  <c r="AV464" i="25"/>
  <c r="AT464" i="25"/>
  <c r="AS464" i="25"/>
  <c r="AR464" i="25"/>
  <c r="AQ464" i="25"/>
  <c r="BB463" i="25"/>
  <c r="BA463" i="25"/>
  <c r="AZ463" i="25"/>
  <c r="AY463" i="25"/>
  <c r="AX463" i="25"/>
  <c r="AW463" i="25"/>
  <c r="AV463" i="25"/>
  <c r="AT463" i="25"/>
  <c r="AS463" i="25"/>
  <c r="AR463" i="25"/>
  <c r="AQ463" i="25"/>
  <c r="BB462" i="25"/>
  <c r="BA462" i="25"/>
  <c r="AZ462" i="25"/>
  <c r="AY462" i="25"/>
  <c r="AX462" i="25"/>
  <c r="AW462" i="25"/>
  <c r="AV462" i="25"/>
  <c r="AT462" i="25"/>
  <c r="AS462" i="25"/>
  <c r="AR462" i="25"/>
  <c r="AQ462" i="25"/>
  <c r="BB461" i="25"/>
  <c r="BA461" i="25"/>
  <c r="AZ461" i="25"/>
  <c r="AY461" i="25"/>
  <c r="AX461" i="25"/>
  <c r="AW461" i="25"/>
  <c r="AV461" i="25"/>
  <c r="AT461" i="25"/>
  <c r="AS461" i="25"/>
  <c r="AR461" i="25"/>
  <c r="AQ461" i="25"/>
  <c r="BB460" i="25"/>
  <c r="BA460" i="25"/>
  <c r="AZ460" i="25"/>
  <c r="AY460" i="25"/>
  <c r="AX460" i="25"/>
  <c r="AW460" i="25"/>
  <c r="AV460" i="25"/>
  <c r="AT460" i="25"/>
  <c r="AS460" i="25"/>
  <c r="AR460" i="25"/>
  <c r="AQ460" i="25"/>
  <c r="BB459" i="25"/>
  <c r="BA459" i="25"/>
  <c r="AZ459" i="25"/>
  <c r="AY459" i="25"/>
  <c r="AX459" i="25"/>
  <c r="AW459" i="25"/>
  <c r="AV459" i="25"/>
  <c r="AT459" i="25"/>
  <c r="AS459" i="25"/>
  <c r="AR459" i="25"/>
  <c r="AQ459" i="25"/>
  <c r="BB458" i="25"/>
  <c r="BA458" i="25"/>
  <c r="AZ458" i="25"/>
  <c r="AY458" i="25"/>
  <c r="AX458" i="25"/>
  <c r="AW458" i="25"/>
  <c r="AV458" i="25"/>
  <c r="AT458" i="25"/>
  <c r="AS458" i="25"/>
  <c r="AR458" i="25"/>
  <c r="AQ458" i="25"/>
  <c r="BB457" i="25"/>
  <c r="BA457" i="25"/>
  <c r="AZ457" i="25"/>
  <c r="AY457" i="25"/>
  <c r="AX457" i="25"/>
  <c r="AW457" i="25"/>
  <c r="AV457" i="25"/>
  <c r="AT457" i="25"/>
  <c r="AS457" i="25"/>
  <c r="AR457" i="25"/>
  <c r="AQ457" i="25"/>
  <c r="BB456" i="25"/>
  <c r="BA456" i="25"/>
  <c r="AZ456" i="25"/>
  <c r="AY456" i="25"/>
  <c r="AX456" i="25"/>
  <c r="AW456" i="25"/>
  <c r="AV456" i="25"/>
  <c r="AT456" i="25"/>
  <c r="AS456" i="25"/>
  <c r="AR456" i="25"/>
  <c r="AQ456" i="25"/>
  <c r="BB455" i="25"/>
  <c r="BA455" i="25"/>
  <c r="AZ455" i="25"/>
  <c r="AY455" i="25"/>
  <c r="AX455" i="25"/>
  <c r="AW455" i="25"/>
  <c r="AV455" i="25"/>
  <c r="AT455" i="25"/>
  <c r="AS455" i="25"/>
  <c r="AR455" i="25"/>
  <c r="AQ455" i="25"/>
  <c r="BB454" i="25"/>
  <c r="BA454" i="25"/>
  <c r="AZ454" i="25"/>
  <c r="AY454" i="25"/>
  <c r="AX454" i="25"/>
  <c r="AW454" i="25"/>
  <c r="AV454" i="25"/>
  <c r="AT454" i="25"/>
  <c r="AS454" i="25"/>
  <c r="AR454" i="25"/>
  <c r="AQ454" i="25"/>
  <c r="BB453" i="25"/>
  <c r="BA453" i="25"/>
  <c r="AZ453" i="25"/>
  <c r="AY453" i="25"/>
  <c r="AX453" i="25"/>
  <c r="AW453" i="25"/>
  <c r="AV453" i="25"/>
  <c r="AT453" i="25"/>
  <c r="AS453" i="25"/>
  <c r="AR453" i="25"/>
  <c r="AQ453" i="25"/>
  <c r="BB452" i="25"/>
  <c r="BA452" i="25"/>
  <c r="AZ452" i="25"/>
  <c r="AY452" i="25"/>
  <c r="AX452" i="25"/>
  <c r="AW452" i="25"/>
  <c r="AV452" i="25"/>
  <c r="AT452" i="25"/>
  <c r="AS452" i="25"/>
  <c r="AR452" i="25"/>
  <c r="AQ452" i="25"/>
  <c r="BB451" i="25"/>
  <c r="BA451" i="25"/>
  <c r="AZ451" i="25"/>
  <c r="AY451" i="25"/>
  <c r="AX451" i="25"/>
  <c r="AW451" i="25"/>
  <c r="AV451" i="25"/>
  <c r="AT451" i="25"/>
  <c r="AS451" i="25"/>
  <c r="AR451" i="25"/>
  <c r="AQ451" i="25"/>
  <c r="BB450" i="25"/>
  <c r="BA450" i="25"/>
  <c r="AZ450" i="25"/>
  <c r="AY450" i="25"/>
  <c r="AX450" i="25"/>
  <c r="AW450" i="25"/>
  <c r="AV450" i="25"/>
  <c r="AT450" i="25"/>
  <c r="AS450" i="25"/>
  <c r="AR450" i="25"/>
  <c r="AQ450" i="25"/>
  <c r="BB449" i="25"/>
  <c r="BA449" i="25"/>
  <c r="AZ449" i="25"/>
  <c r="AY449" i="25"/>
  <c r="AX449" i="25"/>
  <c r="AW449" i="25"/>
  <c r="AV449" i="25"/>
  <c r="AT449" i="25"/>
  <c r="AS449" i="25"/>
  <c r="AR449" i="25"/>
  <c r="AQ449" i="25"/>
  <c r="BB448" i="25"/>
  <c r="BA448" i="25"/>
  <c r="AZ448" i="25"/>
  <c r="AY448" i="25"/>
  <c r="AX448" i="25"/>
  <c r="AW448" i="25"/>
  <c r="AV448" i="25"/>
  <c r="AT448" i="25"/>
  <c r="AS448" i="25"/>
  <c r="AR448" i="25"/>
  <c r="AQ448" i="25"/>
  <c r="BB447" i="25"/>
  <c r="BA447" i="25"/>
  <c r="AZ447" i="25"/>
  <c r="AY447" i="25"/>
  <c r="AX447" i="25"/>
  <c r="AW447" i="25"/>
  <c r="AV447" i="25"/>
  <c r="AT447" i="25"/>
  <c r="AS447" i="25"/>
  <c r="AR447" i="25"/>
  <c r="AQ447" i="25"/>
  <c r="BB446" i="25"/>
  <c r="BA446" i="25"/>
  <c r="AZ446" i="25"/>
  <c r="AY446" i="25"/>
  <c r="AX446" i="25"/>
  <c r="AW446" i="25"/>
  <c r="AV446" i="25"/>
  <c r="AT446" i="25"/>
  <c r="AS446" i="25"/>
  <c r="AR446" i="25"/>
  <c r="AQ446" i="25"/>
  <c r="BB445" i="25"/>
  <c r="BA445" i="25"/>
  <c r="AZ445" i="25"/>
  <c r="AY445" i="25"/>
  <c r="AX445" i="25"/>
  <c r="AW445" i="25"/>
  <c r="AV445" i="25"/>
  <c r="AT445" i="25"/>
  <c r="AS445" i="25"/>
  <c r="AR445" i="25"/>
  <c r="AQ445" i="25"/>
  <c r="BB444" i="25"/>
  <c r="BA444" i="25"/>
  <c r="AZ444" i="25"/>
  <c r="AY444" i="25"/>
  <c r="AX444" i="25"/>
  <c r="AW444" i="25"/>
  <c r="AV444" i="25"/>
  <c r="AT444" i="25"/>
  <c r="AS444" i="25"/>
  <c r="AR444" i="25"/>
  <c r="AQ444" i="25"/>
  <c r="BB443" i="25"/>
  <c r="BA443" i="25"/>
  <c r="AZ443" i="25"/>
  <c r="AY443" i="25"/>
  <c r="AX443" i="25"/>
  <c r="AW443" i="25"/>
  <c r="AV443" i="25"/>
  <c r="AT443" i="25"/>
  <c r="AS443" i="25"/>
  <c r="AR443" i="25"/>
  <c r="AQ443" i="25"/>
  <c r="BB442" i="25"/>
  <c r="BA442" i="25"/>
  <c r="AZ442" i="25"/>
  <c r="AY442" i="25"/>
  <c r="AX442" i="25"/>
  <c r="AW442" i="25"/>
  <c r="AV442" i="25"/>
  <c r="AT442" i="25"/>
  <c r="AS442" i="25"/>
  <c r="AR442" i="25"/>
  <c r="AQ442" i="25"/>
  <c r="BB441" i="25"/>
  <c r="BA441" i="25"/>
  <c r="AZ441" i="25"/>
  <c r="AY441" i="25"/>
  <c r="AX441" i="25"/>
  <c r="AW441" i="25"/>
  <c r="AV441" i="25"/>
  <c r="AT441" i="25"/>
  <c r="AS441" i="25"/>
  <c r="AR441" i="25"/>
  <c r="AQ441" i="25"/>
  <c r="BB440" i="25"/>
  <c r="BA440" i="25"/>
  <c r="AZ440" i="25"/>
  <c r="AY440" i="25"/>
  <c r="AX440" i="25"/>
  <c r="AW440" i="25"/>
  <c r="AV440" i="25"/>
  <c r="AT440" i="25"/>
  <c r="AS440" i="25"/>
  <c r="AR440" i="25"/>
  <c r="AQ440" i="25"/>
  <c r="BB439" i="25"/>
  <c r="BA439" i="25"/>
  <c r="AZ439" i="25"/>
  <c r="AY439" i="25"/>
  <c r="AX439" i="25"/>
  <c r="AW439" i="25"/>
  <c r="AV439" i="25"/>
  <c r="AT439" i="25"/>
  <c r="AS439" i="25"/>
  <c r="AR439" i="25"/>
  <c r="AQ439" i="25"/>
  <c r="BB438" i="25"/>
  <c r="BA438" i="25"/>
  <c r="AZ438" i="25"/>
  <c r="AY438" i="25"/>
  <c r="AX438" i="25"/>
  <c r="AW438" i="25"/>
  <c r="AV438" i="25"/>
  <c r="AT438" i="25"/>
  <c r="AS438" i="25"/>
  <c r="AR438" i="25"/>
  <c r="AQ438" i="25"/>
  <c r="BB437" i="25"/>
  <c r="BA437" i="25"/>
  <c r="AZ437" i="25"/>
  <c r="AY437" i="25"/>
  <c r="AX437" i="25"/>
  <c r="AW437" i="25"/>
  <c r="AV437" i="25"/>
  <c r="AT437" i="25"/>
  <c r="AS437" i="25"/>
  <c r="AR437" i="25"/>
  <c r="AQ437" i="25"/>
  <c r="BB436" i="25"/>
  <c r="BA436" i="25"/>
  <c r="AZ436" i="25"/>
  <c r="AY436" i="25"/>
  <c r="AX436" i="25"/>
  <c r="AW436" i="25"/>
  <c r="AV436" i="25"/>
  <c r="AT436" i="25"/>
  <c r="AS436" i="25"/>
  <c r="AR436" i="25"/>
  <c r="AQ436" i="25"/>
  <c r="BB435" i="25"/>
  <c r="BA435" i="25"/>
  <c r="AZ435" i="25"/>
  <c r="AY435" i="25"/>
  <c r="AX435" i="25"/>
  <c r="AW435" i="25"/>
  <c r="AV435" i="25"/>
  <c r="AT435" i="25"/>
  <c r="AS435" i="25"/>
  <c r="AR435" i="25"/>
  <c r="AQ435" i="25"/>
  <c r="BB434" i="25"/>
  <c r="BA434" i="25"/>
  <c r="AZ434" i="25"/>
  <c r="AY434" i="25"/>
  <c r="AX434" i="25"/>
  <c r="AW434" i="25"/>
  <c r="AV434" i="25"/>
  <c r="AT434" i="25"/>
  <c r="AS434" i="25"/>
  <c r="AR434" i="25"/>
  <c r="AQ434" i="25"/>
  <c r="BB433" i="25"/>
  <c r="BA433" i="25"/>
  <c r="AZ433" i="25"/>
  <c r="AY433" i="25"/>
  <c r="AX433" i="25"/>
  <c r="AW433" i="25"/>
  <c r="AV433" i="25"/>
  <c r="AT433" i="25"/>
  <c r="AS433" i="25"/>
  <c r="AR433" i="25"/>
  <c r="AQ433" i="25"/>
  <c r="BB432" i="25"/>
  <c r="BA432" i="25"/>
  <c r="AZ432" i="25"/>
  <c r="AY432" i="25"/>
  <c r="AX432" i="25"/>
  <c r="AW432" i="25"/>
  <c r="AV432" i="25"/>
  <c r="AT432" i="25"/>
  <c r="AS432" i="25"/>
  <c r="AR432" i="25"/>
  <c r="AQ432" i="25"/>
  <c r="BB431" i="25"/>
  <c r="BA431" i="25"/>
  <c r="AZ431" i="25"/>
  <c r="AY431" i="25"/>
  <c r="AX431" i="25"/>
  <c r="AW431" i="25"/>
  <c r="AV431" i="25"/>
  <c r="AT431" i="25"/>
  <c r="AS431" i="25"/>
  <c r="AR431" i="25"/>
  <c r="AQ431" i="25"/>
  <c r="BB430" i="25"/>
  <c r="BA430" i="25"/>
  <c r="AZ430" i="25"/>
  <c r="AY430" i="25"/>
  <c r="AX430" i="25"/>
  <c r="AW430" i="25"/>
  <c r="AV430" i="25"/>
  <c r="AT430" i="25"/>
  <c r="AS430" i="25"/>
  <c r="AR430" i="25"/>
  <c r="AQ430" i="25"/>
  <c r="BB429" i="25"/>
  <c r="BA429" i="25"/>
  <c r="AZ429" i="25"/>
  <c r="AY429" i="25"/>
  <c r="AX429" i="25"/>
  <c r="AW429" i="25"/>
  <c r="AV429" i="25"/>
  <c r="AT429" i="25"/>
  <c r="AS429" i="25"/>
  <c r="AR429" i="25"/>
  <c r="AQ429" i="25"/>
  <c r="BB428" i="25"/>
  <c r="BA428" i="25"/>
  <c r="AZ428" i="25"/>
  <c r="AY428" i="25"/>
  <c r="AX428" i="25"/>
  <c r="AW428" i="25"/>
  <c r="AV428" i="25"/>
  <c r="AT428" i="25"/>
  <c r="AS428" i="25"/>
  <c r="AR428" i="25"/>
  <c r="AQ428" i="25"/>
  <c r="BB427" i="25"/>
  <c r="BA427" i="25"/>
  <c r="AZ427" i="25"/>
  <c r="AY427" i="25"/>
  <c r="AX427" i="25"/>
  <c r="AW427" i="25"/>
  <c r="AV427" i="25"/>
  <c r="AT427" i="25"/>
  <c r="AS427" i="25"/>
  <c r="AR427" i="25"/>
  <c r="AQ427" i="25"/>
  <c r="BB426" i="25"/>
  <c r="BA426" i="25"/>
  <c r="AZ426" i="25"/>
  <c r="AY426" i="25"/>
  <c r="AX426" i="25"/>
  <c r="AW426" i="25"/>
  <c r="AV426" i="25"/>
  <c r="AT426" i="25"/>
  <c r="AS426" i="25"/>
  <c r="AR426" i="25"/>
  <c r="AQ426" i="25"/>
  <c r="BB425" i="25"/>
  <c r="BA425" i="25"/>
  <c r="AZ425" i="25"/>
  <c r="AY425" i="25"/>
  <c r="AX425" i="25"/>
  <c r="AW425" i="25"/>
  <c r="AV425" i="25"/>
  <c r="AT425" i="25"/>
  <c r="AS425" i="25"/>
  <c r="AR425" i="25"/>
  <c r="AQ425" i="25"/>
  <c r="BB424" i="25"/>
  <c r="BA424" i="25"/>
  <c r="AZ424" i="25"/>
  <c r="AY424" i="25"/>
  <c r="AX424" i="25"/>
  <c r="AW424" i="25"/>
  <c r="AV424" i="25"/>
  <c r="AT424" i="25"/>
  <c r="AS424" i="25"/>
  <c r="AR424" i="25"/>
  <c r="AQ424" i="25"/>
  <c r="BB423" i="25"/>
  <c r="BA423" i="25"/>
  <c r="AZ423" i="25"/>
  <c r="AY423" i="25"/>
  <c r="AX423" i="25"/>
  <c r="AW423" i="25"/>
  <c r="AV423" i="25"/>
  <c r="AT423" i="25"/>
  <c r="AS423" i="25"/>
  <c r="AR423" i="25"/>
  <c r="AQ423" i="25"/>
  <c r="BB422" i="25"/>
  <c r="BA422" i="25"/>
  <c r="AZ422" i="25"/>
  <c r="AY422" i="25"/>
  <c r="AX422" i="25"/>
  <c r="AW422" i="25"/>
  <c r="AV422" i="25"/>
  <c r="AT422" i="25"/>
  <c r="AS422" i="25"/>
  <c r="AR422" i="25"/>
  <c r="AQ422" i="25"/>
  <c r="BB421" i="25"/>
  <c r="BA421" i="25"/>
  <c r="AZ421" i="25"/>
  <c r="AY421" i="25"/>
  <c r="AX421" i="25"/>
  <c r="AW421" i="25"/>
  <c r="AV421" i="25"/>
  <c r="AT421" i="25"/>
  <c r="AS421" i="25"/>
  <c r="AR421" i="25"/>
  <c r="AQ421" i="25"/>
  <c r="BB420" i="25"/>
  <c r="BA420" i="25"/>
  <c r="AZ420" i="25"/>
  <c r="AY420" i="25"/>
  <c r="AX420" i="25"/>
  <c r="AW420" i="25"/>
  <c r="AV420" i="25"/>
  <c r="AT420" i="25"/>
  <c r="AS420" i="25"/>
  <c r="AR420" i="25"/>
  <c r="AQ420" i="25"/>
  <c r="BB419" i="25"/>
  <c r="BA419" i="25"/>
  <c r="AZ419" i="25"/>
  <c r="AY419" i="25"/>
  <c r="AX419" i="25"/>
  <c r="AW419" i="25"/>
  <c r="AV419" i="25"/>
  <c r="AT419" i="25"/>
  <c r="AS419" i="25"/>
  <c r="AR419" i="25"/>
  <c r="AQ419" i="25"/>
  <c r="BB418" i="25"/>
  <c r="BA418" i="25"/>
  <c r="AZ418" i="25"/>
  <c r="AY418" i="25"/>
  <c r="AX418" i="25"/>
  <c r="AW418" i="25"/>
  <c r="AV418" i="25"/>
  <c r="AT418" i="25"/>
  <c r="AS418" i="25"/>
  <c r="AR418" i="25"/>
  <c r="AQ418" i="25"/>
  <c r="BB417" i="25"/>
  <c r="BA417" i="25"/>
  <c r="AZ417" i="25"/>
  <c r="AY417" i="25"/>
  <c r="AX417" i="25"/>
  <c r="AW417" i="25"/>
  <c r="AV417" i="25"/>
  <c r="AT417" i="25"/>
  <c r="AS417" i="25"/>
  <c r="AR417" i="25"/>
  <c r="AQ417" i="25"/>
  <c r="BB416" i="25"/>
  <c r="BA416" i="25"/>
  <c r="AZ416" i="25"/>
  <c r="AY416" i="25"/>
  <c r="AX416" i="25"/>
  <c r="AW416" i="25"/>
  <c r="AV416" i="25"/>
  <c r="AT416" i="25"/>
  <c r="AS416" i="25"/>
  <c r="AR416" i="25"/>
  <c r="AQ416" i="25"/>
  <c r="BB415" i="25"/>
  <c r="BA415" i="25"/>
  <c r="AZ415" i="25"/>
  <c r="AY415" i="25"/>
  <c r="AX415" i="25"/>
  <c r="AW415" i="25"/>
  <c r="AV415" i="25"/>
  <c r="AT415" i="25"/>
  <c r="AS415" i="25"/>
  <c r="AR415" i="25"/>
  <c r="AQ415" i="25"/>
  <c r="BB414" i="25"/>
  <c r="BA414" i="25"/>
  <c r="AZ414" i="25"/>
  <c r="AY414" i="25"/>
  <c r="AX414" i="25"/>
  <c r="AW414" i="25"/>
  <c r="AV414" i="25"/>
  <c r="AT414" i="25"/>
  <c r="AS414" i="25"/>
  <c r="AR414" i="25"/>
  <c r="AQ414" i="25"/>
  <c r="BB413" i="25"/>
  <c r="BA413" i="25"/>
  <c r="AZ413" i="25"/>
  <c r="AY413" i="25"/>
  <c r="AX413" i="25"/>
  <c r="AW413" i="25"/>
  <c r="AV413" i="25"/>
  <c r="AT413" i="25"/>
  <c r="AS413" i="25"/>
  <c r="AR413" i="25"/>
  <c r="AQ413" i="25"/>
  <c r="BB412" i="25"/>
  <c r="BA412" i="25"/>
  <c r="AZ412" i="25"/>
  <c r="AY412" i="25"/>
  <c r="AX412" i="25"/>
  <c r="AW412" i="25"/>
  <c r="AV412" i="25"/>
  <c r="AT412" i="25"/>
  <c r="AS412" i="25"/>
  <c r="AR412" i="25"/>
  <c r="AQ412" i="25"/>
  <c r="BB411" i="25"/>
  <c r="BA411" i="25"/>
  <c r="AZ411" i="25"/>
  <c r="AY411" i="25"/>
  <c r="AX411" i="25"/>
  <c r="AW411" i="25"/>
  <c r="AV411" i="25"/>
  <c r="AT411" i="25"/>
  <c r="AS411" i="25"/>
  <c r="AR411" i="25"/>
  <c r="AQ411" i="25"/>
  <c r="BB410" i="25"/>
  <c r="BA410" i="25"/>
  <c r="AZ410" i="25"/>
  <c r="AY410" i="25"/>
  <c r="AX410" i="25"/>
  <c r="AW410" i="25"/>
  <c r="AV410" i="25"/>
  <c r="AT410" i="25"/>
  <c r="AS410" i="25"/>
  <c r="AR410" i="25"/>
  <c r="AQ410" i="25"/>
  <c r="BB409" i="25"/>
  <c r="BA409" i="25"/>
  <c r="AZ409" i="25"/>
  <c r="AY409" i="25"/>
  <c r="AX409" i="25"/>
  <c r="AW409" i="25"/>
  <c r="AV409" i="25"/>
  <c r="AT409" i="25"/>
  <c r="AS409" i="25"/>
  <c r="AR409" i="25"/>
  <c r="AQ409" i="25"/>
  <c r="BB408" i="25"/>
  <c r="BA408" i="25"/>
  <c r="AZ408" i="25"/>
  <c r="AY408" i="25"/>
  <c r="AX408" i="25"/>
  <c r="AW408" i="25"/>
  <c r="AV408" i="25"/>
  <c r="AT408" i="25"/>
  <c r="AS408" i="25"/>
  <c r="AR408" i="25"/>
  <c r="AQ408" i="25"/>
  <c r="BB407" i="25"/>
  <c r="BA407" i="25"/>
  <c r="AZ407" i="25"/>
  <c r="AY407" i="25"/>
  <c r="AX407" i="25"/>
  <c r="AW407" i="25"/>
  <c r="AV407" i="25"/>
  <c r="AT407" i="25"/>
  <c r="AS407" i="25"/>
  <c r="AR407" i="25"/>
  <c r="AQ407" i="25"/>
  <c r="BB406" i="25"/>
  <c r="BA406" i="25"/>
  <c r="AZ406" i="25"/>
  <c r="AY406" i="25"/>
  <c r="AX406" i="25"/>
  <c r="AW406" i="25"/>
  <c r="AV406" i="25"/>
  <c r="AT406" i="25"/>
  <c r="AS406" i="25"/>
  <c r="AR406" i="25"/>
  <c r="AQ406" i="25"/>
  <c r="BB405" i="25"/>
  <c r="BA405" i="25"/>
  <c r="AZ405" i="25"/>
  <c r="AY405" i="25"/>
  <c r="AX405" i="25"/>
  <c r="AW405" i="25"/>
  <c r="AV405" i="25"/>
  <c r="AT405" i="25"/>
  <c r="AS405" i="25"/>
  <c r="AR405" i="25"/>
  <c r="AQ405" i="25"/>
  <c r="BB404" i="25"/>
  <c r="BA404" i="25"/>
  <c r="AZ404" i="25"/>
  <c r="AY404" i="25"/>
  <c r="AX404" i="25"/>
  <c r="AW404" i="25"/>
  <c r="AV404" i="25"/>
  <c r="AT404" i="25"/>
  <c r="AS404" i="25"/>
  <c r="AR404" i="25"/>
  <c r="AQ404" i="25"/>
  <c r="BB403" i="25"/>
  <c r="BA403" i="25"/>
  <c r="AZ403" i="25"/>
  <c r="AY403" i="25"/>
  <c r="AX403" i="25"/>
  <c r="AW403" i="25"/>
  <c r="AV403" i="25"/>
  <c r="AT403" i="25"/>
  <c r="AS403" i="25"/>
  <c r="AR403" i="25"/>
  <c r="AQ403" i="25"/>
  <c r="BB402" i="25"/>
  <c r="BA402" i="25"/>
  <c r="AZ402" i="25"/>
  <c r="AY402" i="25"/>
  <c r="AX402" i="25"/>
  <c r="AW402" i="25"/>
  <c r="AV402" i="25"/>
  <c r="AT402" i="25"/>
  <c r="AS402" i="25"/>
  <c r="AR402" i="25"/>
  <c r="AQ402" i="25"/>
  <c r="BB401" i="25"/>
  <c r="BA401" i="25"/>
  <c r="AZ401" i="25"/>
  <c r="AY401" i="25"/>
  <c r="AX401" i="25"/>
  <c r="AW401" i="25"/>
  <c r="AV401" i="25"/>
  <c r="AT401" i="25"/>
  <c r="AS401" i="25"/>
  <c r="AR401" i="25"/>
  <c r="AQ401" i="25"/>
  <c r="BB400" i="25"/>
  <c r="BA400" i="25"/>
  <c r="AZ400" i="25"/>
  <c r="AY400" i="25"/>
  <c r="AX400" i="25"/>
  <c r="AW400" i="25"/>
  <c r="AV400" i="25"/>
  <c r="AT400" i="25"/>
  <c r="AS400" i="25"/>
  <c r="AR400" i="25"/>
  <c r="AQ400" i="25"/>
  <c r="BB399" i="25"/>
  <c r="BA399" i="25"/>
  <c r="AZ399" i="25"/>
  <c r="AY399" i="25"/>
  <c r="AX399" i="25"/>
  <c r="AW399" i="25"/>
  <c r="AV399" i="25"/>
  <c r="AT399" i="25"/>
  <c r="AS399" i="25"/>
  <c r="AR399" i="25"/>
  <c r="AQ399" i="25"/>
  <c r="BB398" i="25"/>
  <c r="BA398" i="25"/>
  <c r="AZ398" i="25"/>
  <c r="AY398" i="25"/>
  <c r="AX398" i="25"/>
  <c r="AW398" i="25"/>
  <c r="AV398" i="25"/>
  <c r="AT398" i="25"/>
  <c r="AS398" i="25"/>
  <c r="AR398" i="25"/>
  <c r="AQ398" i="25"/>
  <c r="BB397" i="25"/>
  <c r="BA397" i="25"/>
  <c r="AZ397" i="25"/>
  <c r="AY397" i="25"/>
  <c r="AX397" i="25"/>
  <c r="AW397" i="25"/>
  <c r="AV397" i="25"/>
  <c r="AT397" i="25"/>
  <c r="AS397" i="25"/>
  <c r="AR397" i="25"/>
  <c r="AQ397" i="25"/>
  <c r="BB396" i="25"/>
  <c r="BA396" i="25"/>
  <c r="AZ396" i="25"/>
  <c r="AY396" i="25"/>
  <c r="AX396" i="25"/>
  <c r="AW396" i="25"/>
  <c r="AV396" i="25"/>
  <c r="AT396" i="25"/>
  <c r="AS396" i="25"/>
  <c r="AR396" i="25"/>
  <c r="AQ396" i="25"/>
  <c r="BB395" i="25"/>
  <c r="BA395" i="25"/>
  <c r="AZ395" i="25"/>
  <c r="AY395" i="25"/>
  <c r="AX395" i="25"/>
  <c r="AW395" i="25"/>
  <c r="AV395" i="25"/>
  <c r="AT395" i="25"/>
  <c r="AS395" i="25"/>
  <c r="AR395" i="25"/>
  <c r="AQ395" i="25"/>
  <c r="BB394" i="25"/>
  <c r="BA394" i="25"/>
  <c r="AZ394" i="25"/>
  <c r="AY394" i="25"/>
  <c r="AX394" i="25"/>
  <c r="AW394" i="25"/>
  <c r="AV394" i="25"/>
  <c r="AT394" i="25"/>
  <c r="AS394" i="25"/>
  <c r="AR394" i="25"/>
  <c r="AQ394" i="25"/>
  <c r="BB393" i="25"/>
  <c r="BA393" i="25"/>
  <c r="AZ393" i="25"/>
  <c r="AY393" i="25"/>
  <c r="AX393" i="25"/>
  <c r="AW393" i="25"/>
  <c r="AV393" i="25"/>
  <c r="AT393" i="25"/>
  <c r="AS393" i="25"/>
  <c r="AR393" i="25"/>
  <c r="AQ393" i="25"/>
  <c r="BB392" i="25"/>
  <c r="BA392" i="25"/>
  <c r="AZ392" i="25"/>
  <c r="AY392" i="25"/>
  <c r="AX392" i="25"/>
  <c r="AW392" i="25"/>
  <c r="AV392" i="25"/>
  <c r="AT392" i="25"/>
  <c r="AS392" i="25"/>
  <c r="AR392" i="25"/>
  <c r="AQ392" i="25"/>
  <c r="BB391" i="25"/>
  <c r="BA391" i="25"/>
  <c r="AZ391" i="25"/>
  <c r="AY391" i="25"/>
  <c r="AX391" i="25"/>
  <c r="AW391" i="25"/>
  <c r="AV391" i="25"/>
  <c r="AT391" i="25"/>
  <c r="AS391" i="25"/>
  <c r="AR391" i="25"/>
  <c r="AQ391" i="25"/>
  <c r="BB390" i="25"/>
  <c r="BA390" i="25"/>
  <c r="AZ390" i="25"/>
  <c r="AY390" i="25"/>
  <c r="AX390" i="25"/>
  <c r="AW390" i="25"/>
  <c r="AV390" i="25"/>
  <c r="AT390" i="25"/>
  <c r="AS390" i="25"/>
  <c r="AR390" i="25"/>
  <c r="AQ390" i="25"/>
  <c r="BB389" i="25"/>
  <c r="BA389" i="25"/>
  <c r="AZ389" i="25"/>
  <c r="AY389" i="25"/>
  <c r="AX389" i="25"/>
  <c r="AW389" i="25"/>
  <c r="AV389" i="25"/>
  <c r="AT389" i="25"/>
  <c r="AS389" i="25"/>
  <c r="AR389" i="25"/>
  <c r="AQ389" i="25"/>
  <c r="BB388" i="25"/>
  <c r="BA388" i="25"/>
  <c r="AZ388" i="25"/>
  <c r="AY388" i="25"/>
  <c r="AX388" i="25"/>
  <c r="AW388" i="25"/>
  <c r="AV388" i="25"/>
  <c r="AT388" i="25"/>
  <c r="AS388" i="25"/>
  <c r="AR388" i="25"/>
  <c r="AQ388" i="25"/>
  <c r="BB387" i="25"/>
  <c r="BA387" i="25"/>
  <c r="AZ387" i="25"/>
  <c r="AY387" i="25"/>
  <c r="AX387" i="25"/>
  <c r="AW387" i="25"/>
  <c r="AV387" i="25"/>
  <c r="AT387" i="25"/>
  <c r="AS387" i="25"/>
  <c r="AR387" i="25"/>
  <c r="AQ387" i="25"/>
  <c r="BB386" i="25"/>
  <c r="BA386" i="25"/>
  <c r="AZ386" i="25"/>
  <c r="AY386" i="25"/>
  <c r="AX386" i="25"/>
  <c r="AW386" i="25"/>
  <c r="AV386" i="25"/>
  <c r="AT386" i="25"/>
  <c r="AS386" i="25"/>
  <c r="AR386" i="25"/>
  <c r="AQ386" i="25"/>
  <c r="BB385" i="25"/>
  <c r="BA385" i="25"/>
  <c r="AZ385" i="25"/>
  <c r="AY385" i="25"/>
  <c r="AX385" i="25"/>
  <c r="AW385" i="25"/>
  <c r="AV385" i="25"/>
  <c r="AT385" i="25"/>
  <c r="AS385" i="25"/>
  <c r="AR385" i="25"/>
  <c r="AQ385" i="25"/>
  <c r="BB384" i="25"/>
  <c r="BA384" i="25"/>
  <c r="AZ384" i="25"/>
  <c r="AY384" i="25"/>
  <c r="AX384" i="25"/>
  <c r="AW384" i="25"/>
  <c r="AV384" i="25"/>
  <c r="AT384" i="25"/>
  <c r="AS384" i="25"/>
  <c r="AR384" i="25"/>
  <c r="AQ384" i="25"/>
  <c r="BB383" i="25"/>
  <c r="BA383" i="25"/>
  <c r="AZ383" i="25"/>
  <c r="AY383" i="25"/>
  <c r="AX383" i="25"/>
  <c r="AW383" i="25"/>
  <c r="AV383" i="25"/>
  <c r="AT383" i="25"/>
  <c r="AS383" i="25"/>
  <c r="AR383" i="25"/>
  <c r="AQ383" i="25"/>
  <c r="BB382" i="25"/>
  <c r="BA382" i="25"/>
  <c r="AZ382" i="25"/>
  <c r="AY382" i="25"/>
  <c r="AX382" i="25"/>
  <c r="AW382" i="25"/>
  <c r="AV382" i="25"/>
  <c r="AT382" i="25"/>
  <c r="AS382" i="25"/>
  <c r="AR382" i="25"/>
  <c r="AQ382" i="25"/>
  <c r="BB381" i="25"/>
  <c r="BA381" i="25"/>
  <c r="AZ381" i="25"/>
  <c r="AY381" i="25"/>
  <c r="AX381" i="25"/>
  <c r="AW381" i="25"/>
  <c r="AV381" i="25"/>
  <c r="AT381" i="25"/>
  <c r="AS381" i="25"/>
  <c r="AR381" i="25"/>
  <c r="AQ381" i="25"/>
  <c r="BB380" i="25"/>
  <c r="BA380" i="25"/>
  <c r="AZ380" i="25"/>
  <c r="AY380" i="25"/>
  <c r="AX380" i="25"/>
  <c r="AW380" i="25"/>
  <c r="AV380" i="25"/>
  <c r="AT380" i="25"/>
  <c r="AS380" i="25"/>
  <c r="AR380" i="25"/>
  <c r="AQ380" i="25"/>
  <c r="BB379" i="25"/>
  <c r="BA379" i="25"/>
  <c r="AZ379" i="25"/>
  <c r="AY379" i="25"/>
  <c r="AX379" i="25"/>
  <c r="AW379" i="25"/>
  <c r="AV379" i="25"/>
  <c r="AT379" i="25"/>
  <c r="AS379" i="25"/>
  <c r="AR379" i="25"/>
  <c r="AQ379" i="25"/>
  <c r="BB378" i="25"/>
  <c r="BA378" i="25"/>
  <c r="AZ378" i="25"/>
  <c r="AY378" i="25"/>
  <c r="AX378" i="25"/>
  <c r="AW378" i="25"/>
  <c r="AV378" i="25"/>
  <c r="AT378" i="25"/>
  <c r="AS378" i="25"/>
  <c r="AR378" i="25"/>
  <c r="AQ378" i="25"/>
  <c r="BB377" i="25"/>
  <c r="BA377" i="25"/>
  <c r="AZ377" i="25"/>
  <c r="AY377" i="25"/>
  <c r="AX377" i="25"/>
  <c r="AW377" i="25"/>
  <c r="AV377" i="25"/>
  <c r="AT377" i="25"/>
  <c r="AS377" i="25"/>
  <c r="AR377" i="25"/>
  <c r="AQ377" i="25"/>
  <c r="BB376" i="25"/>
  <c r="BA376" i="25"/>
  <c r="AZ376" i="25"/>
  <c r="AY376" i="25"/>
  <c r="AX376" i="25"/>
  <c r="AW376" i="25"/>
  <c r="AV376" i="25"/>
  <c r="AT376" i="25"/>
  <c r="AS376" i="25"/>
  <c r="AR376" i="25"/>
  <c r="AQ376" i="25"/>
  <c r="BB375" i="25"/>
  <c r="BA375" i="25"/>
  <c r="AZ375" i="25"/>
  <c r="AY375" i="25"/>
  <c r="AX375" i="25"/>
  <c r="AW375" i="25"/>
  <c r="AV375" i="25"/>
  <c r="AT375" i="25"/>
  <c r="AS375" i="25"/>
  <c r="AR375" i="25"/>
  <c r="AQ375" i="25"/>
  <c r="BB374" i="25"/>
  <c r="BA374" i="25"/>
  <c r="AZ374" i="25"/>
  <c r="AY374" i="25"/>
  <c r="AX374" i="25"/>
  <c r="AW374" i="25"/>
  <c r="AV374" i="25"/>
  <c r="AT374" i="25"/>
  <c r="AS374" i="25"/>
  <c r="AR374" i="25"/>
  <c r="AQ374" i="25"/>
  <c r="BB373" i="25"/>
  <c r="BA373" i="25"/>
  <c r="AZ373" i="25"/>
  <c r="AY373" i="25"/>
  <c r="AX373" i="25"/>
  <c r="AW373" i="25"/>
  <c r="AV373" i="25"/>
  <c r="AT373" i="25"/>
  <c r="AS373" i="25"/>
  <c r="AR373" i="25"/>
  <c r="AQ373" i="25"/>
  <c r="BB372" i="25"/>
  <c r="BA372" i="25"/>
  <c r="AZ372" i="25"/>
  <c r="AY372" i="25"/>
  <c r="AX372" i="25"/>
  <c r="AW372" i="25"/>
  <c r="AV372" i="25"/>
  <c r="AT372" i="25"/>
  <c r="AS372" i="25"/>
  <c r="AR372" i="25"/>
  <c r="AQ372" i="25"/>
  <c r="BB371" i="25"/>
  <c r="BA371" i="25"/>
  <c r="AZ371" i="25"/>
  <c r="AY371" i="25"/>
  <c r="AX371" i="25"/>
  <c r="AW371" i="25"/>
  <c r="AV371" i="25"/>
  <c r="AT371" i="25"/>
  <c r="AS371" i="25"/>
  <c r="AR371" i="25"/>
  <c r="AQ371" i="25"/>
  <c r="BB370" i="25"/>
  <c r="BA370" i="25"/>
  <c r="AZ370" i="25"/>
  <c r="AY370" i="25"/>
  <c r="AX370" i="25"/>
  <c r="AW370" i="25"/>
  <c r="AV370" i="25"/>
  <c r="AT370" i="25"/>
  <c r="AS370" i="25"/>
  <c r="AR370" i="25"/>
  <c r="AQ370" i="25"/>
  <c r="BB369" i="25"/>
  <c r="BA369" i="25"/>
  <c r="AZ369" i="25"/>
  <c r="AY369" i="25"/>
  <c r="AX369" i="25"/>
  <c r="AW369" i="25"/>
  <c r="AV369" i="25"/>
  <c r="AT369" i="25"/>
  <c r="AS369" i="25"/>
  <c r="AR369" i="25"/>
  <c r="AQ369" i="25"/>
  <c r="BB368" i="25"/>
  <c r="BA368" i="25"/>
  <c r="AZ368" i="25"/>
  <c r="AY368" i="25"/>
  <c r="AX368" i="25"/>
  <c r="AW368" i="25"/>
  <c r="AV368" i="25"/>
  <c r="AT368" i="25"/>
  <c r="AS368" i="25"/>
  <c r="AR368" i="25"/>
  <c r="AQ368" i="25"/>
  <c r="BB367" i="25"/>
  <c r="BA367" i="25"/>
  <c r="AZ367" i="25"/>
  <c r="AY367" i="25"/>
  <c r="AX367" i="25"/>
  <c r="AW367" i="25"/>
  <c r="AV367" i="25"/>
  <c r="AT367" i="25"/>
  <c r="AS367" i="25"/>
  <c r="AR367" i="25"/>
  <c r="AQ367" i="25"/>
  <c r="BB366" i="25"/>
  <c r="BA366" i="25"/>
  <c r="AZ366" i="25"/>
  <c r="AY366" i="25"/>
  <c r="AX366" i="25"/>
  <c r="AW366" i="25"/>
  <c r="AV366" i="25"/>
  <c r="AT366" i="25"/>
  <c r="AS366" i="25"/>
  <c r="AR366" i="25"/>
  <c r="AQ366" i="25"/>
  <c r="BB365" i="25"/>
  <c r="BA365" i="25"/>
  <c r="AZ365" i="25"/>
  <c r="AY365" i="25"/>
  <c r="AX365" i="25"/>
  <c r="AW365" i="25"/>
  <c r="AV365" i="25"/>
  <c r="AT365" i="25"/>
  <c r="AS365" i="25"/>
  <c r="AR365" i="25"/>
  <c r="AQ365" i="25"/>
  <c r="BB364" i="25"/>
  <c r="BA364" i="25"/>
  <c r="AZ364" i="25"/>
  <c r="AY364" i="25"/>
  <c r="AX364" i="25"/>
  <c r="AW364" i="25"/>
  <c r="AV364" i="25"/>
  <c r="AT364" i="25"/>
  <c r="AS364" i="25"/>
  <c r="AR364" i="25"/>
  <c r="AQ364" i="25"/>
  <c r="BB363" i="25"/>
  <c r="BA363" i="25"/>
  <c r="AZ363" i="25"/>
  <c r="AY363" i="25"/>
  <c r="AX363" i="25"/>
  <c r="AW363" i="25"/>
  <c r="AV363" i="25"/>
  <c r="AT363" i="25"/>
  <c r="AS363" i="25"/>
  <c r="AR363" i="25"/>
  <c r="AQ363" i="25"/>
  <c r="BB362" i="25"/>
  <c r="BA362" i="25"/>
  <c r="AZ362" i="25"/>
  <c r="AY362" i="25"/>
  <c r="AX362" i="25"/>
  <c r="AW362" i="25"/>
  <c r="AV362" i="25"/>
  <c r="AT362" i="25"/>
  <c r="AS362" i="25"/>
  <c r="AR362" i="25"/>
  <c r="AQ362" i="25"/>
  <c r="BB361" i="25"/>
  <c r="BA361" i="25"/>
  <c r="AZ361" i="25"/>
  <c r="AY361" i="25"/>
  <c r="AX361" i="25"/>
  <c r="AW361" i="25"/>
  <c r="AV361" i="25"/>
  <c r="AT361" i="25"/>
  <c r="AS361" i="25"/>
  <c r="AR361" i="25"/>
  <c r="AQ361" i="25"/>
  <c r="BB360" i="25"/>
  <c r="BA360" i="25"/>
  <c r="AZ360" i="25"/>
  <c r="AY360" i="25"/>
  <c r="AX360" i="25"/>
  <c r="AW360" i="25"/>
  <c r="AV360" i="25"/>
  <c r="AT360" i="25"/>
  <c r="AS360" i="25"/>
  <c r="AR360" i="25"/>
  <c r="AQ360" i="25"/>
  <c r="BB359" i="25"/>
  <c r="BA359" i="25"/>
  <c r="AZ359" i="25"/>
  <c r="AY359" i="25"/>
  <c r="AX359" i="25"/>
  <c r="AW359" i="25"/>
  <c r="AV359" i="25"/>
  <c r="AT359" i="25"/>
  <c r="AS359" i="25"/>
  <c r="AR359" i="25"/>
  <c r="AQ359" i="25"/>
  <c r="BB358" i="25"/>
  <c r="BA358" i="25"/>
  <c r="AZ358" i="25"/>
  <c r="AY358" i="25"/>
  <c r="AX358" i="25"/>
  <c r="AW358" i="25"/>
  <c r="AV358" i="25"/>
  <c r="AT358" i="25"/>
  <c r="AS358" i="25"/>
  <c r="AR358" i="25"/>
  <c r="AQ358" i="25"/>
  <c r="BB357" i="25"/>
  <c r="BA357" i="25"/>
  <c r="AZ357" i="25"/>
  <c r="AY357" i="25"/>
  <c r="AX357" i="25"/>
  <c r="AW357" i="25"/>
  <c r="AV357" i="25"/>
  <c r="AT357" i="25"/>
  <c r="AS357" i="25"/>
  <c r="AR357" i="25"/>
  <c r="AQ357" i="25"/>
  <c r="BB356" i="25"/>
  <c r="BA356" i="25"/>
  <c r="AZ356" i="25"/>
  <c r="AY356" i="25"/>
  <c r="AX356" i="25"/>
  <c r="AW356" i="25"/>
  <c r="AV356" i="25"/>
  <c r="AT356" i="25"/>
  <c r="AS356" i="25"/>
  <c r="AR356" i="25"/>
  <c r="AQ356" i="25"/>
  <c r="BB355" i="25"/>
  <c r="BA355" i="25"/>
  <c r="AZ355" i="25"/>
  <c r="AY355" i="25"/>
  <c r="AX355" i="25"/>
  <c r="AW355" i="25"/>
  <c r="AV355" i="25"/>
  <c r="AT355" i="25"/>
  <c r="AS355" i="25"/>
  <c r="AR355" i="25"/>
  <c r="AQ355" i="25"/>
  <c r="BB354" i="25"/>
  <c r="BA354" i="25"/>
  <c r="AZ354" i="25"/>
  <c r="AY354" i="25"/>
  <c r="AX354" i="25"/>
  <c r="AW354" i="25"/>
  <c r="AV354" i="25"/>
  <c r="AT354" i="25"/>
  <c r="AS354" i="25"/>
  <c r="AR354" i="25"/>
  <c r="AQ354" i="25"/>
  <c r="BB353" i="25"/>
  <c r="BA353" i="25"/>
  <c r="AZ353" i="25"/>
  <c r="AY353" i="25"/>
  <c r="AX353" i="25"/>
  <c r="AW353" i="25"/>
  <c r="AV353" i="25"/>
  <c r="AT353" i="25"/>
  <c r="AS353" i="25"/>
  <c r="AR353" i="25"/>
  <c r="AQ353" i="25"/>
  <c r="BB352" i="25"/>
  <c r="BA352" i="25"/>
  <c r="AZ352" i="25"/>
  <c r="AY352" i="25"/>
  <c r="AX352" i="25"/>
  <c r="AW352" i="25"/>
  <c r="AV352" i="25"/>
  <c r="AT352" i="25"/>
  <c r="AS352" i="25"/>
  <c r="AR352" i="25"/>
  <c r="AQ352" i="25"/>
  <c r="BB351" i="25"/>
  <c r="BA351" i="25"/>
  <c r="AZ351" i="25"/>
  <c r="AY351" i="25"/>
  <c r="AX351" i="25"/>
  <c r="AW351" i="25"/>
  <c r="AV351" i="25"/>
  <c r="AT351" i="25"/>
  <c r="AS351" i="25"/>
  <c r="AR351" i="25"/>
  <c r="AQ351" i="25"/>
  <c r="BB350" i="25"/>
  <c r="BA350" i="25"/>
  <c r="AZ350" i="25"/>
  <c r="AY350" i="25"/>
  <c r="AX350" i="25"/>
  <c r="AW350" i="25"/>
  <c r="AV350" i="25"/>
  <c r="AT350" i="25"/>
  <c r="AS350" i="25"/>
  <c r="AR350" i="25"/>
  <c r="AQ350" i="25"/>
  <c r="BB349" i="25"/>
  <c r="BA349" i="25"/>
  <c r="AZ349" i="25"/>
  <c r="AY349" i="25"/>
  <c r="AX349" i="25"/>
  <c r="AW349" i="25"/>
  <c r="AV349" i="25"/>
  <c r="AT349" i="25"/>
  <c r="AS349" i="25"/>
  <c r="AR349" i="25"/>
  <c r="AQ349" i="25"/>
  <c r="BB348" i="25"/>
  <c r="BA348" i="25"/>
  <c r="AZ348" i="25"/>
  <c r="AY348" i="25"/>
  <c r="AX348" i="25"/>
  <c r="AW348" i="25"/>
  <c r="AV348" i="25"/>
  <c r="AT348" i="25"/>
  <c r="AS348" i="25"/>
  <c r="AR348" i="25"/>
  <c r="AQ348" i="25"/>
  <c r="BB347" i="25"/>
  <c r="BA347" i="25"/>
  <c r="AZ347" i="25"/>
  <c r="AY347" i="25"/>
  <c r="AX347" i="25"/>
  <c r="AW347" i="25"/>
  <c r="AV347" i="25"/>
  <c r="AT347" i="25"/>
  <c r="AS347" i="25"/>
  <c r="AR347" i="25"/>
  <c r="AQ347" i="25"/>
  <c r="BB346" i="25"/>
  <c r="BA346" i="25"/>
  <c r="AZ346" i="25"/>
  <c r="AY346" i="25"/>
  <c r="AX346" i="25"/>
  <c r="AW346" i="25"/>
  <c r="AV346" i="25"/>
  <c r="AT346" i="25"/>
  <c r="AS346" i="25"/>
  <c r="AR346" i="25"/>
  <c r="AQ346" i="25"/>
  <c r="AQ345" i="25"/>
  <c r="A345" i="25"/>
  <c r="AQ344" i="25"/>
  <c r="A344" i="25"/>
  <c r="AQ343" i="25"/>
  <c r="A343" i="25"/>
  <c r="AQ342" i="25"/>
  <c r="A342" i="25"/>
  <c r="AQ341" i="25"/>
  <c r="A341" i="25"/>
  <c r="AQ340" i="25"/>
  <c r="A340" i="25"/>
  <c r="AQ339" i="25"/>
  <c r="A339" i="25"/>
  <c r="AQ338" i="25"/>
  <c r="A338" i="25"/>
  <c r="AQ337" i="25"/>
  <c r="A337" i="25"/>
  <c r="AQ336" i="25"/>
  <c r="A336" i="25"/>
  <c r="AQ335" i="25"/>
  <c r="A335" i="25"/>
  <c r="AQ334" i="25"/>
  <c r="A334" i="25"/>
  <c r="AQ333" i="25"/>
  <c r="A333" i="25"/>
  <c r="AQ332" i="25"/>
  <c r="A332" i="25"/>
  <c r="AQ331" i="25"/>
  <c r="A331" i="25"/>
  <c r="AQ330" i="25"/>
  <c r="A330" i="25"/>
  <c r="AQ329" i="25"/>
  <c r="A329" i="25"/>
  <c r="AQ328" i="25"/>
  <c r="A328" i="25"/>
  <c r="AQ327" i="25"/>
  <c r="A327" i="25"/>
  <c r="AQ326" i="25"/>
  <c r="A326" i="25"/>
  <c r="AQ325" i="25"/>
  <c r="A325" i="25"/>
  <c r="AQ324" i="25"/>
  <c r="A324" i="25"/>
  <c r="AQ323" i="25"/>
  <c r="A323" i="25"/>
  <c r="AQ322" i="25"/>
  <c r="A322" i="25"/>
  <c r="AQ321" i="25"/>
  <c r="A321" i="25"/>
  <c r="AQ320" i="25"/>
  <c r="A320" i="25"/>
  <c r="AQ319" i="25"/>
  <c r="A319" i="25"/>
  <c r="AQ318" i="25"/>
  <c r="A318" i="25"/>
  <c r="AQ317" i="25"/>
  <c r="A317" i="25"/>
  <c r="AQ316" i="25"/>
  <c r="A316" i="25"/>
  <c r="AQ315" i="25"/>
  <c r="A315" i="25"/>
  <c r="AQ314" i="25"/>
  <c r="A314" i="25"/>
  <c r="AQ313" i="25"/>
  <c r="A313" i="25"/>
  <c r="AQ312" i="25"/>
  <c r="A312" i="25"/>
  <c r="AQ311" i="25"/>
  <c r="A311" i="25"/>
  <c r="AQ310" i="25"/>
  <c r="A310" i="25"/>
  <c r="AQ309" i="25"/>
  <c r="A309" i="25"/>
  <c r="AQ308" i="25"/>
  <c r="A308" i="25"/>
  <c r="AQ307" i="25"/>
  <c r="A307" i="25"/>
  <c r="AQ306" i="25"/>
  <c r="A306" i="25"/>
  <c r="AQ305" i="25"/>
  <c r="A305" i="25"/>
  <c r="AQ304" i="25"/>
  <c r="A304" i="25"/>
  <c r="AQ303" i="25"/>
  <c r="A303" i="25"/>
  <c r="AQ302" i="25"/>
  <c r="A302" i="25"/>
  <c r="AQ301" i="25"/>
  <c r="A301" i="25"/>
  <c r="AQ300" i="25"/>
  <c r="A300" i="25"/>
  <c r="AQ299" i="25"/>
  <c r="A299" i="25"/>
  <c r="AQ298" i="25"/>
  <c r="A298" i="25"/>
  <c r="AQ297" i="25"/>
  <c r="A297" i="25"/>
  <c r="AQ296" i="25"/>
  <c r="A296" i="25"/>
  <c r="AQ295" i="25"/>
  <c r="A295" i="25"/>
  <c r="AQ294" i="25"/>
  <c r="A294" i="25"/>
  <c r="AQ293" i="25"/>
  <c r="A293" i="25"/>
  <c r="AQ292" i="25"/>
  <c r="A292" i="25"/>
  <c r="AQ291" i="25"/>
  <c r="A291" i="25"/>
  <c r="AQ290" i="25"/>
  <c r="A290" i="25"/>
  <c r="AQ289" i="25"/>
  <c r="A289" i="25"/>
  <c r="AQ288" i="25"/>
  <c r="A288" i="25"/>
  <c r="AQ287" i="25"/>
  <c r="A287" i="25"/>
  <c r="AQ286" i="25"/>
  <c r="A286" i="25"/>
  <c r="AQ285" i="25"/>
  <c r="A285" i="25"/>
  <c r="AQ284" i="25"/>
  <c r="A284" i="25"/>
  <c r="AQ283" i="25"/>
  <c r="A283" i="25"/>
  <c r="AQ282" i="25"/>
  <c r="A282" i="25"/>
  <c r="AQ281" i="25"/>
  <c r="A281" i="25"/>
  <c r="AQ280" i="25"/>
  <c r="A280" i="25"/>
  <c r="AQ279" i="25"/>
  <c r="A279" i="25"/>
  <c r="AQ278" i="25"/>
  <c r="A278" i="25"/>
  <c r="AQ277" i="25"/>
  <c r="A277" i="25"/>
  <c r="AQ276" i="25"/>
  <c r="A276" i="25"/>
  <c r="AQ275" i="25"/>
  <c r="A275" i="25"/>
  <c r="AQ274" i="25"/>
  <c r="A274" i="25"/>
  <c r="AQ273" i="25"/>
  <c r="A273" i="25"/>
  <c r="AQ272" i="25"/>
  <c r="A272" i="25"/>
  <c r="AQ271" i="25"/>
  <c r="A271" i="25"/>
  <c r="AQ270" i="25"/>
  <c r="A270" i="25"/>
  <c r="AQ269" i="25"/>
  <c r="A269" i="25"/>
  <c r="AQ268" i="25"/>
  <c r="A268" i="25"/>
  <c r="AQ267" i="25"/>
  <c r="A267" i="25"/>
  <c r="AQ266" i="25"/>
  <c r="A266" i="25"/>
  <c r="AQ265" i="25"/>
  <c r="A265" i="25"/>
  <c r="AQ264" i="25"/>
  <c r="A264" i="25"/>
  <c r="AQ263" i="25"/>
  <c r="A263" i="25"/>
  <c r="AQ262" i="25"/>
  <c r="A262" i="25"/>
  <c r="AQ261" i="25"/>
  <c r="A261" i="25"/>
  <c r="AQ260" i="25"/>
  <c r="A260" i="25"/>
  <c r="AQ259" i="25"/>
  <c r="A259" i="25"/>
  <c r="AQ258" i="25"/>
  <c r="A258" i="25"/>
  <c r="AQ257" i="25"/>
  <c r="A257" i="25"/>
  <c r="AQ256" i="25"/>
  <c r="A256" i="25"/>
  <c r="AQ255" i="25"/>
  <c r="A255" i="25"/>
  <c r="AQ254" i="25"/>
  <c r="A254" i="25"/>
  <c r="AQ253" i="25"/>
  <c r="A253" i="25"/>
  <c r="AQ252" i="25"/>
  <c r="A252" i="25"/>
  <c r="AQ251" i="25"/>
  <c r="A251" i="25"/>
  <c r="AQ250" i="25"/>
  <c r="A250" i="25"/>
  <c r="AQ249" i="25"/>
  <c r="A249" i="25"/>
  <c r="AQ248" i="25"/>
  <c r="A248" i="25"/>
  <c r="AQ247" i="25"/>
  <c r="A247" i="25"/>
  <c r="AQ246" i="25"/>
  <c r="A246" i="25"/>
  <c r="AQ245" i="25"/>
  <c r="A245" i="25"/>
  <c r="AQ244" i="25"/>
  <c r="B244" i="25"/>
  <c r="A244" i="25"/>
  <c r="AQ243" i="25"/>
  <c r="B243" i="25"/>
  <c r="A243" i="25"/>
  <c r="AQ242" i="25"/>
  <c r="B242" i="25"/>
  <c r="A242" i="25"/>
  <c r="AQ241" i="25"/>
  <c r="B241" i="25"/>
  <c r="A241" i="25"/>
  <c r="AQ240" i="25"/>
  <c r="B240" i="25"/>
  <c r="A240" i="25"/>
  <c r="AQ239" i="25"/>
  <c r="B239" i="25"/>
  <c r="A239" i="25"/>
  <c r="AQ238" i="25"/>
  <c r="B238" i="25"/>
  <c r="A238" i="25"/>
  <c r="AQ237" i="25"/>
  <c r="B237" i="25"/>
  <c r="A237" i="25"/>
  <c r="AQ236" i="25"/>
  <c r="B236" i="25"/>
  <c r="A236" i="25"/>
  <c r="AQ235" i="25"/>
  <c r="B235" i="25"/>
  <c r="A235" i="25"/>
  <c r="AQ234" i="25"/>
  <c r="B234" i="25"/>
  <c r="A234" i="25"/>
  <c r="AQ233" i="25"/>
  <c r="B233" i="25"/>
  <c r="A233" i="25"/>
  <c r="AQ232" i="25"/>
  <c r="B232" i="25"/>
  <c r="A232" i="25"/>
  <c r="AQ231" i="25"/>
  <c r="B231" i="25"/>
  <c r="A231" i="25"/>
  <c r="AQ230" i="25"/>
  <c r="B230" i="25"/>
  <c r="A230" i="25"/>
  <c r="AQ229" i="25"/>
  <c r="B229" i="25"/>
  <c r="A229" i="25"/>
  <c r="AQ228" i="25"/>
  <c r="B228" i="25"/>
  <c r="A228" i="25"/>
  <c r="AQ227" i="25"/>
  <c r="B227" i="25"/>
  <c r="A227" i="25"/>
  <c r="AQ226" i="25"/>
  <c r="B226" i="25"/>
  <c r="A226" i="25"/>
  <c r="AQ225" i="25"/>
  <c r="B225" i="25"/>
  <c r="A225" i="25"/>
  <c r="AQ224" i="25"/>
  <c r="B224" i="25"/>
  <c r="A224" i="25"/>
  <c r="AQ223" i="25"/>
  <c r="B223" i="25"/>
  <c r="A223" i="25"/>
  <c r="AQ222" i="25"/>
  <c r="B222" i="25"/>
  <c r="A222" i="25"/>
  <c r="AQ221" i="25"/>
  <c r="B221" i="25"/>
  <c r="A221" i="25"/>
  <c r="AQ220" i="25"/>
  <c r="AP220" i="25"/>
  <c r="B220" i="25"/>
  <c r="A220" i="25"/>
  <c r="AQ219" i="25"/>
  <c r="B219" i="25"/>
  <c r="A219" i="25"/>
  <c r="AQ218" i="25"/>
  <c r="B218" i="25"/>
  <c r="A218" i="25"/>
  <c r="AQ217" i="25"/>
  <c r="B217" i="25"/>
  <c r="A217" i="25"/>
  <c r="AQ216" i="25"/>
  <c r="B216" i="25"/>
  <c r="A216" i="25"/>
  <c r="AQ215" i="25"/>
  <c r="B215" i="25"/>
  <c r="A215" i="25"/>
  <c r="AQ214" i="25"/>
  <c r="B214" i="25"/>
  <c r="A214" i="25"/>
  <c r="AQ213" i="25"/>
  <c r="B213" i="25"/>
  <c r="A213" i="25"/>
  <c r="AQ212" i="25"/>
  <c r="B212" i="25"/>
  <c r="A212" i="25"/>
  <c r="AQ211" i="25"/>
  <c r="B211" i="25"/>
  <c r="A211" i="25"/>
  <c r="AQ210" i="25"/>
  <c r="B210" i="25"/>
  <c r="A210" i="25"/>
  <c r="AQ209" i="25"/>
  <c r="B209" i="25"/>
  <c r="A209" i="25"/>
  <c r="AQ208" i="25"/>
  <c r="B208" i="25"/>
  <c r="A208" i="25"/>
  <c r="AQ207" i="25"/>
  <c r="B207" i="25"/>
  <c r="A207" i="25"/>
  <c r="AQ206" i="25"/>
  <c r="B206" i="25"/>
  <c r="A206" i="25"/>
  <c r="AQ205" i="25"/>
  <c r="B205" i="25"/>
  <c r="A205" i="25"/>
  <c r="AQ204" i="25"/>
  <c r="B204" i="25"/>
  <c r="A204" i="25"/>
  <c r="AQ203" i="25"/>
  <c r="B203" i="25"/>
  <c r="A203" i="25"/>
  <c r="AQ202" i="25"/>
  <c r="B202" i="25"/>
  <c r="A202" i="25"/>
  <c r="AQ201" i="25"/>
  <c r="B201" i="25"/>
  <c r="A201" i="25"/>
  <c r="AQ200" i="25"/>
  <c r="B200" i="25"/>
  <c r="A200" i="25"/>
  <c r="AQ199" i="25"/>
  <c r="B199" i="25"/>
  <c r="A199" i="25"/>
  <c r="AQ198" i="25"/>
  <c r="B198" i="25"/>
  <c r="A198" i="25"/>
  <c r="AQ197" i="25"/>
  <c r="B197" i="25"/>
  <c r="A197" i="25"/>
  <c r="AQ196" i="25"/>
  <c r="B196" i="25"/>
  <c r="A196" i="25"/>
  <c r="B195" i="25"/>
  <c r="A195" i="25"/>
  <c r="AQ195" i="25" s="1"/>
  <c r="B194" i="25"/>
  <c r="A194" i="25"/>
  <c r="AQ194" i="25" s="1"/>
  <c r="B193" i="25"/>
  <c r="A193" i="25"/>
  <c r="AQ193" i="25" s="1"/>
  <c r="B192" i="25"/>
  <c r="A192" i="25"/>
  <c r="AQ192" i="25" s="1"/>
  <c r="B191" i="25"/>
  <c r="A191" i="25"/>
  <c r="AQ191" i="25" s="1"/>
  <c r="B190" i="25"/>
  <c r="A190" i="25"/>
  <c r="AQ190" i="25" s="1"/>
  <c r="B189" i="25"/>
  <c r="A189" i="25"/>
  <c r="AQ189" i="25" s="1"/>
  <c r="B188" i="25"/>
  <c r="A188" i="25"/>
  <c r="AQ188" i="25" s="1"/>
  <c r="B187" i="25"/>
  <c r="A187" i="25"/>
  <c r="AQ187" i="25" s="1"/>
  <c r="B186" i="25"/>
  <c r="A186" i="25"/>
  <c r="AQ186" i="25" s="1"/>
  <c r="B185" i="25"/>
  <c r="A185" i="25"/>
  <c r="AQ185" i="25" s="1"/>
  <c r="B184" i="25"/>
  <c r="A184" i="25"/>
  <c r="AQ184" i="25" s="1"/>
  <c r="B183" i="25"/>
  <c r="A183" i="25"/>
  <c r="AQ183" i="25" s="1"/>
  <c r="B182" i="25"/>
  <c r="A182" i="25"/>
  <c r="AQ182" i="25" s="1"/>
  <c r="B181" i="25"/>
  <c r="A181" i="25"/>
  <c r="AQ181" i="25" s="1"/>
  <c r="B180" i="25"/>
  <c r="A180" i="25"/>
  <c r="AQ180" i="25" s="1"/>
  <c r="B179" i="25"/>
  <c r="A179" i="25"/>
  <c r="AQ179" i="25" s="1"/>
  <c r="B178" i="25"/>
  <c r="A178" i="25"/>
  <c r="AQ178" i="25" s="1"/>
  <c r="B177" i="25"/>
  <c r="A177" i="25"/>
  <c r="AQ177" i="25" s="1"/>
  <c r="B176" i="25"/>
  <c r="A176" i="25"/>
  <c r="AQ176" i="25" s="1"/>
  <c r="B175" i="25"/>
  <c r="A175" i="25"/>
  <c r="AQ175" i="25" s="1"/>
  <c r="B174" i="25"/>
  <c r="A174" i="25"/>
  <c r="AQ174" i="25" s="1"/>
  <c r="B173" i="25"/>
  <c r="A173" i="25"/>
  <c r="AQ173" i="25" s="1"/>
  <c r="B172" i="25"/>
  <c r="A172" i="25"/>
  <c r="AQ172" i="25" s="1"/>
  <c r="B171" i="25"/>
  <c r="A171" i="25"/>
  <c r="AQ171" i="25" s="1"/>
  <c r="B170" i="25"/>
  <c r="A170" i="25"/>
  <c r="AQ170" i="25" s="1"/>
  <c r="B169" i="25"/>
  <c r="A169" i="25"/>
  <c r="AQ169" i="25" s="1"/>
  <c r="B168" i="25"/>
  <c r="A168" i="25"/>
  <c r="AQ168" i="25" s="1"/>
  <c r="B167" i="25"/>
  <c r="A167" i="25"/>
  <c r="AQ167" i="25" s="1"/>
  <c r="B166" i="25"/>
  <c r="A166" i="25"/>
  <c r="AQ166" i="25" s="1"/>
  <c r="B165" i="25"/>
  <c r="A165" i="25"/>
  <c r="AQ165" i="25" s="1"/>
  <c r="B164" i="25"/>
  <c r="A164" i="25"/>
  <c r="AQ164" i="25" s="1"/>
  <c r="B163" i="25"/>
  <c r="A163" i="25"/>
  <c r="AQ163" i="25" s="1"/>
  <c r="B162" i="25"/>
  <c r="A162" i="25"/>
  <c r="AQ162" i="25" s="1"/>
  <c r="B161" i="25"/>
  <c r="A161" i="25"/>
  <c r="AQ161" i="25" s="1"/>
  <c r="B160" i="25"/>
  <c r="A160" i="25"/>
  <c r="AQ160" i="25" s="1"/>
  <c r="B159" i="25"/>
  <c r="A159" i="25"/>
  <c r="AQ159" i="25" s="1"/>
  <c r="B158" i="25"/>
  <c r="A158" i="25"/>
  <c r="AQ158" i="25" s="1"/>
  <c r="B157" i="25"/>
  <c r="A157" i="25"/>
  <c r="AQ157" i="25" s="1"/>
  <c r="B156" i="25"/>
  <c r="A156" i="25"/>
  <c r="AQ156" i="25" s="1"/>
  <c r="B155" i="25"/>
  <c r="A155" i="25"/>
  <c r="AQ155" i="25" s="1"/>
  <c r="B154" i="25"/>
  <c r="A154" i="25"/>
  <c r="AQ154" i="25" s="1"/>
  <c r="B153" i="25"/>
  <c r="A153" i="25"/>
  <c r="AQ153" i="25" s="1"/>
  <c r="B152" i="25"/>
  <c r="A152" i="25"/>
  <c r="AQ152" i="25" s="1"/>
  <c r="B151" i="25"/>
  <c r="A151" i="25"/>
  <c r="AQ151" i="25" s="1"/>
  <c r="B150" i="25"/>
  <c r="A150" i="25"/>
  <c r="AQ150" i="25" s="1"/>
  <c r="B149" i="25"/>
  <c r="A149" i="25"/>
  <c r="AQ149" i="25" s="1"/>
  <c r="B148" i="25"/>
  <c r="A148" i="25"/>
  <c r="AQ148" i="25" s="1"/>
  <c r="B147" i="25"/>
  <c r="A147" i="25"/>
  <c r="AQ147" i="25" s="1"/>
  <c r="B146" i="25"/>
  <c r="A146" i="25"/>
  <c r="AQ146" i="25" s="1"/>
  <c r="B145" i="25"/>
  <c r="A145" i="25"/>
  <c r="AQ145" i="25" s="1"/>
  <c r="B144" i="25"/>
  <c r="A144" i="25"/>
  <c r="AQ144" i="25" s="1"/>
  <c r="B143" i="25"/>
  <c r="A143" i="25"/>
  <c r="AQ143" i="25" s="1"/>
  <c r="B142" i="25"/>
  <c r="A142" i="25"/>
  <c r="AQ142" i="25" s="1"/>
  <c r="B141" i="25"/>
  <c r="A141" i="25"/>
  <c r="AQ141" i="25" s="1"/>
  <c r="B140" i="25"/>
  <c r="A140" i="25"/>
  <c r="AQ140" i="25" s="1"/>
  <c r="B139" i="25"/>
  <c r="A139" i="25"/>
  <c r="AQ139" i="25" s="1"/>
  <c r="B138" i="25"/>
  <c r="A138" i="25"/>
  <c r="AQ138" i="25" s="1"/>
  <c r="B137" i="25"/>
  <c r="A137" i="25"/>
  <c r="AQ137" i="25" s="1"/>
  <c r="B136" i="25"/>
  <c r="A136" i="25"/>
  <c r="AQ136" i="25" s="1"/>
  <c r="B135" i="25"/>
  <c r="A135" i="25"/>
  <c r="AQ135" i="25" s="1"/>
  <c r="B134" i="25"/>
  <c r="A134" i="25"/>
  <c r="AQ134" i="25" s="1"/>
  <c r="B133" i="25"/>
  <c r="A133" i="25"/>
  <c r="AQ133" i="25" s="1"/>
  <c r="B132" i="25"/>
  <c r="A132" i="25"/>
  <c r="AQ132" i="25" s="1"/>
  <c r="B131" i="25"/>
  <c r="A131" i="25"/>
  <c r="AQ131" i="25" s="1"/>
  <c r="B130" i="25"/>
  <c r="A130" i="25"/>
  <c r="AQ130" i="25" s="1"/>
  <c r="B129" i="25"/>
  <c r="A129" i="25"/>
  <c r="AQ129" i="25" s="1"/>
  <c r="B128" i="25"/>
  <c r="A128" i="25"/>
  <c r="AQ128" i="25" s="1"/>
  <c r="B127" i="25"/>
  <c r="A127" i="25"/>
  <c r="AQ127" i="25" s="1"/>
  <c r="B126" i="25"/>
  <c r="A126" i="25"/>
  <c r="AQ126" i="25" s="1"/>
  <c r="B125" i="25"/>
  <c r="A125" i="25"/>
  <c r="AQ125" i="25" s="1"/>
  <c r="B124" i="25"/>
  <c r="A124" i="25"/>
  <c r="AQ124" i="25" s="1"/>
  <c r="B123" i="25"/>
  <c r="A123" i="25"/>
  <c r="AQ123" i="25" s="1"/>
  <c r="B122" i="25"/>
  <c r="A122" i="25"/>
  <c r="AQ122" i="25" s="1"/>
  <c r="B121" i="25"/>
  <c r="A121" i="25"/>
  <c r="AQ121" i="25" s="1"/>
  <c r="B120" i="25"/>
  <c r="A120" i="25"/>
  <c r="AQ120" i="25" s="1"/>
  <c r="B119" i="25"/>
  <c r="A119" i="25"/>
  <c r="AQ119" i="25" s="1"/>
  <c r="B118" i="25"/>
  <c r="A118" i="25"/>
  <c r="AQ118" i="25" s="1"/>
  <c r="B117" i="25"/>
  <c r="A117" i="25"/>
  <c r="AQ117" i="25" s="1"/>
  <c r="B116" i="25"/>
  <c r="A116" i="25"/>
  <c r="AQ116" i="25" s="1"/>
  <c r="B115" i="25"/>
  <c r="A115" i="25"/>
  <c r="AQ115" i="25" s="1"/>
  <c r="B114" i="25"/>
  <c r="A114" i="25"/>
  <c r="AQ114" i="25" s="1"/>
  <c r="B113" i="25"/>
  <c r="A113" i="25"/>
  <c r="AQ113" i="25" s="1"/>
  <c r="B112" i="25"/>
  <c r="A112" i="25"/>
  <c r="AQ112" i="25" s="1"/>
  <c r="B111" i="25"/>
  <c r="A111" i="25"/>
  <c r="AQ111" i="25" s="1"/>
  <c r="B110" i="25"/>
  <c r="A110" i="25"/>
  <c r="AQ110" i="25" s="1"/>
  <c r="B109" i="25"/>
  <c r="A109" i="25"/>
  <c r="AQ109" i="25" s="1"/>
  <c r="B108" i="25"/>
  <c r="A108" i="25"/>
  <c r="AQ108" i="25" s="1"/>
  <c r="B107" i="25"/>
  <c r="A107" i="25"/>
  <c r="AQ107" i="25" s="1"/>
  <c r="B106" i="25"/>
  <c r="A106" i="25"/>
  <c r="AQ106" i="25" s="1"/>
  <c r="B105" i="25"/>
  <c r="A105" i="25"/>
  <c r="AQ105" i="25" s="1"/>
  <c r="B104" i="25"/>
  <c r="A104" i="25"/>
  <c r="AQ104" i="25" s="1"/>
  <c r="B103" i="25"/>
  <c r="A103" i="25"/>
  <c r="AQ103" i="25" s="1"/>
  <c r="B102" i="25"/>
  <c r="A102" i="25"/>
  <c r="AQ102" i="25" s="1"/>
  <c r="B101" i="25"/>
  <c r="A101" i="25"/>
  <c r="AQ101" i="25" s="1"/>
  <c r="B100" i="25"/>
  <c r="A100" i="25"/>
  <c r="AQ100" i="25" s="1"/>
  <c r="B99" i="25"/>
  <c r="A99" i="25"/>
  <c r="AQ99" i="25" s="1"/>
  <c r="B98" i="25"/>
  <c r="A98" i="25"/>
  <c r="AQ98" i="25" s="1"/>
  <c r="B97" i="25"/>
  <c r="A97" i="25"/>
  <c r="AQ97" i="25" s="1"/>
  <c r="B96" i="25"/>
  <c r="A96" i="25"/>
  <c r="AQ96" i="25" s="1"/>
  <c r="B95" i="25"/>
  <c r="A95" i="25"/>
  <c r="AQ95" i="25" s="1"/>
  <c r="B94" i="25"/>
  <c r="A94" i="25"/>
  <c r="AQ94" i="25" s="1"/>
  <c r="B93" i="25"/>
  <c r="A93" i="25"/>
  <c r="AQ93" i="25" s="1"/>
  <c r="B92" i="25"/>
  <c r="A92" i="25"/>
  <c r="AQ92" i="25" s="1"/>
  <c r="B91" i="25"/>
  <c r="A91" i="25"/>
  <c r="AQ91" i="25" s="1"/>
  <c r="B90" i="25"/>
  <c r="A90" i="25"/>
  <c r="AQ90" i="25" s="1"/>
  <c r="B89" i="25"/>
  <c r="A89" i="25"/>
  <c r="AQ89" i="25" s="1"/>
  <c r="B88" i="25"/>
  <c r="A88" i="25"/>
  <c r="AQ88" i="25" s="1"/>
  <c r="B87" i="25"/>
  <c r="A87" i="25"/>
  <c r="AQ87" i="25" s="1"/>
  <c r="B86" i="25"/>
  <c r="A86" i="25"/>
  <c r="AQ86" i="25" s="1"/>
  <c r="B85" i="25"/>
  <c r="A85" i="25"/>
  <c r="AQ85" i="25" s="1"/>
  <c r="B84" i="25"/>
  <c r="A84" i="25"/>
  <c r="AQ84" i="25" s="1"/>
  <c r="B83" i="25"/>
  <c r="A83" i="25"/>
  <c r="AQ83" i="25" s="1"/>
  <c r="B82" i="25"/>
  <c r="A82" i="25"/>
  <c r="AQ82" i="25" s="1"/>
  <c r="B81" i="25"/>
  <c r="A81" i="25"/>
  <c r="AQ81" i="25" s="1"/>
  <c r="B80" i="25"/>
  <c r="A80" i="25"/>
  <c r="AQ80" i="25" s="1"/>
  <c r="B79" i="25"/>
  <c r="A79" i="25"/>
  <c r="AQ79" i="25" s="1"/>
  <c r="B78" i="25"/>
  <c r="A78" i="25"/>
  <c r="AQ78" i="25" s="1"/>
  <c r="B77" i="25"/>
  <c r="A77" i="25"/>
  <c r="AQ77" i="25" s="1"/>
  <c r="B76" i="25"/>
  <c r="A76" i="25"/>
  <c r="AQ76" i="25" s="1"/>
  <c r="B75" i="25"/>
  <c r="A75" i="25"/>
  <c r="AQ75" i="25" s="1"/>
  <c r="B74" i="25"/>
  <c r="A74" i="25"/>
  <c r="AQ74" i="25" s="1"/>
  <c r="B73" i="25"/>
  <c r="A73" i="25"/>
  <c r="AQ73" i="25" s="1"/>
  <c r="B72" i="25"/>
  <c r="A72" i="25"/>
  <c r="AQ72" i="25" s="1"/>
  <c r="B71" i="25"/>
  <c r="A71" i="25"/>
  <c r="AQ71" i="25" s="1"/>
  <c r="B70" i="25"/>
  <c r="A70" i="25"/>
  <c r="AQ70" i="25" s="1"/>
  <c r="B69" i="25"/>
  <c r="A69" i="25"/>
  <c r="AQ69" i="25" s="1"/>
  <c r="B68" i="25"/>
  <c r="A68" i="25"/>
  <c r="AQ68" i="25" s="1"/>
  <c r="B67" i="25"/>
  <c r="A67" i="25"/>
  <c r="AQ67" i="25" s="1"/>
  <c r="B66" i="25"/>
  <c r="A66" i="25"/>
  <c r="AQ66" i="25" s="1"/>
  <c r="B65" i="25"/>
  <c r="A65" i="25"/>
  <c r="AQ65" i="25" s="1"/>
  <c r="B64" i="25"/>
  <c r="A64" i="25"/>
  <c r="AQ64" i="25" s="1"/>
  <c r="B63" i="25"/>
  <c r="A63" i="25"/>
  <c r="AQ63" i="25" s="1"/>
  <c r="B62" i="25"/>
  <c r="A62" i="25"/>
  <c r="AQ62" i="25" s="1"/>
  <c r="B61" i="25"/>
  <c r="A61" i="25"/>
  <c r="AQ61" i="25" s="1"/>
  <c r="B60" i="25"/>
  <c r="A60" i="25"/>
  <c r="AQ60" i="25" s="1"/>
  <c r="B59" i="25"/>
  <c r="A59" i="25"/>
  <c r="AQ59" i="25" s="1"/>
  <c r="B58" i="25"/>
  <c r="A58" i="25"/>
  <c r="AQ58" i="25" s="1"/>
  <c r="B57" i="25"/>
  <c r="A57" i="25"/>
  <c r="AQ57" i="25" s="1"/>
  <c r="B56" i="25"/>
  <c r="A56" i="25"/>
  <c r="AQ56" i="25" s="1"/>
  <c r="B55" i="25"/>
  <c r="A55" i="25"/>
  <c r="AQ55" i="25" s="1"/>
  <c r="B54" i="25"/>
  <c r="A54" i="25"/>
  <c r="AQ54" i="25" s="1"/>
  <c r="B53" i="25"/>
  <c r="A53" i="25"/>
  <c r="AQ53" i="25" s="1"/>
  <c r="B52" i="25"/>
  <c r="A52" i="25"/>
  <c r="AQ52" i="25" s="1"/>
  <c r="B51" i="25"/>
  <c r="A51" i="25"/>
  <c r="AQ51" i="25" s="1"/>
  <c r="B50" i="25"/>
  <c r="A50" i="25"/>
  <c r="AQ50" i="25" s="1"/>
  <c r="B49" i="25"/>
  <c r="A49" i="25"/>
  <c r="AQ49" i="25" s="1"/>
  <c r="AK48" i="25"/>
  <c r="B48" i="25"/>
  <c r="A48" i="25"/>
  <c r="AQ48" i="25" s="1"/>
  <c r="B47" i="25"/>
  <c r="A47" i="25"/>
  <c r="AQ47" i="25" s="1"/>
  <c r="B46" i="25"/>
  <c r="A46" i="25"/>
  <c r="AQ46" i="25" s="1"/>
  <c r="D45" i="25" a="1"/>
  <c r="D342" i="25" s="1"/>
  <c r="AS342" i="25" s="1"/>
  <c r="B45" i="25"/>
  <c r="A45" i="25"/>
  <c r="AQ45" i="25" s="1"/>
  <c r="H44" i="25"/>
  <c r="G43" i="25"/>
  <c r="E43" i="25"/>
  <c r="D43" i="25"/>
  <c r="C42" i="25"/>
  <c r="E27" i="25"/>
  <c r="D17" i="25"/>
  <c r="D16" i="25"/>
  <c r="D15" i="25"/>
  <c r="C20" i="25" s="1"/>
  <c r="J25" i="6"/>
  <c r="J24" i="6"/>
  <c r="O17" i="6"/>
  <c r="J17" i="6"/>
  <c r="O16" i="6"/>
  <c r="J9" i="6"/>
  <c r="E9" i="6"/>
  <c r="E45" i="25" a="1"/>
  <c r="J44" i="25"/>
  <c r="O44" i="25"/>
  <c r="Q44" i="25"/>
  <c r="I24" i="6"/>
  <c r="I16" i="6"/>
  <c r="I8" i="6"/>
  <c r="I25" i="6"/>
  <c r="I9" i="6"/>
  <c r="N44" i="25"/>
  <c r="M44" i="25"/>
  <c r="I44" i="25"/>
  <c r="N17" i="6"/>
  <c r="N16" i="6"/>
  <c r="R44" i="25"/>
  <c r="L44" i="25"/>
  <c r="K44" i="25"/>
  <c r="P44" i="25"/>
  <c r="D8" i="6"/>
  <c r="I17" i="6"/>
  <c r="E342" i="25" l="1"/>
  <c r="AT342" i="25" s="1"/>
  <c r="E115" i="25"/>
  <c r="AT115" i="25" s="1"/>
  <c r="E200" i="25"/>
  <c r="AT200" i="25" s="1"/>
  <c r="E286" i="25"/>
  <c r="AT286" i="25" s="1"/>
  <c r="E94" i="25"/>
  <c r="AT94" i="25" s="1"/>
  <c r="E179" i="25"/>
  <c r="AT179" i="25" s="1"/>
  <c r="E51" i="25"/>
  <c r="AT51" i="25" s="1"/>
  <c r="E136" i="25"/>
  <c r="AT136" i="25" s="1"/>
  <c r="E222" i="25"/>
  <c r="AT222" i="25" s="1"/>
  <c r="E307" i="25"/>
  <c r="AT307" i="25" s="1"/>
  <c r="E264" i="25"/>
  <c r="AT264" i="25" s="1"/>
  <c r="E72" i="25"/>
  <c r="AT72" i="25" s="1"/>
  <c r="E158" i="25"/>
  <c r="AT158" i="25" s="1"/>
  <c r="E243" i="25"/>
  <c r="AT243" i="25" s="1"/>
  <c r="E328" i="25"/>
  <c r="AT328" i="25" s="1"/>
  <c r="E56" i="25"/>
  <c r="AT56" i="25" s="1"/>
  <c r="E78" i="25"/>
  <c r="AT78" i="25" s="1"/>
  <c r="E99" i="25"/>
  <c r="AT99" i="25" s="1"/>
  <c r="E120" i="25"/>
  <c r="AT120" i="25" s="1"/>
  <c r="E142" i="25"/>
  <c r="AT142" i="25" s="1"/>
  <c r="E163" i="25"/>
  <c r="AT163" i="25" s="1"/>
  <c r="E184" i="25"/>
  <c r="AT184" i="25" s="1"/>
  <c r="E206" i="25"/>
  <c r="AT206" i="25" s="1"/>
  <c r="E227" i="25"/>
  <c r="AT227" i="25" s="1"/>
  <c r="E248" i="25"/>
  <c r="AT248" i="25" s="1"/>
  <c r="E270" i="25"/>
  <c r="AT270" i="25" s="1"/>
  <c r="E291" i="25"/>
  <c r="AT291" i="25" s="1"/>
  <c r="E312" i="25"/>
  <c r="AT312" i="25" s="1"/>
  <c r="E334" i="25"/>
  <c r="AT334" i="25" s="1"/>
  <c r="E62" i="25"/>
  <c r="AT62" i="25" s="1"/>
  <c r="E83" i="25"/>
  <c r="AT83" i="25" s="1"/>
  <c r="E104" i="25"/>
  <c r="AT104" i="25" s="1"/>
  <c r="E126" i="25"/>
  <c r="AT126" i="25" s="1"/>
  <c r="E147" i="25"/>
  <c r="AT147" i="25" s="1"/>
  <c r="E168" i="25"/>
  <c r="AT168" i="25" s="1"/>
  <c r="E190" i="25"/>
  <c r="AT190" i="25" s="1"/>
  <c r="E211" i="25"/>
  <c r="AT211" i="25" s="1"/>
  <c r="E232" i="25"/>
  <c r="AT232" i="25" s="1"/>
  <c r="E254" i="25"/>
  <c r="AT254" i="25" s="1"/>
  <c r="E275" i="25"/>
  <c r="AT275" i="25" s="1"/>
  <c r="E296" i="25"/>
  <c r="AT296" i="25" s="1"/>
  <c r="E318" i="25"/>
  <c r="AT318" i="25" s="1"/>
  <c r="E339" i="25"/>
  <c r="AT339" i="25" s="1"/>
  <c r="E46" i="25"/>
  <c r="AT46" i="25" s="1"/>
  <c r="E67" i="25"/>
  <c r="AT67" i="25" s="1"/>
  <c r="E88" i="25"/>
  <c r="AT88" i="25" s="1"/>
  <c r="E110" i="25"/>
  <c r="AT110" i="25" s="1"/>
  <c r="E131" i="25"/>
  <c r="AT131" i="25" s="1"/>
  <c r="E152" i="25"/>
  <c r="AT152" i="25" s="1"/>
  <c r="E174" i="25"/>
  <c r="AT174" i="25" s="1"/>
  <c r="E195" i="25"/>
  <c r="AT195" i="25" s="1"/>
  <c r="E216" i="25"/>
  <c r="AT216" i="25" s="1"/>
  <c r="E238" i="25"/>
  <c r="AT238" i="25" s="1"/>
  <c r="E259" i="25"/>
  <c r="AT259" i="25" s="1"/>
  <c r="E280" i="25"/>
  <c r="AT280" i="25" s="1"/>
  <c r="E302" i="25"/>
  <c r="AT302" i="25" s="1"/>
  <c r="E323" i="25"/>
  <c r="AT323" i="25" s="1"/>
  <c r="E344" i="25"/>
  <c r="AT344" i="25" s="1"/>
  <c r="D54" i="25"/>
  <c r="AS54" i="25" s="1"/>
  <c r="D76" i="25"/>
  <c r="AS76" i="25" s="1"/>
  <c r="D102" i="25"/>
  <c r="AS102" i="25" s="1"/>
  <c r="D150" i="25"/>
  <c r="AS150" i="25" s="1"/>
  <c r="D182" i="25"/>
  <c r="AS182" i="25" s="1"/>
  <c r="D204" i="25"/>
  <c r="AS204" i="25" s="1"/>
  <c r="D225" i="25"/>
  <c r="AS225" i="25" s="1"/>
  <c r="D268" i="25"/>
  <c r="AS268" i="25" s="1"/>
  <c r="D300" i="25"/>
  <c r="AS300" i="25" s="1"/>
  <c r="D316" i="25"/>
  <c r="AS316" i="25" s="1"/>
  <c r="D332" i="25"/>
  <c r="AS332" i="25" s="1"/>
  <c r="D337" i="25"/>
  <c r="AS337" i="25" s="1"/>
  <c r="D343" i="25"/>
  <c r="AS343" i="25" s="1"/>
  <c r="D339" i="25"/>
  <c r="AS339" i="25" s="1"/>
  <c r="D335" i="25"/>
  <c r="AS335" i="25" s="1"/>
  <c r="D331" i="25"/>
  <c r="AS331" i="25" s="1"/>
  <c r="D327" i="25"/>
  <c r="AS327" i="25" s="1"/>
  <c r="D323" i="25"/>
  <c r="AS323" i="25" s="1"/>
  <c r="D319" i="25"/>
  <c r="AS319" i="25" s="1"/>
  <c r="D315" i="25"/>
  <c r="AS315" i="25" s="1"/>
  <c r="D311" i="25"/>
  <c r="AS311" i="25" s="1"/>
  <c r="D307" i="25"/>
  <c r="AS307" i="25" s="1"/>
  <c r="D303" i="25"/>
  <c r="AS303" i="25" s="1"/>
  <c r="D299" i="25"/>
  <c r="AS299" i="25" s="1"/>
  <c r="D295" i="25"/>
  <c r="AS295" i="25" s="1"/>
  <c r="D291" i="25"/>
  <c r="AS291" i="25" s="1"/>
  <c r="D287" i="25"/>
  <c r="AS287" i="25" s="1"/>
  <c r="D283" i="25"/>
  <c r="AS283" i="25" s="1"/>
  <c r="D279" i="25"/>
  <c r="AS279" i="25" s="1"/>
  <c r="D275" i="25"/>
  <c r="AS275" i="25" s="1"/>
  <c r="D271" i="25"/>
  <c r="AS271" i="25" s="1"/>
  <c r="D267" i="25"/>
  <c r="AS267" i="25" s="1"/>
  <c r="D263" i="25"/>
  <c r="AS263" i="25" s="1"/>
  <c r="D259" i="25"/>
  <c r="AS259" i="25" s="1"/>
  <c r="D255" i="25"/>
  <c r="AS255" i="25" s="1"/>
  <c r="D251" i="25"/>
  <c r="AS251" i="25" s="1"/>
  <c r="D247" i="25"/>
  <c r="AS247" i="25" s="1"/>
  <c r="D243" i="25"/>
  <c r="AS243" i="25" s="1"/>
  <c r="D239" i="25"/>
  <c r="AS239" i="25" s="1"/>
  <c r="D235" i="25"/>
  <c r="AS235" i="25" s="1"/>
  <c r="D231" i="25"/>
  <c r="AS231" i="25" s="1"/>
  <c r="D227" i="25"/>
  <c r="AS227" i="25" s="1"/>
  <c r="D223" i="25"/>
  <c r="AS223" i="25" s="1"/>
  <c r="D219" i="25"/>
  <c r="AS219" i="25" s="1"/>
  <c r="D215" i="25"/>
  <c r="AS215" i="25" s="1"/>
  <c r="D211" i="25"/>
  <c r="AS211" i="25" s="1"/>
  <c r="D207" i="25"/>
  <c r="AS207" i="25" s="1"/>
  <c r="D203" i="25"/>
  <c r="AS203" i="25" s="1"/>
  <c r="D199" i="25"/>
  <c r="AS199" i="25" s="1"/>
  <c r="D195" i="25"/>
  <c r="AS195" i="25" s="1"/>
  <c r="D191" i="25"/>
  <c r="AS191" i="25" s="1"/>
  <c r="D187" i="25"/>
  <c r="AS187" i="25" s="1"/>
  <c r="D183" i="25"/>
  <c r="AS183" i="25" s="1"/>
  <c r="D179" i="25"/>
  <c r="AS179" i="25" s="1"/>
  <c r="D175" i="25"/>
  <c r="AS175" i="25" s="1"/>
  <c r="D171" i="25"/>
  <c r="AS171" i="25" s="1"/>
  <c r="D167" i="25"/>
  <c r="AS167" i="25" s="1"/>
  <c r="D163" i="25"/>
  <c r="AS163" i="25" s="1"/>
  <c r="D159" i="25"/>
  <c r="AS159" i="25" s="1"/>
  <c r="D155" i="25"/>
  <c r="AS155" i="25" s="1"/>
  <c r="D151" i="25"/>
  <c r="AS151" i="25" s="1"/>
  <c r="D147" i="25"/>
  <c r="AS147" i="25" s="1"/>
  <c r="D143" i="25"/>
  <c r="AS143" i="25" s="1"/>
  <c r="D139" i="25"/>
  <c r="AS139" i="25" s="1"/>
  <c r="D135" i="25"/>
  <c r="AS135" i="25" s="1"/>
  <c r="D131" i="25"/>
  <c r="AS131" i="25" s="1"/>
  <c r="D127" i="25"/>
  <c r="AS127" i="25" s="1"/>
  <c r="D123" i="25"/>
  <c r="AS123" i="25" s="1"/>
  <c r="D119" i="25"/>
  <c r="AS119" i="25" s="1"/>
  <c r="D115" i="25"/>
  <c r="AS115" i="25" s="1"/>
  <c r="D111" i="25"/>
  <c r="AS111" i="25" s="1"/>
  <c r="D107" i="25"/>
  <c r="AS107" i="25" s="1"/>
  <c r="D103" i="25"/>
  <c r="AS103" i="25" s="1"/>
  <c r="D99" i="25"/>
  <c r="AS99" i="25" s="1"/>
  <c r="D95" i="25"/>
  <c r="AS95" i="25" s="1"/>
  <c r="D91" i="25"/>
  <c r="AS91" i="25" s="1"/>
  <c r="D87" i="25"/>
  <c r="AS87" i="25" s="1"/>
  <c r="D83" i="25"/>
  <c r="AS83" i="25" s="1"/>
  <c r="D79" i="25"/>
  <c r="AS79" i="25" s="1"/>
  <c r="D75" i="25"/>
  <c r="AS75" i="25" s="1"/>
  <c r="D71" i="25"/>
  <c r="AS71" i="25" s="1"/>
  <c r="D67" i="25"/>
  <c r="AS67" i="25" s="1"/>
  <c r="D63" i="25"/>
  <c r="AS63" i="25" s="1"/>
  <c r="D59" i="25"/>
  <c r="AS59" i="25" s="1"/>
  <c r="D55" i="25"/>
  <c r="AS55" i="25" s="1"/>
  <c r="D51" i="25"/>
  <c r="AS51" i="25" s="1"/>
  <c r="D47" i="25"/>
  <c r="AS47" i="25" s="1"/>
  <c r="D65" i="25"/>
  <c r="AS65" i="25" s="1"/>
  <c r="D92" i="25"/>
  <c r="AS92" i="25" s="1"/>
  <c r="D108" i="25"/>
  <c r="AS108" i="25" s="1"/>
  <c r="D124" i="25"/>
  <c r="AS124" i="25" s="1"/>
  <c r="D140" i="25"/>
  <c r="AS140" i="25" s="1"/>
  <c r="D161" i="25"/>
  <c r="AS161" i="25" s="1"/>
  <c r="D177" i="25"/>
  <c r="AS177" i="25" s="1"/>
  <c r="D193" i="25"/>
  <c r="AS193" i="25" s="1"/>
  <c r="D214" i="25"/>
  <c r="AS214" i="25" s="1"/>
  <c r="D230" i="25"/>
  <c r="AS230" i="25" s="1"/>
  <c r="D252" i="25"/>
  <c r="AS252" i="25" s="1"/>
  <c r="D273" i="25"/>
  <c r="AS273" i="25" s="1"/>
  <c r="D284" i="25"/>
  <c r="AS284" i="25" s="1"/>
  <c r="D305" i="25"/>
  <c r="AS305" i="25" s="1"/>
  <c r="D326" i="25"/>
  <c r="AS326" i="25" s="1"/>
  <c r="D49" i="25"/>
  <c r="AS49" i="25" s="1"/>
  <c r="D70" i="25"/>
  <c r="AS70" i="25" s="1"/>
  <c r="D86" i="25"/>
  <c r="AS86" i="25" s="1"/>
  <c r="D113" i="25"/>
  <c r="AS113" i="25" s="1"/>
  <c r="D134" i="25"/>
  <c r="AS134" i="25" s="1"/>
  <c r="D156" i="25"/>
  <c r="AS156" i="25" s="1"/>
  <c r="D172" i="25"/>
  <c r="AS172" i="25" s="1"/>
  <c r="D198" i="25"/>
  <c r="AS198" i="25" s="1"/>
  <c r="D220" i="25"/>
  <c r="AS220" i="25" s="1"/>
  <c r="D241" i="25"/>
  <c r="AS241" i="25" s="1"/>
  <c r="D246" i="25"/>
  <c r="AS246" i="25" s="1"/>
  <c r="D262" i="25"/>
  <c r="AS262" i="25" s="1"/>
  <c r="D278" i="25"/>
  <c r="AS278" i="25" s="1"/>
  <c r="D294" i="25"/>
  <c r="AS294" i="25" s="1"/>
  <c r="D310" i="25"/>
  <c r="AS310" i="25" s="1"/>
  <c r="D321" i="25"/>
  <c r="AS321" i="25" s="1"/>
  <c r="D45" i="25"/>
  <c r="AS45" i="25" s="1"/>
  <c r="D50" i="25"/>
  <c r="AS50" i="25" s="1"/>
  <c r="D56" i="25"/>
  <c r="AS56" i="25" s="1"/>
  <c r="D61" i="25"/>
  <c r="AS61" i="25" s="1"/>
  <c r="D66" i="25"/>
  <c r="AS66" i="25" s="1"/>
  <c r="D72" i="25"/>
  <c r="AS72" i="25" s="1"/>
  <c r="D77" i="25"/>
  <c r="AS77" i="25" s="1"/>
  <c r="D82" i="25"/>
  <c r="AS82" i="25" s="1"/>
  <c r="D88" i="25"/>
  <c r="AS88" i="25" s="1"/>
  <c r="D93" i="25"/>
  <c r="AS93" i="25" s="1"/>
  <c r="D98" i="25"/>
  <c r="AS98" i="25" s="1"/>
  <c r="D104" i="25"/>
  <c r="AS104" i="25" s="1"/>
  <c r="D109" i="25"/>
  <c r="AS109" i="25" s="1"/>
  <c r="D114" i="25"/>
  <c r="AS114" i="25" s="1"/>
  <c r="D120" i="25"/>
  <c r="AS120" i="25" s="1"/>
  <c r="D125" i="25"/>
  <c r="AS125" i="25" s="1"/>
  <c r="D130" i="25"/>
  <c r="AS130" i="25" s="1"/>
  <c r="D136" i="25"/>
  <c r="AS136" i="25" s="1"/>
  <c r="D141" i="25"/>
  <c r="AS141" i="25" s="1"/>
  <c r="D146" i="25"/>
  <c r="AS146" i="25" s="1"/>
  <c r="D152" i="25"/>
  <c r="AS152" i="25" s="1"/>
  <c r="D157" i="25"/>
  <c r="AS157" i="25" s="1"/>
  <c r="D162" i="25"/>
  <c r="AS162" i="25" s="1"/>
  <c r="D168" i="25"/>
  <c r="AS168" i="25" s="1"/>
  <c r="D173" i="25"/>
  <c r="AS173" i="25" s="1"/>
  <c r="D178" i="25"/>
  <c r="AS178" i="25" s="1"/>
  <c r="D184" i="25"/>
  <c r="AS184" i="25" s="1"/>
  <c r="D189" i="25"/>
  <c r="AS189" i="25" s="1"/>
  <c r="D194" i="25"/>
  <c r="AS194" i="25" s="1"/>
  <c r="D200" i="25"/>
  <c r="AS200" i="25" s="1"/>
  <c r="D205" i="25"/>
  <c r="AS205" i="25" s="1"/>
  <c r="D210" i="25"/>
  <c r="AS210" i="25" s="1"/>
  <c r="D216" i="25"/>
  <c r="AS216" i="25" s="1"/>
  <c r="D221" i="25"/>
  <c r="AS221" i="25" s="1"/>
  <c r="D226" i="25"/>
  <c r="AS226" i="25" s="1"/>
  <c r="D232" i="25"/>
  <c r="AS232" i="25" s="1"/>
  <c r="D237" i="25"/>
  <c r="AS237" i="25" s="1"/>
  <c r="D242" i="25"/>
  <c r="AS242" i="25" s="1"/>
  <c r="D248" i="25"/>
  <c r="AS248" i="25" s="1"/>
  <c r="D253" i="25"/>
  <c r="AS253" i="25" s="1"/>
  <c r="D258" i="25"/>
  <c r="AS258" i="25" s="1"/>
  <c r="D264" i="25"/>
  <c r="AS264" i="25" s="1"/>
  <c r="D269" i="25"/>
  <c r="AS269" i="25" s="1"/>
  <c r="D274" i="25"/>
  <c r="AS274" i="25" s="1"/>
  <c r="D280" i="25"/>
  <c r="AS280" i="25" s="1"/>
  <c r="D285" i="25"/>
  <c r="AS285" i="25" s="1"/>
  <c r="D290" i="25"/>
  <c r="AS290" i="25" s="1"/>
  <c r="D296" i="25"/>
  <c r="AS296" i="25" s="1"/>
  <c r="D301" i="25"/>
  <c r="AS301" i="25" s="1"/>
  <c r="D306" i="25"/>
  <c r="AS306" i="25" s="1"/>
  <c r="D312" i="25"/>
  <c r="AS312" i="25" s="1"/>
  <c r="D317" i="25"/>
  <c r="AS317" i="25" s="1"/>
  <c r="D322" i="25"/>
  <c r="AS322" i="25" s="1"/>
  <c r="D328" i="25"/>
  <c r="AS328" i="25" s="1"/>
  <c r="D333" i="25"/>
  <c r="AS333" i="25" s="1"/>
  <c r="D338" i="25"/>
  <c r="AS338" i="25" s="1"/>
  <c r="D344" i="25"/>
  <c r="AS344" i="25" s="1"/>
  <c r="E47" i="25"/>
  <c r="AT47" i="25" s="1"/>
  <c r="E52" i="25"/>
  <c r="AT52" i="25" s="1"/>
  <c r="E58" i="25"/>
  <c r="AT58" i="25" s="1"/>
  <c r="E63" i="25"/>
  <c r="AT63" i="25" s="1"/>
  <c r="E68" i="25"/>
  <c r="AT68" i="25" s="1"/>
  <c r="E74" i="25"/>
  <c r="AT74" i="25" s="1"/>
  <c r="E79" i="25"/>
  <c r="AT79" i="25" s="1"/>
  <c r="E84" i="25"/>
  <c r="AT84" i="25" s="1"/>
  <c r="E90" i="25"/>
  <c r="AT90" i="25" s="1"/>
  <c r="E95" i="25"/>
  <c r="AT95" i="25" s="1"/>
  <c r="E100" i="25"/>
  <c r="AT100" i="25" s="1"/>
  <c r="E106" i="25"/>
  <c r="AT106" i="25" s="1"/>
  <c r="E111" i="25"/>
  <c r="AT111" i="25" s="1"/>
  <c r="E116" i="25"/>
  <c r="AT116" i="25" s="1"/>
  <c r="E122" i="25"/>
  <c r="AT122" i="25" s="1"/>
  <c r="E127" i="25"/>
  <c r="AT127" i="25" s="1"/>
  <c r="E132" i="25"/>
  <c r="AT132" i="25" s="1"/>
  <c r="E138" i="25"/>
  <c r="AT138" i="25" s="1"/>
  <c r="E143" i="25"/>
  <c r="AT143" i="25" s="1"/>
  <c r="E148" i="25"/>
  <c r="AT148" i="25" s="1"/>
  <c r="E154" i="25"/>
  <c r="AT154" i="25" s="1"/>
  <c r="E159" i="25"/>
  <c r="AT159" i="25" s="1"/>
  <c r="E164" i="25"/>
  <c r="AT164" i="25" s="1"/>
  <c r="E170" i="25"/>
  <c r="AT170" i="25" s="1"/>
  <c r="E175" i="25"/>
  <c r="AT175" i="25" s="1"/>
  <c r="E180" i="25"/>
  <c r="AT180" i="25" s="1"/>
  <c r="E186" i="25"/>
  <c r="AT186" i="25" s="1"/>
  <c r="E191" i="25"/>
  <c r="AT191" i="25" s="1"/>
  <c r="E196" i="25"/>
  <c r="AT196" i="25" s="1"/>
  <c r="E202" i="25"/>
  <c r="AT202" i="25" s="1"/>
  <c r="E207" i="25"/>
  <c r="AT207" i="25" s="1"/>
  <c r="E212" i="25"/>
  <c r="AT212" i="25" s="1"/>
  <c r="E218" i="25"/>
  <c r="AT218" i="25" s="1"/>
  <c r="E223" i="25"/>
  <c r="AT223" i="25" s="1"/>
  <c r="E228" i="25"/>
  <c r="AT228" i="25" s="1"/>
  <c r="E234" i="25"/>
  <c r="AT234" i="25" s="1"/>
  <c r="E239" i="25"/>
  <c r="AT239" i="25" s="1"/>
  <c r="E244" i="25"/>
  <c r="AT244" i="25" s="1"/>
  <c r="E250" i="25"/>
  <c r="AT250" i="25" s="1"/>
  <c r="E255" i="25"/>
  <c r="AT255" i="25" s="1"/>
  <c r="E260" i="25"/>
  <c r="AT260" i="25" s="1"/>
  <c r="E266" i="25"/>
  <c r="AT266" i="25" s="1"/>
  <c r="E271" i="25"/>
  <c r="AT271" i="25" s="1"/>
  <c r="E276" i="25"/>
  <c r="AT276" i="25" s="1"/>
  <c r="E282" i="25"/>
  <c r="AT282" i="25" s="1"/>
  <c r="E287" i="25"/>
  <c r="AT287" i="25" s="1"/>
  <c r="E292" i="25"/>
  <c r="AT292" i="25" s="1"/>
  <c r="E298" i="25"/>
  <c r="AT298" i="25" s="1"/>
  <c r="E303" i="25"/>
  <c r="AT303" i="25" s="1"/>
  <c r="E308" i="25"/>
  <c r="AT308" i="25" s="1"/>
  <c r="E314" i="25"/>
  <c r="AT314" i="25" s="1"/>
  <c r="E319" i="25"/>
  <c r="AT319" i="25" s="1"/>
  <c r="E324" i="25"/>
  <c r="AT324" i="25" s="1"/>
  <c r="E330" i="25"/>
  <c r="AT330" i="25" s="1"/>
  <c r="E335" i="25"/>
  <c r="AT335" i="25" s="1"/>
  <c r="E340" i="25"/>
  <c r="AT340" i="25" s="1"/>
  <c r="D46" i="25"/>
  <c r="AS46" i="25" s="1"/>
  <c r="D52" i="25"/>
  <c r="AS52" i="25" s="1"/>
  <c r="D57" i="25"/>
  <c r="AS57" i="25" s="1"/>
  <c r="D62" i="25"/>
  <c r="AS62" i="25" s="1"/>
  <c r="D68" i="25"/>
  <c r="AS68" i="25" s="1"/>
  <c r="D73" i="25"/>
  <c r="AS73" i="25" s="1"/>
  <c r="D78" i="25"/>
  <c r="AS78" i="25" s="1"/>
  <c r="D84" i="25"/>
  <c r="AS84" i="25" s="1"/>
  <c r="D89" i="25"/>
  <c r="AS89" i="25" s="1"/>
  <c r="D94" i="25"/>
  <c r="AS94" i="25" s="1"/>
  <c r="D100" i="25"/>
  <c r="AS100" i="25" s="1"/>
  <c r="D105" i="25"/>
  <c r="AS105" i="25" s="1"/>
  <c r="D110" i="25"/>
  <c r="AS110" i="25" s="1"/>
  <c r="D116" i="25"/>
  <c r="AS116" i="25" s="1"/>
  <c r="D121" i="25"/>
  <c r="AS121" i="25" s="1"/>
  <c r="D126" i="25"/>
  <c r="AS126" i="25" s="1"/>
  <c r="D132" i="25"/>
  <c r="AS132" i="25" s="1"/>
  <c r="D137" i="25"/>
  <c r="AS137" i="25" s="1"/>
  <c r="D142" i="25"/>
  <c r="AS142" i="25" s="1"/>
  <c r="D148" i="25"/>
  <c r="AS148" i="25" s="1"/>
  <c r="D153" i="25"/>
  <c r="AS153" i="25" s="1"/>
  <c r="D158" i="25"/>
  <c r="AS158" i="25" s="1"/>
  <c r="D164" i="25"/>
  <c r="AS164" i="25" s="1"/>
  <c r="D169" i="25"/>
  <c r="AS169" i="25" s="1"/>
  <c r="D174" i="25"/>
  <c r="AS174" i="25" s="1"/>
  <c r="D180" i="25"/>
  <c r="AS180" i="25" s="1"/>
  <c r="D185" i="25"/>
  <c r="AS185" i="25" s="1"/>
  <c r="D190" i="25"/>
  <c r="AS190" i="25" s="1"/>
  <c r="D196" i="25"/>
  <c r="AS196" i="25" s="1"/>
  <c r="D201" i="25"/>
  <c r="AS201" i="25" s="1"/>
  <c r="D206" i="25"/>
  <c r="AS206" i="25" s="1"/>
  <c r="D212" i="25"/>
  <c r="AS212" i="25" s="1"/>
  <c r="D217" i="25"/>
  <c r="AS217" i="25" s="1"/>
  <c r="D222" i="25"/>
  <c r="AS222" i="25" s="1"/>
  <c r="D228" i="25"/>
  <c r="AS228" i="25" s="1"/>
  <c r="D233" i="25"/>
  <c r="AS233" i="25" s="1"/>
  <c r="D238" i="25"/>
  <c r="AS238" i="25" s="1"/>
  <c r="D244" i="25"/>
  <c r="AS244" i="25" s="1"/>
  <c r="D249" i="25"/>
  <c r="AS249" i="25" s="1"/>
  <c r="D254" i="25"/>
  <c r="AS254" i="25" s="1"/>
  <c r="D260" i="25"/>
  <c r="AS260" i="25" s="1"/>
  <c r="D265" i="25"/>
  <c r="AS265" i="25" s="1"/>
  <c r="D270" i="25"/>
  <c r="AS270" i="25" s="1"/>
  <c r="D276" i="25"/>
  <c r="AS276" i="25" s="1"/>
  <c r="D281" i="25"/>
  <c r="AS281" i="25" s="1"/>
  <c r="D286" i="25"/>
  <c r="AS286" i="25" s="1"/>
  <c r="D292" i="25"/>
  <c r="AS292" i="25" s="1"/>
  <c r="D297" i="25"/>
  <c r="AS297" i="25" s="1"/>
  <c r="D302" i="25"/>
  <c r="AS302" i="25" s="1"/>
  <c r="D308" i="25"/>
  <c r="AS308" i="25" s="1"/>
  <c r="D313" i="25"/>
  <c r="AS313" i="25" s="1"/>
  <c r="D318" i="25"/>
  <c r="AS318" i="25" s="1"/>
  <c r="D324" i="25"/>
  <c r="AS324" i="25" s="1"/>
  <c r="D329" i="25"/>
  <c r="AS329" i="25" s="1"/>
  <c r="D334" i="25"/>
  <c r="AS334" i="25" s="1"/>
  <c r="D340" i="25"/>
  <c r="AS340" i="25" s="1"/>
  <c r="D345" i="25"/>
  <c r="AS345" i="25" s="1"/>
  <c r="E48" i="25"/>
  <c r="AT48" i="25" s="1"/>
  <c r="E54" i="25"/>
  <c r="AT54" i="25" s="1"/>
  <c r="E59" i="25"/>
  <c r="AT59" i="25" s="1"/>
  <c r="E64" i="25"/>
  <c r="AT64" i="25" s="1"/>
  <c r="E70" i="25"/>
  <c r="AT70" i="25" s="1"/>
  <c r="E75" i="25"/>
  <c r="AT75" i="25" s="1"/>
  <c r="E80" i="25"/>
  <c r="AT80" i="25" s="1"/>
  <c r="E86" i="25"/>
  <c r="AT86" i="25" s="1"/>
  <c r="E91" i="25"/>
  <c r="AT91" i="25" s="1"/>
  <c r="E96" i="25"/>
  <c r="AT96" i="25" s="1"/>
  <c r="E102" i="25"/>
  <c r="AT102" i="25" s="1"/>
  <c r="E107" i="25"/>
  <c r="AT107" i="25" s="1"/>
  <c r="E112" i="25"/>
  <c r="AT112" i="25" s="1"/>
  <c r="E118" i="25"/>
  <c r="AT118" i="25" s="1"/>
  <c r="E123" i="25"/>
  <c r="AT123" i="25" s="1"/>
  <c r="E128" i="25"/>
  <c r="AT128" i="25" s="1"/>
  <c r="E134" i="25"/>
  <c r="AT134" i="25" s="1"/>
  <c r="E139" i="25"/>
  <c r="AT139" i="25" s="1"/>
  <c r="E144" i="25"/>
  <c r="AT144" i="25" s="1"/>
  <c r="E150" i="25"/>
  <c r="AT150" i="25" s="1"/>
  <c r="E155" i="25"/>
  <c r="AT155" i="25" s="1"/>
  <c r="E160" i="25"/>
  <c r="AT160" i="25" s="1"/>
  <c r="E166" i="25"/>
  <c r="AT166" i="25" s="1"/>
  <c r="E171" i="25"/>
  <c r="AT171" i="25" s="1"/>
  <c r="E176" i="25"/>
  <c r="AT176" i="25" s="1"/>
  <c r="E182" i="25"/>
  <c r="AT182" i="25" s="1"/>
  <c r="E187" i="25"/>
  <c r="AT187" i="25" s="1"/>
  <c r="E192" i="25"/>
  <c r="AT192" i="25" s="1"/>
  <c r="E198" i="25"/>
  <c r="AT198" i="25" s="1"/>
  <c r="E203" i="25"/>
  <c r="AT203" i="25" s="1"/>
  <c r="E208" i="25"/>
  <c r="AT208" i="25" s="1"/>
  <c r="E214" i="25"/>
  <c r="AT214" i="25" s="1"/>
  <c r="E219" i="25"/>
  <c r="AT219" i="25" s="1"/>
  <c r="E224" i="25"/>
  <c r="AT224" i="25" s="1"/>
  <c r="E230" i="25"/>
  <c r="AT230" i="25" s="1"/>
  <c r="E235" i="25"/>
  <c r="AT235" i="25" s="1"/>
  <c r="E240" i="25"/>
  <c r="AT240" i="25" s="1"/>
  <c r="E246" i="25"/>
  <c r="AT246" i="25" s="1"/>
  <c r="E251" i="25"/>
  <c r="AT251" i="25" s="1"/>
  <c r="E256" i="25"/>
  <c r="AT256" i="25" s="1"/>
  <c r="E262" i="25"/>
  <c r="AT262" i="25" s="1"/>
  <c r="E267" i="25"/>
  <c r="AT267" i="25" s="1"/>
  <c r="E272" i="25"/>
  <c r="AT272" i="25" s="1"/>
  <c r="E278" i="25"/>
  <c r="AT278" i="25" s="1"/>
  <c r="E283" i="25"/>
  <c r="AT283" i="25" s="1"/>
  <c r="E288" i="25"/>
  <c r="AT288" i="25" s="1"/>
  <c r="E294" i="25"/>
  <c r="AT294" i="25" s="1"/>
  <c r="E299" i="25"/>
  <c r="AT299" i="25" s="1"/>
  <c r="E304" i="25"/>
  <c r="AT304" i="25" s="1"/>
  <c r="E310" i="25"/>
  <c r="AT310" i="25" s="1"/>
  <c r="E315" i="25"/>
  <c r="AT315" i="25" s="1"/>
  <c r="E320" i="25"/>
  <c r="AT320" i="25" s="1"/>
  <c r="E326" i="25"/>
  <c r="AT326" i="25" s="1"/>
  <c r="E331" i="25"/>
  <c r="AT331" i="25" s="1"/>
  <c r="E336" i="25"/>
  <c r="AT336" i="25" s="1"/>
  <c r="D60" i="25"/>
  <c r="AS60" i="25" s="1"/>
  <c r="D81" i="25"/>
  <c r="AS81" i="25" s="1"/>
  <c r="D97" i="25"/>
  <c r="AS97" i="25" s="1"/>
  <c r="D118" i="25"/>
  <c r="AS118" i="25" s="1"/>
  <c r="D129" i="25"/>
  <c r="AS129" i="25" s="1"/>
  <c r="D145" i="25"/>
  <c r="AS145" i="25" s="1"/>
  <c r="D166" i="25"/>
  <c r="AS166" i="25" s="1"/>
  <c r="D188" i="25"/>
  <c r="AS188" i="25" s="1"/>
  <c r="D209" i="25"/>
  <c r="AS209" i="25" s="1"/>
  <c r="D236" i="25"/>
  <c r="AS236" i="25" s="1"/>
  <c r="D257" i="25"/>
  <c r="AS257" i="25" s="1"/>
  <c r="D289" i="25"/>
  <c r="AS289" i="25" s="1"/>
  <c r="D48" i="25"/>
  <c r="AS48" i="25" s="1"/>
  <c r="D53" i="25"/>
  <c r="AS53" i="25" s="1"/>
  <c r="D58" i="25"/>
  <c r="AS58" i="25" s="1"/>
  <c r="D64" i="25"/>
  <c r="AS64" i="25" s="1"/>
  <c r="D69" i="25"/>
  <c r="AS69" i="25" s="1"/>
  <c r="D74" i="25"/>
  <c r="AS74" i="25" s="1"/>
  <c r="D80" i="25"/>
  <c r="AS80" i="25" s="1"/>
  <c r="D85" i="25"/>
  <c r="AS85" i="25" s="1"/>
  <c r="D90" i="25"/>
  <c r="AS90" i="25" s="1"/>
  <c r="D96" i="25"/>
  <c r="AS96" i="25" s="1"/>
  <c r="D101" i="25"/>
  <c r="AS101" i="25" s="1"/>
  <c r="D106" i="25"/>
  <c r="AS106" i="25" s="1"/>
  <c r="D112" i="25"/>
  <c r="AS112" i="25" s="1"/>
  <c r="D117" i="25"/>
  <c r="AS117" i="25" s="1"/>
  <c r="D122" i="25"/>
  <c r="AS122" i="25" s="1"/>
  <c r="D128" i="25"/>
  <c r="AS128" i="25" s="1"/>
  <c r="D133" i="25"/>
  <c r="AS133" i="25" s="1"/>
  <c r="D138" i="25"/>
  <c r="AS138" i="25" s="1"/>
  <c r="D144" i="25"/>
  <c r="AS144" i="25" s="1"/>
  <c r="D149" i="25"/>
  <c r="AS149" i="25" s="1"/>
  <c r="D154" i="25"/>
  <c r="AS154" i="25" s="1"/>
  <c r="D160" i="25"/>
  <c r="AS160" i="25" s="1"/>
  <c r="D165" i="25"/>
  <c r="AS165" i="25" s="1"/>
  <c r="D170" i="25"/>
  <c r="AS170" i="25" s="1"/>
  <c r="D176" i="25"/>
  <c r="AS176" i="25" s="1"/>
  <c r="D181" i="25"/>
  <c r="AS181" i="25" s="1"/>
  <c r="D186" i="25"/>
  <c r="AS186" i="25" s="1"/>
  <c r="D192" i="25"/>
  <c r="AS192" i="25" s="1"/>
  <c r="D197" i="25"/>
  <c r="AS197" i="25" s="1"/>
  <c r="D202" i="25"/>
  <c r="AS202" i="25" s="1"/>
  <c r="D208" i="25"/>
  <c r="AS208" i="25" s="1"/>
  <c r="D213" i="25"/>
  <c r="AS213" i="25" s="1"/>
  <c r="D218" i="25"/>
  <c r="AS218" i="25" s="1"/>
  <c r="D224" i="25"/>
  <c r="AS224" i="25" s="1"/>
  <c r="D229" i="25"/>
  <c r="AS229" i="25" s="1"/>
  <c r="D234" i="25"/>
  <c r="AS234" i="25" s="1"/>
  <c r="D240" i="25"/>
  <c r="AS240" i="25" s="1"/>
  <c r="D245" i="25"/>
  <c r="AS245" i="25" s="1"/>
  <c r="D250" i="25"/>
  <c r="AS250" i="25" s="1"/>
  <c r="D256" i="25"/>
  <c r="AS256" i="25" s="1"/>
  <c r="D261" i="25"/>
  <c r="AS261" i="25" s="1"/>
  <c r="D266" i="25"/>
  <c r="AS266" i="25" s="1"/>
  <c r="D272" i="25"/>
  <c r="AS272" i="25" s="1"/>
  <c r="D277" i="25"/>
  <c r="AS277" i="25" s="1"/>
  <c r="D282" i="25"/>
  <c r="AS282" i="25" s="1"/>
  <c r="D288" i="25"/>
  <c r="AS288" i="25" s="1"/>
  <c r="D293" i="25"/>
  <c r="AS293" i="25" s="1"/>
  <c r="D298" i="25"/>
  <c r="AS298" i="25" s="1"/>
  <c r="D304" i="25"/>
  <c r="AS304" i="25" s="1"/>
  <c r="D309" i="25"/>
  <c r="AS309" i="25" s="1"/>
  <c r="D314" i="25"/>
  <c r="AS314" i="25" s="1"/>
  <c r="D320" i="25"/>
  <c r="AS320" i="25" s="1"/>
  <c r="D325" i="25"/>
  <c r="AS325" i="25" s="1"/>
  <c r="D330" i="25"/>
  <c r="AS330" i="25" s="1"/>
  <c r="D336" i="25"/>
  <c r="AS336" i="25" s="1"/>
  <c r="D341" i="25"/>
  <c r="AS341" i="25" s="1"/>
  <c r="E345" i="25"/>
  <c r="AT345" i="25" s="1"/>
  <c r="E341" i="25"/>
  <c r="AT341" i="25" s="1"/>
  <c r="E337" i="25"/>
  <c r="AT337" i="25" s="1"/>
  <c r="E333" i="25"/>
  <c r="AT333" i="25" s="1"/>
  <c r="E329" i="25"/>
  <c r="AT329" i="25" s="1"/>
  <c r="E325" i="25"/>
  <c r="AT325" i="25" s="1"/>
  <c r="E321" i="25"/>
  <c r="AT321" i="25" s="1"/>
  <c r="E317" i="25"/>
  <c r="AT317" i="25" s="1"/>
  <c r="E313" i="25"/>
  <c r="AT313" i="25" s="1"/>
  <c r="E309" i="25"/>
  <c r="AT309" i="25" s="1"/>
  <c r="E305" i="25"/>
  <c r="AT305" i="25" s="1"/>
  <c r="E301" i="25"/>
  <c r="AT301" i="25" s="1"/>
  <c r="E297" i="25"/>
  <c r="AT297" i="25" s="1"/>
  <c r="E293" i="25"/>
  <c r="AT293" i="25" s="1"/>
  <c r="E289" i="25"/>
  <c r="AT289" i="25" s="1"/>
  <c r="E285" i="25"/>
  <c r="AT285" i="25" s="1"/>
  <c r="E281" i="25"/>
  <c r="AT281" i="25" s="1"/>
  <c r="E277" i="25"/>
  <c r="AT277" i="25" s="1"/>
  <c r="E273" i="25"/>
  <c r="AT273" i="25" s="1"/>
  <c r="E269" i="25"/>
  <c r="AT269" i="25" s="1"/>
  <c r="E265" i="25"/>
  <c r="AT265" i="25" s="1"/>
  <c r="E261" i="25"/>
  <c r="AT261" i="25" s="1"/>
  <c r="E257" i="25"/>
  <c r="AT257" i="25" s="1"/>
  <c r="E253" i="25"/>
  <c r="AT253" i="25" s="1"/>
  <c r="E249" i="25"/>
  <c r="AT249" i="25" s="1"/>
  <c r="E245" i="25"/>
  <c r="AT245" i="25" s="1"/>
  <c r="E241" i="25"/>
  <c r="AT241" i="25" s="1"/>
  <c r="E237" i="25"/>
  <c r="AT237" i="25" s="1"/>
  <c r="E233" i="25"/>
  <c r="AT233" i="25" s="1"/>
  <c r="E229" i="25"/>
  <c r="AT229" i="25" s="1"/>
  <c r="E225" i="25"/>
  <c r="AT225" i="25" s="1"/>
  <c r="E221" i="25"/>
  <c r="AT221" i="25" s="1"/>
  <c r="E217" i="25"/>
  <c r="AT217" i="25" s="1"/>
  <c r="E213" i="25"/>
  <c r="AT213" i="25" s="1"/>
  <c r="E209" i="25"/>
  <c r="AT209" i="25" s="1"/>
  <c r="E205" i="25"/>
  <c r="AT205" i="25" s="1"/>
  <c r="E201" i="25"/>
  <c r="AT201" i="25" s="1"/>
  <c r="E197" i="25"/>
  <c r="AT197" i="25" s="1"/>
  <c r="E193" i="25"/>
  <c r="AT193" i="25" s="1"/>
  <c r="E189" i="25"/>
  <c r="AT189" i="25" s="1"/>
  <c r="E185" i="25"/>
  <c r="AT185" i="25" s="1"/>
  <c r="E181" i="25"/>
  <c r="AT181" i="25" s="1"/>
  <c r="E177" i="25"/>
  <c r="AT177" i="25" s="1"/>
  <c r="E173" i="25"/>
  <c r="AT173" i="25" s="1"/>
  <c r="E169" i="25"/>
  <c r="AT169" i="25" s="1"/>
  <c r="E165" i="25"/>
  <c r="AT165" i="25" s="1"/>
  <c r="E161" i="25"/>
  <c r="AT161" i="25" s="1"/>
  <c r="E157" i="25"/>
  <c r="AT157" i="25" s="1"/>
  <c r="E153" i="25"/>
  <c r="AT153" i="25" s="1"/>
  <c r="E149" i="25"/>
  <c r="AT149" i="25" s="1"/>
  <c r="E145" i="25"/>
  <c r="AT145" i="25" s="1"/>
  <c r="E141" i="25"/>
  <c r="AT141" i="25" s="1"/>
  <c r="E137" i="25"/>
  <c r="AT137" i="25" s="1"/>
  <c r="E133" i="25"/>
  <c r="AT133" i="25" s="1"/>
  <c r="E129" i="25"/>
  <c r="AT129" i="25" s="1"/>
  <c r="E125" i="25"/>
  <c r="AT125" i="25" s="1"/>
  <c r="E121" i="25"/>
  <c r="AT121" i="25" s="1"/>
  <c r="E117" i="25"/>
  <c r="AT117" i="25" s="1"/>
  <c r="E113" i="25"/>
  <c r="AT113" i="25" s="1"/>
  <c r="E109" i="25"/>
  <c r="AT109" i="25" s="1"/>
  <c r="E105" i="25"/>
  <c r="AT105" i="25" s="1"/>
  <c r="E101" i="25"/>
  <c r="AT101" i="25" s="1"/>
  <c r="E97" i="25"/>
  <c r="AT97" i="25" s="1"/>
  <c r="E93" i="25"/>
  <c r="AT93" i="25" s="1"/>
  <c r="E89" i="25"/>
  <c r="AT89" i="25" s="1"/>
  <c r="E85" i="25"/>
  <c r="AT85" i="25" s="1"/>
  <c r="E81" i="25"/>
  <c r="AT81" i="25" s="1"/>
  <c r="E77" i="25"/>
  <c r="AT77" i="25" s="1"/>
  <c r="E73" i="25"/>
  <c r="AT73" i="25" s="1"/>
  <c r="E69" i="25"/>
  <c r="AT69" i="25" s="1"/>
  <c r="E65" i="25"/>
  <c r="AT65" i="25" s="1"/>
  <c r="E61" i="25"/>
  <c r="AT61" i="25" s="1"/>
  <c r="E57" i="25"/>
  <c r="AT57" i="25" s="1"/>
  <c r="E53" i="25"/>
  <c r="AT53" i="25" s="1"/>
  <c r="E49" i="25"/>
  <c r="AT49" i="25" s="1"/>
  <c r="E45" i="25"/>
  <c r="AT45" i="25" s="1"/>
  <c r="E50" i="25"/>
  <c r="AT50" i="25" s="1"/>
  <c r="E55" i="25"/>
  <c r="AT55" i="25" s="1"/>
  <c r="E60" i="25"/>
  <c r="AT60" i="25" s="1"/>
  <c r="E66" i="25"/>
  <c r="AT66" i="25" s="1"/>
  <c r="E71" i="25"/>
  <c r="AT71" i="25" s="1"/>
  <c r="E76" i="25"/>
  <c r="AT76" i="25" s="1"/>
  <c r="E82" i="25"/>
  <c r="AT82" i="25" s="1"/>
  <c r="E87" i="25"/>
  <c r="AT87" i="25" s="1"/>
  <c r="E92" i="25"/>
  <c r="AT92" i="25" s="1"/>
  <c r="E98" i="25"/>
  <c r="AT98" i="25" s="1"/>
  <c r="E103" i="25"/>
  <c r="AT103" i="25" s="1"/>
  <c r="E108" i="25"/>
  <c r="AT108" i="25" s="1"/>
  <c r="E114" i="25"/>
  <c r="AT114" i="25" s="1"/>
  <c r="E119" i="25"/>
  <c r="AT119" i="25" s="1"/>
  <c r="E124" i="25"/>
  <c r="AT124" i="25" s="1"/>
  <c r="E130" i="25"/>
  <c r="AT130" i="25" s="1"/>
  <c r="E135" i="25"/>
  <c r="AT135" i="25" s="1"/>
  <c r="E140" i="25"/>
  <c r="AT140" i="25" s="1"/>
  <c r="E146" i="25"/>
  <c r="AT146" i="25" s="1"/>
  <c r="E151" i="25"/>
  <c r="AT151" i="25" s="1"/>
  <c r="E156" i="25"/>
  <c r="AT156" i="25" s="1"/>
  <c r="E162" i="25"/>
  <c r="AT162" i="25" s="1"/>
  <c r="E167" i="25"/>
  <c r="AT167" i="25" s="1"/>
  <c r="E172" i="25"/>
  <c r="AT172" i="25" s="1"/>
  <c r="E178" i="25"/>
  <c r="AT178" i="25" s="1"/>
  <c r="E183" i="25"/>
  <c r="AT183" i="25" s="1"/>
  <c r="E188" i="25"/>
  <c r="AT188" i="25" s="1"/>
  <c r="E194" i="25"/>
  <c r="AT194" i="25" s="1"/>
  <c r="E199" i="25"/>
  <c r="AT199" i="25" s="1"/>
  <c r="E204" i="25"/>
  <c r="AT204" i="25" s="1"/>
  <c r="E210" i="25"/>
  <c r="AT210" i="25" s="1"/>
  <c r="E215" i="25"/>
  <c r="AT215" i="25" s="1"/>
  <c r="E220" i="25"/>
  <c r="AT220" i="25" s="1"/>
  <c r="E226" i="25"/>
  <c r="AT226" i="25" s="1"/>
  <c r="E231" i="25"/>
  <c r="AT231" i="25" s="1"/>
  <c r="E236" i="25"/>
  <c r="AT236" i="25" s="1"/>
  <c r="E242" i="25"/>
  <c r="AT242" i="25" s="1"/>
  <c r="E247" i="25"/>
  <c r="AT247" i="25" s="1"/>
  <c r="E252" i="25"/>
  <c r="AT252" i="25" s="1"/>
  <c r="E258" i="25"/>
  <c r="AT258" i="25" s="1"/>
  <c r="E263" i="25"/>
  <c r="AT263" i="25" s="1"/>
  <c r="E268" i="25"/>
  <c r="AT268" i="25" s="1"/>
  <c r="E274" i="25"/>
  <c r="AT274" i="25" s="1"/>
  <c r="E279" i="25"/>
  <c r="AT279" i="25" s="1"/>
  <c r="E284" i="25"/>
  <c r="AT284" i="25" s="1"/>
  <c r="E290" i="25"/>
  <c r="AT290" i="25" s="1"/>
  <c r="E295" i="25"/>
  <c r="AT295" i="25" s="1"/>
  <c r="E300" i="25"/>
  <c r="AT300" i="25" s="1"/>
  <c r="E306" i="25"/>
  <c r="AT306" i="25" s="1"/>
  <c r="E311" i="25"/>
  <c r="AT311" i="25" s="1"/>
  <c r="E316" i="25"/>
  <c r="AT316" i="25" s="1"/>
  <c r="E322" i="25"/>
  <c r="AT322" i="25" s="1"/>
  <c r="E327" i="25"/>
  <c r="AT327" i="25" s="1"/>
  <c r="E332" i="25"/>
  <c r="AT332" i="25" s="1"/>
  <c r="E338" i="25"/>
  <c r="AT338" i="25" s="1"/>
  <c r="E343" i="25"/>
  <c r="AT343" i="25" s="1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H51" i="26"/>
  <c r="I28" i="26" l="1"/>
  <c r="I52" i="26" l="1"/>
  <c r="I37" i="26"/>
  <c r="I29" i="26"/>
  <c r="B9" i="26"/>
  <c r="T8" i="26"/>
  <c r="B8" i="26"/>
  <c r="T7" i="26"/>
  <c r="B7" i="26"/>
  <c r="G7" i="27"/>
  <c r="G8" i="27"/>
  <c r="E28" i="23"/>
  <c r="C7" i="27"/>
  <c r="C8" i="27"/>
  <c r="I12" i="18" l="1"/>
  <c r="K13" i="18" l="1"/>
  <c r="K14" i="18" s="1"/>
  <c r="K15" i="18" s="1"/>
  <c r="K16" i="18" s="1"/>
  <c r="K17" i="18" s="1"/>
  <c r="K18" i="18" s="1"/>
  <c r="K19" i="18" s="1"/>
  <c r="K20" i="18" s="1"/>
  <c r="K21" i="18" s="1"/>
  <c r="I13" i="18"/>
  <c r="I14" i="18" l="1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I19" i="18" l="1"/>
  <c r="I20" i="18" s="1"/>
  <c r="I21" i="18" s="1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F12" i="23"/>
  <c r="F21" i="23"/>
  <c r="C17" i="23"/>
  <c r="C18" i="23"/>
  <c r="B11" i="23"/>
  <c r="E32" i="23" l="1"/>
  <c r="K12" i="19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B8" i="25" l="1"/>
  <c r="B6" i="25"/>
  <c r="Q17" i="6"/>
  <c r="Q12" i="6"/>
  <c r="Q15" i="6"/>
  <c r="Q11" i="6"/>
  <c r="Q14" i="6"/>
  <c r="Q10" i="6"/>
  <c r="Q8" i="6"/>
  <c r="B7" i="25"/>
  <c r="Q18" i="6"/>
  <c r="Q16" i="6"/>
  <c r="Q13" i="6"/>
  <c r="Q9" i="6"/>
  <c r="Q7" i="6"/>
  <c r="B6" i="5"/>
  <c r="V18" i="26"/>
  <c r="V17" i="26"/>
  <c r="V15" i="26"/>
  <c r="V16" i="26"/>
  <c r="V13" i="26"/>
  <c r="V9" i="26"/>
  <c r="J8" i="27"/>
  <c r="V10" i="26"/>
  <c r="V12" i="26"/>
  <c r="V7" i="26"/>
  <c r="J7" i="27"/>
  <c r="V19" i="26"/>
  <c r="V11" i="26"/>
  <c r="V8" i="26"/>
  <c r="V14" i="26"/>
  <c r="B6" i="19"/>
  <c r="B6" i="18"/>
  <c r="J13" i="19"/>
  <c r="I15" i="19"/>
  <c r="F11" i="27"/>
  <c r="H18" i="26"/>
  <c r="H28" i="26"/>
  <c r="H12" i="6"/>
  <c r="H25" i="26"/>
  <c r="H8" i="26"/>
  <c r="N9" i="6"/>
  <c r="H9" i="26"/>
  <c r="C11" i="27"/>
  <c r="H37" i="26"/>
  <c r="H7" i="26"/>
  <c r="D9" i="26"/>
  <c r="D18" i="19"/>
  <c r="J14" i="19" l="1"/>
  <c r="I16" i="19"/>
  <c r="D27" i="25"/>
  <c r="D30" i="25"/>
  <c r="N7" i="6"/>
  <c r="C33" i="6"/>
  <c r="D14" i="5"/>
  <c r="S9" i="26"/>
  <c r="D14" i="18"/>
  <c r="D13" i="5"/>
  <c r="H26" i="26"/>
  <c r="D14" i="19"/>
  <c r="D17" i="18"/>
  <c r="H52" i="26"/>
  <c r="D19" i="19"/>
  <c r="D13" i="18"/>
  <c r="D31" i="25"/>
  <c r="N8" i="6"/>
  <c r="D7" i="26"/>
  <c r="D13" i="19"/>
  <c r="D15" i="18"/>
  <c r="D16" i="19"/>
  <c r="D8" i="26"/>
  <c r="D25" i="25"/>
  <c r="D9" i="6"/>
  <c r="H50" i="26"/>
  <c r="D15" i="5"/>
  <c r="G12" i="26"/>
  <c r="D29" i="25"/>
  <c r="D26" i="25"/>
  <c r="D16" i="6"/>
  <c r="C32" i="6"/>
  <c r="D11" i="5"/>
  <c r="D12" i="18"/>
  <c r="D12" i="5"/>
  <c r="H16" i="26"/>
  <c r="C24" i="23"/>
  <c r="H36" i="26"/>
  <c r="S8" i="26"/>
  <c r="D16" i="18"/>
  <c r="D28" i="25"/>
  <c r="D17" i="19"/>
  <c r="H27" i="26"/>
  <c r="S7" i="26"/>
  <c r="D11" i="18"/>
  <c r="C34" i="6"/>
  <c r="D15" i="19"/>
  <c r="S10" i="26"/>
  <c r="H17" i="26"/>
  <c r="D16" i="5"/>
  <c r="H29" i="26"/>
  <c r="J15" i="19" l="1"/>
  <c r="I17" i="19"/>
  <c r="C19" i="5"/>
  <c r="C35" i="6"/>
  <c r="G21" i="26"/>
  <c r="C20" i="18"/>
  <c r="C12" i="6"/>
  <c r="G40" i="26"/>
  <c r="H20" i="6"/>
  <c r="M20" i="6"/>
  <c r="C16" i="25" l="1"/>
  <c r="C15" i="25"/>
  <c r="C21" i="25" s="1"/>
  <c r="J16" i="19"/>
  <c r="I18" i="19"/>
  <c r="C26" i="6"/>
  <c r="C19" i="6"/>
  <c r="R13" i="26"/>
  <c r="G32" i="26"/>
  <c r="N24" i="6" l="1"/>
  <c r="R19" i="26"/>
  <c r="R24" i="26" s="1" a="1"/>
  <c r="J17" i="19"/>
  <c r="I19" i="19"/>
  <c r="G46" i="26"/>
  <c r="G55" i="26"/>
  <c r="M27" i="6"/>
  <c r="H28" i="6"/>
  <c r="C38" i="6" s="1"/>
  <c r="R83" i="26" l="1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  <c r="J18" i="19"/>
  <c r="I20" i="19"/>
  <c r="H34" i="6"/>
  <c r="D24" i="25" l="1"/>
  <c r="J19" i="19"/>
  <c r="I21" i="19"/>
  <c r="D44" i="25"/>
  <c r="C44" i="25"/>
  <c r="E44" i="25"/>
  <c r="F44" i="25"/>
  <c r="I45" i="25" a="1"/>
  <c r="P45" i="25" a="1"/>
  <c r="R45" i="25" a="1"/>
  <c r="Q45" i="25" a="1"/>
  <c r="L45" i="25" a="1"/>
  <c r="C45" i="25" a="1"/>
  <c r="H45" i="25" a="1"/>
  <c r="K45" i="25" a="1"/>
  <c r="M45" i="25" a="1"/>
  <c r="O45" i="25" a="1"/>
  <c r="G45" i="25" a="1"/>
  <c r="J45" i="25" a="1"/>
  <c r="N45" i="25" a="1"/>
  <c r="N343" i="25" l="1"/>
  <c r="N279" i="25"/>
  <c r="N215" i="25"/>
  <c r="N151" i="25"/>
  <c r="N87" i="25"/>
  <c r="N318" i="25"/>
  <c r="N233" i="25"/>
  <c r="N148" i="25"/>
  <c r="N62" i="25"/>
  <c r="N258" i="25"/>
  <c r="N145" i="25"/>
  <c r="N336" i="25"/>
  <c r="N221" i="25"/>
  <c r="N108" i="25"/>
  <c r="N234" i="25"/>
  <c r="N312" i="25"/>
  <c r="N85" i="25"/>
  <c r="N338" i="25"/>
  <c r="N246" i="25"/>
  <c r="N339" i="25"/>
  <c r="N275" i="25"/>
  <c r="N211" i="25"/>
  <c r="N147" i="25"/>
  <c r="N83" i="25"/>
  <c r="N313" i="25"/>
  <c r="N228" i="25"/>
  <c r="N142" i="25"/>
  <c r="N57" i="25"/>
  <c r="N252" i="25"/>
  <c r="N138" i="25"/>
  <c r="N328" i="25"/>
  <c r="N214" i="25"/>
  <c r="N101" i="25"/>
  <c r="N220" i="25"/>
  <c r="N298" i="25"/>
  <c r="N70" i="25"/>
  <c r="N310" i="25"/>
  <c r="N218" i="25"/>
  <c r="N319" i="25"/>
  <c r="N255" i="25"/>
  <c r="N191" i="25"/>
  <c r="N127" i="25"/>
  <c r="N63" i="25"/>
  <c r="N286" i="25"/>
  <c r="N201" i="25"/>
  <c r="N116" i="25"/>
  <c r="N330" i="25"/>
  <c r="N216" i="25"/>
  <c r="N102" i="25"/>
  <c r="N293" i="25"/>
  <c r="N178" i="25"/>
  <c r="N65" i="25"/>
  <c r="N149" i="25"/>
  <c r="N226" i="25"/>
  <c r="N232" i="25"/>
  <c r="N168" i="25"/>
  <c r="N76" i="25"/>
  <c r="N155" i="25"/>
  <c r="N153" i="25"/>
  <c r="N342" i="25"/>
  <c r="N326" i="25"/>
  <c r="N331" i="25"/>
  <c r="N75" i="25"/>
  <c r="N46" i="25"/>
  <c r="N200" i="25"/>
  <c r="N317" i="25"/>
  <c r="N251" i="25"/>
  <c r="N281" i="25"/>
  <c r="N209" i="25"/>
  <c r="N58" i="25"/>
  <c r="N140" i="25"/>
  <c r="N294" i="25"/>
  <c r="N260" i="25"/>
  <c r="N171" i="25"/>
  <c r="N182" i="25"/>
  <c r="N107" i="25"/>
  <c r="N327" i="25"/>
  <c r="N263" i="25"/>
  <c r="N199" i="25"/>
  <c r="N135" i="25"/>
  <c r="N71" i="25"/>
  <c r="N297" i="25"/>
  <c r="N212" i="25"/>
  <c r="N126" i="25"/>
  <c r="N344" i="25"/>
  <c r="N230" i="25"/>
  <c r="N117" i="25"/>
  <c r="N306" i="25"/>
  <c r="N193" i="25"/>
  <c r="N80" i="25"/>
  <c r="N177" i="25"/>
  <c r="N256" i="25"/>
  <c r="N289" i="25"/>
  <c r="N225" i="25"/>
  <c r="N133" i="25"/>
  <c r="N323" i="25"/>
  <c r="N259" i="25"/>
  <c r="N195" i="25"/>
  <c r="N131" i="25"/>
  <c r="N67" i="25"/>
  <c r="N292" i="25"/>
  <c r="N206" i="25"/>
  <c r="N121" i="25"/>
  <c r="N337" i="25"/>
  <c r="N224" i="25"/>
  <c r="N109" i="25"/>
  <c r="N300" i="25"/>
  <c r="N186" i="25"/>
  <c r="N72" i="25"/>
  <c r="N162" i="25"/>
  <c r="N241" i="25"/>
  <c r="N261" i="25"/>
  <c r="N197" i="25"/>
  <c r="N104" i="25"/>
  <c r="N303" i="25"/>
  <c r="N239" i="25"/>
  <c r="N175" i="25"/>
  <c r="N111" i="25"/>
  <c r="N47" i="25"/>
  <c r="N265" i="25"/>
  <c r="N180" i="25"/>
  <c r="N94" i="25"/>
  <c r="N301" i="25"/>
  <c r="N188" i="25"/>
  <c r="N74" i="25"/>
  <c r="N264" i="25"/>
  <c r="N150" i="25"/>
  <c r="N320" i="25"/>
  <c r="N92" i="25"/>
  <c r="N170" i="25"/>
  <c r="N118" i="25"/>
  <c r="N54" i="25"/>
  <c r="N325" i="25"/>
  <c r="N91" i="25"/>
  <c r="N68" i="25"/>
  <c r="N229" i="25"/>
  <c r="N98" i="25"/>
  <c r="N267" i="25"/>
  <c r="N302" i="25"/>
  <c r="N237" i="25"/>
  <c r="N86" i="25"/>
  <c r="N253" i="25"/>
  <c r="N187" i="25"/>
  <c r="N196" i="25"/>
  <c r="N96" i="25"/>
  <c r="N134" i="25"/>
  <c r="N48" i="25"/>
  <c r="N144" i="25"/>
  <c r="N181" i="25"/>
  <c r="N174" i="25"/>
  <c r="N89" i="25"/>
  <c r="N311" i="25"/>
  <c r="N247" i="25"/>
  <c r="N183" i="25"/>
  <c r="N119" i="25"/>
  <c r="N55" i="25"/>
  <c r="N276" i="25"/>
  <c r="N190" i="25"/>
  <c r="N105" i="25"/>
  <c r="N316" i="25"/>
  <c r="N202" i="25"/>
  <c r="N88" i="25"/>
  <c r="N278" i="25"/>
  <c r="N165" i="25"/>
  <c r="N50" i="25"/>
  <c r="N120" i="25"/>
  <c r="N198" i="25"/>
  <c r="N176" i="25"/>
  <c r="N112" i="25"/>
  <c r="N240" i="25"/>
  <c r="N307" i="25"/>
  <c r="N243" i="25"/>
  <c r="N179" i="25"/>
  <c r="N115" i="25"/>
  <c r="N51" i="25"/>
  <c r="N270" i="25"/>
  <c r="N185" i="25"/>
  <c r="N100" i="25"/>
  <c r="N309" i="25"/>
  <c r="N194" i="25"/>
  <c r="N81" i="25"/>
  <c r="N272" i="25"/>
  <c r="N157" i="25"/>
  <c r="N333" i="25"/>
  <c r="N106" i="25"/>
  <c r="N184" i="25"/>
  <c r="N146" i="25"/>
  <c r="N82" i="25"/>
  <c r="N125" i="25"/>
  <c r="N287" i="25"/>
  <c r="N223" i="25"/>
  <c r="N159" i="25"/>
  <c r="N95" i="25"/>
  <c r="N329" i="25"/>
  <c r="N244" i="25"/>
  <c r="N158" i="25"/>
  <c r="N73" i="25"/>
  <c r="N273" i="25"/>
  <c r="N160" i="25"/>
  <c r="N45" i="25"/>
  <c r="N236" i="25"/>
  <c r="N122" i="25"/>
  <c r="N262" i="25"/>
  <c r="N341" i="25"/>
  <c r="N113" i="25"/>
  <c r="N210" i="25"/>
  <c r="N304" i="25"/>
  <c r="N283" i="25"/>
  <c r="N324" i="25"/>
  <c r="N266" i="25"/>
  <c r="N114" i="25"/>
  <c r="N97" i="25"/>
  <c r="N203" i="25"/>
  <c r="N217" i="25"/>
  <c r="N124" i="25"/>
  <c r="N192" i="25"/>
  <c r="N161" i="25"/>
  <c r="N123" i="25"/>
  <c r="N110" i="25"/>
  <c r="N285" i="25"/>
  <c r="N213" i="25"/>
  <c r="N299" i="25"/>
  <c r="N90" i="25"/>
  <c r="N305" i="25"/>
  <c r="N66" i="25"/>
  <c r="N257" i="25"/>
  <c r="N103" i="25"/>
  <c r="N84" i="25"/>
  <c r="N250" i="25"/>
  <c r="N141" i="25"/>
  <c r="N291" i="25"/>
  <c r="N334" i="25"/>
  <c r="N280" i="25"/>
  <c r="N129" i="25"/>
  <c r="N268" i="25"/>
  <c r="N207" i="25"/>
  <c r="N222" i="25"/>
  <c r="N130" i="25"/>
  <c r="N205" i="25"/>
  <c r="N189" i="25"/>
  <c r="N248" i="25"/>
  <c r="N314" i="25"/>
  <c r="N322" i="25"/>
  <c r="N235" i="25"/>
  <c r="N295" i="25"/>
  <c r="N340" i="25"/>
  <c r="N288" i="25"/>
  <c r="N136" i="25"/>
  <c r="N61" i="25"/>
  <c r="N227" i="25"/>
  <c r="N249" i="25"/>
  <c r="N166" i="25"/>
  <c r="N277" i="25"/>
  <c r="N332" i="25"/>
  <c r="N143" i="25"/>
  <c r="N137" i="25"/>
  <c r="N321" i="25"/>
  <c r="N284" i="25"/>
  <c r="N219" i="25"/>
  <c r="N274" i="25"/>
  <c r="N269" i="25"/>
  <c r="N172" i="25"/>
  <c r="N296" i="25"/>
  <c r="N167" i="25"/>
  <c r="N60" i="25"/>
  <c r="N69" i="25"/>
  <c r="N78" i="25"/>
  <c r="N128" i="25"/>
  <c r="N308" i="25"/>
  <c r="N93" i="25"/>
  <c r="N152" i="25"/>
  <c r="N59" i="25"/>
  <c r="N345" i="25"/>
  <c r="N231" i="25"/>
  <c r="N254" i="25"/>
  <c r="N173" i="25"/>
  <c r="N290" i="25"/>
  <c r="N154" i="25"/>
  <c r="N163" i="25"/>
  <c r="N164" i="25"/>
  <c r="N53" i="25"/>
  <c r="N49" i="25"/>
  <c r="N335" i="25"/>
  <c r="N79" i="25"/>
  <c r="N52" i="25"/>
  <c r="N208" i="25"/>
  <c r="N56" i="25"/>
  <c r="N238" i="25"/>
  <c r="N139" i="25"/>
  <c r="N315" i="25"/>
  <c r="N204" i="25"/>
  <c r="N77" i="25"/>
  <c r="N169" i="25"/>
  <c r="N64" i="25"/>
  <c r="N99" i="25"/>
  <c r="N242" i="25"/>
  <c r="N271" i="25"/>
  <c r="N245" i="25"/>
  <c r="N282" i="25"/>
  <c r="N132" i="25"/>
  <c r="N156" i="25"/>
  <c r="J327" i="25"/>
  <c r="AY327" i="25" s="1"/>
  <c r="J263" i="25"/>
  <c r="AY263" i="25" s="1"/>
  <c r="J317" i="25"/>
  <c r="AY317" i="25" s="1"/>
  <c r="J326" i="25"/>
  <c r="AY326" i="25" s="1"/>
  <c r="J241" i="25"/>
  <c r="AY241" i="25" s="1"/>
  <c r="J172" i="25"/>
  <c r="AY172" i="25" s="1"/>
  <c r="J325" i="25"/>
  <c r="AY325" i="25" s="1"/>
  <c r="J195" i="25"/>
  <c r="AY195" i="25" s="1"/>
  <c r="J111" i="25"/>
  <c r="AY111" i="25" s="1"/>
  <c r="J47" i="25"/>
  <c r="AY47" i="25" s="1"/>
  <c r="J183" i="25"/>
  <c r="AY183" i="25" s="1"/>
  <c r="J81" i="25"/>
  <c r="AY81" i="25" s="1"/>
  <c r="J61" i="25"/>
  <c r="AY61" i="25" s="1"/>
  <c r="J189" i="25"/>
  <c r="AY189" i="25" s="1"/>
  <c r="J85" i="25"/>
  <c r="AY85" i="25" s="1"/>
  <c r="J340" i="25"/>
  <c r="AY340" i="25" s="1"/>
  <c r="J173" i="25"/>
  <c r="AY173" i="25" s="1"/>
  <c r="J73" i="25"/>
  <c r="AY73" i="25" s="1"/>
  <c r="J50" i="25"/>
  <c r="AY50" i="25" s="1"/>
  <c r="J323" i="25"/>
  <c r="AY323" i="25" s="1"/>
  <c r="J259" i="25"/>
  <c r="AY259" i="25" s="1"/>
  <c r="J312" i="25"/>
  <c r="AY312" i="25" s="1"/>
  <c r="J321" i="25"/>
  <c r="AY321" i="25" s="1"/>
  <c r="J236" i="25"/>
  <c r="AY236" i="25" s="1"/>
  <c r="J168" i="25"/>
  <c r="AY168" i="25" s="1"/>
  <c r="J314" i="25"/>
  <c r="AY314" i="25" s="1"/>
  <c r="J190" i="25"/>
  <c r="AY190" i="25" s="1"/>
  <c r="J107" i="25"/>
  <c r="AY107" i="25" s="1"/>
  <c r="J345" i="25"/>
  <c r="AY345" i="25" s="1"/>
  <c r="J177" i="25"/>
  <c r="AY177" i="25" s="1"/>
  <c r="J76" i="25"/>
  <c r="AY76" i="25" s="1"/>
  <c r="J45" i="25"/>
  <c r="AY45" i="25" s="1"/>
  <c r="J182" i="25"/>
  <c r="AY182" i="25" s="1"/>
  <c r="J80" i="25"/>
  <c r="AY80" i="25" s="1"/>
  <c r="J324" i="25"/>
  <c r="AY324" i="25" s="1"/>
  <c r="J166" i="25"/>
  <c r="AY166" i="25" s="1"/>
  <c r="J68" i="25"/>
  <c r="AY68" i="25" s="1"/>
  <c r="J319" i="25"/>
  <c r="AY319" i="25" s="1"/>
  <c r="J255" i="25"/>
  <c r="AY255" i="25" s="1"/>
  <c r="J306" i="25"/>
  <c r="AY306" i="25" s="1"/>
  <c r="J316" i="25"/>
  <c r="AY316" i="25" s="1"/>
  <c r="J230" i="25"/>
  <c r="AY230" i="25" s="1"/>
  <c r="J164" i="25"/>
  <c r="AY164" i="25" s="1"/>
  <c r="J304" i="25"/>
  <c r="AY304" i="25" s="1"/>
  <c r="J185" i="25"/>
  <c r="AY185" i="25" s="1"/>
  <c r="J103" i="25"/>
  <c r="AY103" i="25" s="1"/>
  <c r="J330" i="25"/>
  <c r="AY330" i="25" s="1"/>
  <c r="J170" i="25"/>
  <c r="AY170" i="25" s="1"/>
  <c r="J70" i="25"/>
  <c r="AY70" i="25" s="1"/>
  <c r="J341" i="25"/>
  <c r="AY341" i="25" s="1"/>
  <c r="J175" i="25"/>
  <c r="AY175" i="25" s="1"/>
  <c r="J74" i="25"/>
  <c r="AY74" i="25" s="1"/>
  <c r="J309" i="25"/>
  <c r="AY309" i="25" s="1"/>
  <c r="J159" i="25"/>
  <c r="AY159" i="25" s="1"/>
  <c r="J62" i="25"/>
  <c r="AY62" i="25" s="1"/>
  <c r="J277" i="25"/>
  <c r="AY277" i="25" s="1"/>
  <c r="J301" i="25"/>
  <c r="AY301" i="25" s="1"/>
  <c r="J293" i="25"/>
  <c r="AY293" i="25" s="1"/>
  <c r="J162" i="25"/>
  <c r="AY162" i="25" s="1"/>
  <c r="J69" i="25"/>
  <c r="AY69" i="25" s="1"/>
  <c r="J66" i="25"/>
  <c r="AY66" i="25" s="1"/>
  <c r="J280" i="25"/>
  <c r="AY280" i="25" s="1"/>
  <c r="J250" i="25"/>
  <c r="AY250" i="25" s="1"/>
  <c r="J134" i="25"/>
  <c r="AY134" i="25" s="1"/>
  <c r="J48" i="25"/>
  <c r="AY48" i="25" s="1"/>
  <c r="J334" i="25"/>
  <c r="AY334" i="25" s="1"/>
  <c r="J268" i="25"/>
  <c r="AY268" i="25" s="1"/>
  <c r="J137" i="25"/>
  <c r="AY137" i="25" s="1"/>
  <c r="J150" i="25"/>
  <c r="AY150" i="25" s="1"/>
  <c r="J209" i="25"/>
  <c r="AY209" i="25" s="1"/>
  <c r="J332" i="25"/>
  <c r="AY332" i="25" s="1"/>
  <c r="J171" i="25"/>
  <c r="AY171" i="25" s="1"/>
  <c r="J77" i="25"/>
  <c r="AY77" i="25" s="1"/>
  <c r="J51" i="25"/>
  <c r="AY51" i="25" s="1"/>
  <c r="J336" i="25"/>
  <c r="AY336" i="25" s="1"/>
  <c r="J311" i="25"/>
  <c r="AY311" i="25" s="1"/>
  <c r="J247" i="25"/>
  <c r="AY247" i="25" s="1"/>
  <c r="J296" i="25"/>
  <c r="AY296" i="25" s="1"/>
  <c r="J305" i="25"/>
  <c r="AY305" i="25" s="1"/>
  <c r="J220" i="25"/>
  <c r="AY220" i="25" s="1"/>
  <c r="J156" i="25"/>
  <c r="AY156" i="25" s="1"/>
  <c r="J282" i="25"/>
  <c r="AY282" i="25" s="1"/>
  <c r="J174" i="25"/>
  <c r="AY174" i="25" s="1"/>
  <c r="J95" i="25"/>
  <c r="AY95" i="25" s="1"/>
  <c r="J302" i="25"/>
  <c r="AY302" i="25" s="1"/>
  <c r="J155" i="25"/>
  <c r="AY155" i="25" s="1"/>
  <c r="J60" i="25"/>
  <c r="AY60" i="25" s="1"/>
  <c r="J313" i="25"/>
  <c r="AY313" i="25" s="1"/>
  <c r="J161" i="25"/>
  <c r="AY161" i="25" s="1"/>
  <c r="J64" i="25"/>
  <c r="AY64" i="25" s="1"/>
  <c r="J281" i="25"/>
  <c r="AY281" i="25" s="1"/>
  <c r="J145" i="25"/>
  <c r="AY145" i="25" s="1"/>
  <c r="J52" i="25"/>
  <c r="AY52" i="25" s="1"/>
  <c r="J199" i="25"/>
  <c r="AY199" i="25" s="1"/>
  <c r="J307" i="25"/>
  <c r="AY307" i="25" s="1"/>
  <c r="J243" i="25"/>
  <c r="AY243" i="25" s="1"/>
  <c r="J290" i="25"/>
  <c r="AY290" i="25" s="1"/>
  <c r="J300" i="25"/>
  <c r="AY300" i="25" s="1"/>
  <c r="J216" i="25"/>
  <c r="AY216" i="25" s="1"/>
  <c r="J152" i="25"/>
  <c r="AY152" i="25" s="1"/>
  <c r="J272" i="25"/>
  <c r="AY272" i="25" s="1"/>
  <c r="J169" i="25"/>
  <c r="AY169" i="25" s="1"/>
  <c r="J91" i="25"/>
  <c r="AY91" i="25" s="1"/>
  <c r="J288" i="25"/>
  <c r="AY288" i="25" s="1"/>
  <c r="J149" i="25"/>
  <c r="AY149" i="25" s="1"/>
  <c r="J54" i="25"/>
  <c r="AY54" i="25" s="1"/>
  <c r="J298" i="25"/>
  <c r="AY298" i="25" s="1"/>
  <c r="J154" i="25"/>
  <c r="AY154" i="25" s="1"/>
  <c r="J58" i="25"/>
  <c r="AY58" i="25" s="1"/>
  <c r="J266" i="25"/>
  <c r="AY266" i="25" s="1"/>
  <c r="J138" i="25"/>
  <c r="AY138" i="25" s="1"/>
  <c r="J46" i="25"/>
  <c r="AY46" i="25" s="1"/>
  <c r="J303" i="25"/>
  <c r="AY303" i="25" s="1"/>
  <c r="J239" i="25"/>
  <c r="AY239" i="25" s="1"/>
  <c r="J285" i="25"/>
  <c r="AY285" i="25" s="1"/>
  <c r="J294" i="25"/>
  <c r="AY294" i="25" s="1"/>
  <c r="J212" i="25"/>
  <c r="AY212" i="25" s="1"/>
  <c r="J148" i="25"/>
  <c r="AY148" i="25" s="1"/>
  <c r="J261" i="25"/>
  <c r="AY261" i="25" s="1"/>
  <c r="J163" i="25"/>
  <c r="AY163" i="25" s="1"/>
  <c r="J87" i="25"/>
  <c r="AY87" i="25" s="1"/>
  <c r="J276" i="25"/>
  <c r="AY276" i="25" s="1"/>
  <c r="J141" i="25"/>
  <c r="AY141" i="25" s="1"/>
  <c r="J49" i="25"/>
  <c r="AY49" i="25" s="1"/>
  <c r="J286" i="25"/>
  <c r="AY286" i="25" s="1"/>
  <c r="J146" i="25"/>
  <c r="AY146" i="25" s="1"/>
  <c r="J53" i="25"/>
  <c r="AY53" i="25" s="1"/>
  <c r="J254" i="25"/>
  <c r="AY254" i="25" s="1"/>
  <c r="J130" i="25"/>
  <c r="AY130" i="25" s="1"/>
  <c r="J320" i="25"/>
  <c r="AY320" i="25" s="1"/>
  <c r="J135" i="25"/>
  <c r="AY135" i="25" s="1"/>
  <c r="J310" i="25"/>
  <c r="AY310" i="25" s="1"/>
  <c r="J179" i="25"/>
  <c r="AY179" i="25" s="1"/>
  <c r="J65" i="25"/>
  <c r="AY65" i="25" s="1"/>
  <c r="J297" i="25"/>
  <c r="AY297" i="25" s="1"/>
  <c r="J98" i="25"/>
  <c r="AY98" i="25" s="1"/>
  <c r="J289" i="25"/>
  <c r="AY289" i="25" s="1"/>
  <c r="J158" i="25"/>
  <c r="AY158" i="25" s="1"/>
  <c r="J292" i="25"/>
  <c r="AY292" i="25" s="1"/>
  <c r="J242" i="25"/>
  <c r="AY242" i="25" s="1"/>
  <c r="J283" i="25"/>
  <c r="AY283" i="25" s="1"/>
  <c r="J192" i="25"/>
  <c r="AY192" i="25" s="1"/>
  <c r="J67" i="25"/>
  <c r="AY67" i="25" s="1"/>
  <c r="J226" i="25"/>
  <c r="AY226" i="25" s="1"/>
  <c r="J100" i="25"/>
  <c r="AY100" i="25" s="1"/>
  <c r="J201" i="25"/>
  <c r="AY201" i="25" s="1"/>
  <c r="J331" i="25"/>
  <c r="AY331" i="25" s="1"/>
  <c r="J181" i="25"/>
  <c r="AY181" i="25" s="1"/>
  <c r="J197" i="25"/>
  <c r="AY197" i="25" s="1"/>
  <c r="J191" i="25"/>
  <c r="AY191" i="25" s="1"/>
  <c r="J295" i="25"/>
  <c r="AY295" i="25" s="1"/>
  <c r="J231" i="25"/>
  <c r="AY231" i="25" s="1"/>
  <c r="J274" i="25"/>
  <c r="AY274" i="25" s="1"/>
  <c r="J284" i="25"/>
  <c r="AY284" i="25" s="1"/>
  <c r="J204" i="25"/>
  <c r="AY204" i="25" s="1"/>
  <c r="J140" i="25"/>
  <c r="AY140" i="25" s="1"/>
  <c r="J244" i="25"/>
  <c r="AY244" i="25" s="1"/>
  <c r="J153" i="25"/>
  <c r="AY153" i="25" s="1"/>
  <c r="J79" i="25"/>
  <c r="AY79" i="25" s="1"/>
  <c r="J248" i="25"/>
  <c r="AY248" i="25" s="1"/>
  <c r="J127" i="25"/>
  <c r="AY127" i="25" s="1"/>
  <c r="J240" i="25"/>
  <c r="AY240" i="25" s="1"/>
  <c r="J256" i="25"/>
  <c r="AY256" i="25" s="1"/>
  <c r="J133" i="25"/>
  <c r="AY133" i="25" s="1"/>
  <c r="J308" i="25"/>
  <c r="AY308" i="25" s="1"/>
  <c r="J233" i="25"/>
  <c r="AY233" i="25" s="1"/>
  <c r="J117" i="25"/>
  <c r="AY117" i="25" s="1"/>
  <c r="J214" i="25"/>
  <c r="AY214" i="25" s="1"/>
  <c r="J56" i="25"/>
  <c r="AY56" i="25" s="1"/>
  <c r="J291" i="25"/>
  <c r="AY291" i="25" s="1"/>
  <c r="J227" i="25"/>
  <c r="AY227" i="25" s="1"/>
  <c r="J269" i="25"/>
  <c r="AY269" i="25" s="1"/>
  <c r="J278" i="25"/>
  <c r="AY278" i="25" s="1"/>
  <c r="J200" i="25"/>
  <c r="AY200" i="25" s="1"/>
  <c r="J136" i="25"/>
  <c r="AY136" i="25" s="1"/>
  <c r="J237" i="25"/>
  <c r="AY237" i="25" s="1"/>
  <c r="J147" i="25"/>
  <c r="AY147" i="25" s="1"/>
  <c r="J75" i="25"/>
  <c r="AY75" i="25" s="1"/>
  <c r="J238" i="25"/>
  <c r="AY238" i="25" s="1"/>
  <c r="J119" i="25"/>
  <c r="AY119" i="25" s="1"/>
  <c r="J207" i="25"/>
  <c r="AY207" i="25" s="1"/>
  <c r="J245" i="25"/>
  <c r="AY245" i="25" s="1"/>
  <c r="J125" i="25"/>
  <c r="AY125" i="25" s="1"/>
  <c r="J265" i="25"/>
  <c r="AY265" i="25" s="1"/>
  <c r="J224" i="25"/>
  <c r="AY224" i="25" s="1"/>
  <c r="J110" i="25"/>
  <c r="AY110" i="25" s="1"/>
  <c r="J193" i="25"/>
  <c r="AY193" i="25" s="1"/>
  <c r="J287" i="25"/>
  <c r="AY287" i="25" s="1"/>
  <c r="J223" i="25"/>
  <c r="AY223" i="25" s="1"/>
  <c r="J264" i="25"/>
  <c r="AY264" i="25" s="1"/>
  <c r="J273" i="25"/>
  <c r="AY273" i="25" s="1"/>
  <c r="J196" i="25"/>
  <c r="AY196" i="25" s="1"/>
  <c r="J132" i="25"/>
  <c r="AY132" i="25" s="1"/>
  <c r="J229" i="25"/>
  <c r="AY229" i="25" s="1"/>
  <c r="J142" i="25"/>
  <c r="AY142" i="25" s="1"/>
  <c r="J71" i="25"/>
  <c r="AY71" i="25" s="1"/>
  <c r="J228" i="25"/>
  <c r="AY228" i="25" s="1"/>
  <c r="J113" i="25"/>
  <c r="AY113" i="25" s="1"/>
  <c r="J178" i="25"/>
  <c r="AY178" i="25" s="1"/>
  <c r="J234" i="25"/>
  <c r="AY234" i="25" s="1"/>
  <c r="J118" i="25"/>
  <c r="AY118" i="25" s="1"/>
  <c r="J221" i="25"/>
  <c r="AY221" i="25" s="1"/>
  <c r="J215" i="25"/>
  <c r="AY215" i="25" s="1"/>
  <c r="J105" i="25"/>
  <c r="AY105" i="25" s="1"/>
  <c r="J165" i="25"/>
  <c r="AY165" i="25" s="1"/>
  <c r="J315" i="25"/>
  <c r="AY315" i="25" s="1"/>
  <c r="J225" i="25"/>
  <c r="AY225" i="25" s="1"/>
  <c r="J99" i="25"/>
  <c r="AY99" i="25" s="1"/>
  <c r="J329" i="25"/>
  <c r="AY329" i="25" s="1"/>
  <c r="J151" i="25"/>
  <c r="AY151" i="25" s="1"/>
  <c r="J299" i="25"/>
  <c r="AY299" i="25" s="1"/>
  <c r="J208" i="25"/>
  <c r="AY208" i="25" s="1"/>
  <c r="J83" i="25"/>
  <c r="AY83" i="25" s="1"/>
  <c r="J270" i="25"/>
  <c r="AY270" i="25" s="1"/>
  <c r="J123" i="25"/>
  <c r="AY123" i="25" s="1"/>
  <c r="J344" i="25"/>
  <c r="AY344" i="25" s="1"/>
  <c r="J128" i="25"/>
  <c r="AY128" i="25" s="1"/>
  <c r="J219" i="25"/>
  <c r="AY219" i="25" s="1"/>
  <c r="J112" i="25"/>
  <c r="AY112" i="25" s="1"/>
  <c r="J143" i="25"/>
  <c r="AY143" i="25" s="1"/>
  <c r="J86" i="25"/>
  <c r="AY86" i="25" s="1"/>
  <c r="J246" i="25"/>
  <c r="AY246" i="25" s="1"/>
  <c r="J267" i="25"/>
  <c r="AY267" i="25" s="1"/>
  <c r="J78" i="25"/>
  <c r="AY78" i="25" s="1"/>
  <c r="J90" i="25"/>
  <c r="AY90" i="25" s="1"/>
  <c r="J253" i="25"/>
  <c r="AY253" i="25" s="1"/>
  <c r="J217" i="25"/>
  <c r="AY217" i="25" s="1"/>
  <c r="J102" i="25"/>
  <c r="AY102" i="25" s="1"/>
  <c r="J157" i="25"/>
  <c r="AY157" i="25" s="1"/>
  <c r="J339" i="25"/>
  <c r="AY339" i="25" s="1"/>
  <c r="J257" i="25"/>
  <c r="AY257" i="25" s="1"/>
  <c r="J126" i="25"/>
  <c r="AY126" i="25" s="1"/>
  <c r="J109" i="25"/>
  <c r="AY109" i="25" s="1"/>
  <c r="J194" i="25"/>
  <c r="AY194" i="25" s="1"/>
  <c r="J328" i="25"/>
  <c r="AY328" i="25" s="1"/>
  <c r="J116" i="25"/>
  <c r="AY116" i="25" s="1"/>
  <c r="J198" i="25"/>
  <c r="AY198" i="25" s="1"/>
  <c r="J96" i="25"/>
  <c r="AY96" i="25" s="1"/>
  <c r="J82" i="25"/>
  <c r="AY82" i="25" s="1"/>
  <c r="J167" i="25"/>
  <c r="AY167" i="25" s="1"/>
  <c r="J260" i="25"/>
  <c r="AY260" i="25" s="1"/>
  <c r="J222" i="25"/>
  <c r="AY222" i="25" s="1"/>
  <c r="J72" i="25"/>
  <c r="AY72" i="25" s="1"/>
  <c r="J104" i="25"/>
  <c r="AY104" i="25" s="1"/>
  <c r="J343" i="25"/>
  <c r="AY343" i="25" s="1"/>
  <c r="J262" i="25"/>
  <c r="AY262" i="25" s="1"/>
  <c r="J131" i="25"/>
  <c r="AY131" i="25" s="1"/>
  <c r="J122" i="25"/>
  <c r="AY122" i="25" s="1"/>
  <c r="J202" i="25"/>
  <c r="AY202" i="25" s="1"/>
  <c r="J275" i="25"/>
  <c r="AY275" i="25" s="1"/>
  <c r="J184" i="25"/>
  <c r="AY184" i="25" s="1"/>
  <c r="J59" i="25"/>
  <c r="AY59" i="25" s="1"/>
  <c r="J210" i="25"/>
  <c r="AY210" i="25" s="1"/>
  <c r="J89" i="25"/>
  <c r="AY89" i="25" s="1"/>
  <c r="J337" i="25"/>
  <c r="AY337" i="25" s="1"/>
  <c r="J206" i="25"/>
  <c r="AY206" i="25" s="1"/>
  <c r="J92" i="25"/>
  <c r="AY92" i="25" s="1"/>
  <c r="J93" i="25"/>
  <c r="AY93" i="25" s="1"/>
  <c r="J251" i="25"/>
  <c r="AY251" i="25" s="1"/>
  <c r="J57" i="25"/>
  <c r="AY57" i="25" s="1"/>
  <c r="J139" i="25"/>
  <c r="AY139" i="25" s="1"/>
  <c r="J108" i="25"/>
  <c r="AY108" i="25" s="1"/>
  <c r="J115" i="25"/>
  <c r="AY115" i="25" s="1"/>
  <c r="J279" i="25"/>
  <c r="AY279" i="25" s="1"/>
  <c r="J188" i="25"/>
  <c r="AY188" i="25" s="1"/>
  <c r="J63" i="25"/>
  <c r="AY63" i="25" s="1"/>
  <c r="J218" i="25"/>
  <c r="AY218" i="25" s="1"/>
  <c r="J94" i="25"/>
  <c r="AY94" i="25" s="1"/>
  <c r="J333" i="25"/>
  <c r="AY333" i="25" s="1"/>
  <c r="J120" i="25"/>
  <c r="AY120" i="25" s="1"/>
  <c r="J205" i="25"/>
  <c r="AY205" i="25" s="1"/>
  <c r="J101" i="25"/>
  <c r="AY101" i="25" s="1"/>
  <c r="J335" i="25"/>
  <c r="AY335" i="25" s="1"/>
  <c r="J252" i="25"/>
  <c r="AY252" i="25" s="1"/>
  <c r="J121" i="25"/>
  <c r="AY121" i="25" s="1"/>
  <c r="J88" i="25"/>
  <c r="AY88" i="25" s="1"/>
  <c r="J187" i="25"/>
  <c r="AY187" i="25" s="1"/>
  <c r="J160" i="25"/>
  <c r="AY160" i="25" s="1"/>
  <c r="J235" i="25"/>
  <c r="AY235" i="25" s="1"/>
  <c r="J249" i="25"/>
  <c r="AY249" i="25" s="1"/>
  <c r="J186" i="25"/>
  <c r="AY186" i="25" s="1"/>
  <c r="J176" i="25"/>
  <c r="AY176" i="25" s="1"/>
  <c r="J106" i="25"/>
  <c r="AY106" i="25" s="1"/>
  <c r="J97" i="25"/>
  <c r="AY97" i="25" s="1"/>
  <c r="J55" i="25"/>
  <c r="AY55" i="25" s="1"/>
  <c r="J144" i="25"/>
  <c r="AY144" i="25" s="1"/>
  <c r="J338" i="25"/>
  <c r="AY338" i="25" s="1"/>
  <c r="J114" i="25"/>
  <c r="AY114" i="25" s="1"/>
  <c r="J129" i="25"/>
  <c r="AY129" i="25" s="1"/>
  <c r="J203" i="25"/>
  <c r="AY203" i="25" s="1"/>
  <c r="J258" i="25"/>
  <c r="AY258" i="25" s="1"/>
  <c r="J211" i="25"/>
  <c r="AY211" i="25" s="1"/>
  <c r="J318" i="25"/>
  <c r="AY318" i="25" s="1"/>
  <c r="J124" i="25"/>
  <c r="AY124" i="25" s="1"/>
  <c r="J342" i="25"/>
  <c r="AY342" i="25" s="1"/>
  <c r="J271" i="25"/>
  <c r="AY271" i="25" s="1"/>
  <c r="J84" i="25"/>
  <c r="AY84" i="25" s="1"/>
  <c r="J232" i="25"/>
  <c r="AY232" i="25" s="1"/>
  <c r="J213" i="25"/>
  <c r="AY213" i="25" s="1"/>
  <c r="J180" i="25"/>
  <c r="AY180" i="25" s="1"/>
  <c r="J322" i="25"/>
  <c r="AY322" i="25" s="1"/>
  <c r="G297" i="25"/>
  <c r="AV297" i="25" s="1"/>
  <c r="G233" i="25"/>
  <c r="AV233" i="25" s="1"/>
  <c r="G169" i="25"/>
  <c r="AV169" i="25" s="1"/>
  <c r="G105" i="25"/>
  <c r="AV105" i="25" s="1"/>
  <c r="G342" i="25"/>
  <c r="AV342" i="25" s="1"/>
  <c r="G256" i="25"/>
  <c r="AV256" i="25" s="1"/>
  <c r="G171" i="25"/>
  <c r="AV171" i="25" s="1"/>
  <c r="G86" i="25"/>
  <c r="AV86" i="25" s="1"/>
  <c r="G172" i="25"/>
  <c r="AV172" i="25" s="1"/>
  <c r="G281" i="25"/>
  <c r="AV281" i="25" s="1"/>
  <c r="G201" i="25"/>
  <c r="AV201" i="25" s="1"/>
  <c r="G121" i="25"/>
  <c r="AV121" i="25" s="1"/>
  <c r="G320" i="25"/>
  <c r="AV320" i="25" s="1"/>
  <c r="G214" i="25"/>
  <c r="AV214" i="25" s="1"/>
  <c r="G107" i="25"/>
  <c r="AV107" i="25" s="1"/>
  <c r="G87" i="25"/>
  <c r="AV87" i="25" s="1"/>
  <c r="G271" i="25"/>
  <c r="AV271" i="25" s="1"/>
  <c r="G186" i="25"/>
  <c r="AV186" i="25" s="1"/>
  <c r="G100" i="25"/>
  <c r="AV100" i="25" s="1"/>
  <c r="G263" i="25"/>
  <c r="AV263" i="25" s="1"/>
  <c r="G323" i="25"/>
  <c r="AV323" i="25" s="1"/>
  <c r="G238" i="25"/>
  <c r="AV238" i="25" s="1"/>
  <c r="G152" i="25"/>
  <c r="AV152" i="25" s="1"/>
  <c r="G67" i="25"/>
  <c r="AV67" i="25" s="1"/>
  <c r="G124" i="25"/>
  <c r="AV124" i="25" s="1"/>
  <c r="G341" i="25"/>
  <c r="AV341" i="25" s="1"/>
  <c r="G277" i="25"/>
  <c r="AV277" i="25" s="1"/>
  <c r="G213" i="25"/>
  <c r="AV213" i="25" s="1"/>
  <c r="G149" i="25"/>
  <c r="AV149" i="25" s="1"/>
  <c r="G85" i="25"/>
  <c r="AV85" i="25" s="1"/>
  <c r="G315" i="25"/>
  <c r="AV315" i="25" s="1"/>
  <c r="G230" i="25"/>
  <c r="AV230" i="25" s="1"/>
  <c r="G144" i="25"/>
  <c r="AV144" i="25" s="1"/>
  <c r="G59" i="25"/>
  <c r="AV59" i="25" s="1"/>
  <c r="G305" i="25"/>
  <c r="AV305" i="25" s="1"/>
  <c r="G241" i="25"/>
  <c r="AV241" i="25" s="1"/>
  <c r="G177" i="25"/>
  <c r="AV177" i="25" s="1"/>
  <c r="G113" i="25"/>
  <c r="AV113" i="25" s="1"/>
  <c r="G49" i="25"/>
  <c r="AV49" i="25" s="1"/>
  <c r="G267" i="25"/>
  <c r="AV267" i="25" s="1"/>
  <c r="G182" i="25"/>
  <c r="AV182" i="25" s="1"/>
  <c r="G345" i="25"/>
  <c r="AV345" i="25" s="1"/>
  <c r="G265" i="25"/>
  <c r="AV265" i="25" s="1"/>
  <c r="G185" i="25"/>
  <c r="AV185" i="25" s="1"/>
  <c r="G89" i="25"/>
  <c r="AV89" i="25" s="1"/>
  <c r="G299" i="25"/>
  <c r="AV299" i="25" s="1"/>
  <c r="G192" i="25"/>
  <c r="AV192" i="25" s="1"/>
  <c r="G64" i="25"/>
  <c r="AV64" i="25" s="1"/>
  <c r="G335" i="25"/>
  <c r="AV335" i="25" s="1"/>
  <c r="G250" i="25"/>
  <c r="AV250" i="25" s="1"/>
  <c r="G164" i="25"/>
  <c r="AV164" i="25" s="1"/>
  <c r="G79" i="25"/>
  <c r="AV79" i="25" s="1"/>
  <c r="G183" i="25"/>
  <c r="AV183" i="25" s="1"/>
  <c r="G302" i="25"/>
  <c r="AV302" i="25" s="1"/>
  <c r="G216" i="25"/>
  <c r="AV216" i="25" s="1"/>
  <c r="G131" i="25"/>
  <c r="AV131" i="25" s="1"/>
  <c r="G46" i="25"/>
  <c r="AV46" i="25" s="1"/>
  <c r="G55" i="25"/>
  <c r="AV55" i="25" s="1"/>
  <c r="G325" i="25"/>
  <c r="AV325" i="25" s="1"/>
  <c r="G261" i="25"/>
  <c r="AV261" i="25" s="1"/>
  <c r="G197" i="25"/>
  <c r="AV197" i="25" s="1"/>
  <c r="G133" i="25"/>
  <c r="AV133" i="25" s="1"/>
  <c r="G69" i="25"/>
  <c r="AV69" i="25" s="1"/>
  <c r="G294" i="25"/>
  <c r="AV294" i="25" s="1"/>
  <c r="G208" i="25"/>
  <c r="AV208" i="25" s="1"/>
  <c r="G123" i="25"/>
  <c r="AV123" i="25" s="1"/>
  <c r="G316" i="25"/>
  <c r="AV316" i="25" s="1"/>
  <c r="G289" i="25"/>
  <c r="AV289" i="25" s="1"/>
  <c r="G225" i="25"/>
  <c r="AV225" i="25" s="1"/>
  <c r="G161" i="25"/>
  <c r="AV161" i="25" s="1"/>
  <c r="G329" i="25"/>
  <c r="AV329" i="25" s="1"/>
  <c r="G153" i="25"/>
  <c r="AV153" i="25" s="1"/>
  <c r="G278" i="25"/>
  <c r="AV278" i="25" s="1"/>
  <c r="G332" i="25"/>
  <c r="AV332" i="25" s="1"/>
  <c r="G228" i="25"/>
  <c r="AV228" i="25" s="1"/>
  <c r="G58" i="25"/>
  <c r="AV58" i="25" s="1"/>
  <c r="G280" i="25"/>
  <c r="AV280" i="25" s="1"/>
  <c r="G110" i="25"/>
  <c r="AV110" i="25" s="1"/>
  <c r="G226" i="25"/>
  <c r="AV226" i="25" s="1"/>
  <c r="G245" i="25"/>
  <c r="AV245" i="25" s="1"/>
  <c r="G117" i="25"/>
  <c r="AV117" i="25" s="1"/>
  <c r="G272" i="25"/>
  <c r="AV272" i="25" s="1"/>
  <c r="G102" i="25"/>
  <c r="AV102" i="25" s="1"/>
  <c r="G273" i="25"/>
  <c r="AV273" i="25" s="1"/>
  <c r="G145" i="25"/>
  <c r="AV145" i="25" s="1"/>
  <c r="G65" i="25"/>
  <c r="AV65" i="25" s="1"/>
  <c r="G246" i="25"/>
  <c r="AV246" i="25" s="1"/>
  <c r="G139" i="25"/>
  <c r="AV139" i="25" s="1"/>
  <c r="G54" i="25"/>
  <c r="AV54" i="25" s="1"/>
  <c r="G50" i="25"/>
  <c r="AV50" i="25" s="1"/>
  <c r="G260" i="25"/>
  <c r="AV260" i="25" s="1"/>
  <c r="G175" i="25"/>
  <c r="AV175" i="25" s="1"/>
  <c r="G90" i="25"/>
  <c r="AV90" i="25" s="1"/>
  <c r="G231" i="25"/>
  <c r="AV231" i="25" s="1"/>
  <c r="G312" i="25"/>
  <c r="AV312" i="25" s="1"/>
  <c r="G227" i="25"/>
  <c r="AV227" i="25" s="1"/>
  <c r="G142" i="25"/>
  <c r="AV142" i="25" s="1"/>
  <c r="G56" i="25"/>
  <c r="AV56" i="25" s="1"/>
  <c r="G92" i="25"/>
  <c r="AV92" i="25" s="1"/>
  <c r="G221" i="25"/>
  <c r="AV221" i="25" s="1"/>
  <c r="G240" i="25"/>
  <c r="AV240" i="25" s="1"/>
  <c r="G340" i="25"/>
  <c r="AV340" i="25" s="1"/>
  <c r="G170" i="25"/>
  <c r="AV170" i="25" s="1"/>
  <c r="G210" i="25"/>
  <c r="AV210" i="25" s="1"/>
  <c r="G222" i="25"/>
  <c r="AV222" i="25" s="1"/>
  <c r="G51" i="25"/>
  <c r="AV51" i="25" s="1"/>
  <c r="G77" i="25"/>
  <c r="AV77" i="25" s="1"/>
  <c r="G202" i="25"/>
  <c r="AV202" i="25" s="1"/>
  <c r="G162" i="25"/>
  <c r="AV162" i="25" s="1"/>
  <c r="G168" i="25"/>
  <c r="AV168" i="25" s="1"/>
  <c r="G178" i="25"/>
  <c r="AV178" i="25" s="1"/>
  <c r="G333" i="25"/>
  <c r="AV333" i="25" s="1"/>
  <c r="G304" i="25"/>
  <c r="AV304" i="25" s="1"/>
  <c r="G330" i="25"/>
  <c r="AV330" i="25" s="1"/>
  <c r="G275" i="25"/>
  <c r="AV275" i="25" s="1"/>
  <c r="G125" i="25"/>
  <c r="AV125" i="25" s="1"/>
  <c r="G112" i="25"/>
  <c r="AV112" i="25" s="1"/>
  <c r="G276" i="25"/>
  <c r="AV276" i="25" s="1"/>
  <c r="G106" i="25"/>
  <c r="AV106" i="25" s="1"/>
  <c r="G328" i="25"/>
  <c r="AV328" i="25" s="1"/>
  <c r="G158" i="25"/>
  <c r="AV158" i="25" s="1"/>
  <c r="G146" i="25"/>
  <c r="AV146" i="25" s="1"/>
  <c r="G173" i="25"/>
  <c r="AV173" i="25" s="1"/>
  <c r="G176" i="25"/>
  <c r="AV176" i="25" s="1"/>
  <c r="G308" i="25"/>
  <c r="AV308" i="25" s="1"/>
  <c r="G138" i="25"/>
  <c r="AV138" i="25" s="1"/>
  <c r="G318" i="25"/>
  <c r="AV318" i="25" s="1"/>
  <c r="G104" i="25"/>
  <c r="AV104" i="25" s="1"/>
  <c r="G313" i="25"/>
  <c r="AV313" i="25" s="1"/>
  <c r="G137" i="25"/>
  <c r="AV137" i="25" s="1"/>
  <c r="G235" i="25"/>
  <c r="AV235" i="25" s="1"/>
  <c r="G252" i="25"/>
  <c r="AV252" i="25" s="1"/>
  <c r="G207" i="25"/>
  <c r="AV207" i="25" s="1"/>
  <c r="G322" i="25"/>
  <c r="AV322" i="25" s="1"/>
  <c r="G259" i="25"/>
  <c r="AV259" i="25" s="1"/>
  <c r="G88" i="25"/>
  <c r="AV88" i="25" s="1"/>
  <c r="G76" i="25"/>
  <c r="AV76" i="25" s="1"/>
  <c r="G229" i="25"/>
  <c r="AV229" i="25" s="1"/>
  <c r="G101" i="25"/>
  <c r="AV101" i="25" s="1"/>
  <c r="G251" i="25"/>
  <c r="AV251" i="25" s="1"/>
  <c r="G80" i="25"/>
  <c r="AV80" i="25" s="1"/>
  <c r="G257" i="25"/>
  <c r="AV257" i="25" s="1"/>
  <c r="G129" i="25"/>
  <c r="AV129" i="25" s="1"/>
  <c r="G331" i="25"/>
  <c r="AV331" i="25" s="1"/>
  <c r="G224" i="25"/>
  <c r="AV224" i="25" s="1"/>
  <c r="G118" i="25"/>
  <c r="AV118" i="25" s="1"/>
  <c r="G295" i="25"/>
  <c r="AV295" i="25" s="1"/>
  <c r="G324" i="25"/>
  <c r="AV324" i="25" s="1"/>
  <c r="G239" i="25"/>
  <c r="AV239" i="25" s="1"/>
  <c r="G154" i="25"/>
  <c r="AV154" i="25" s="1"/>
  <c r="G68" i="25"/>
  <c r="AV68" i="25" s="1"/>
  <c r="G140" i="25"/>
  <c r="AV140" i="25" s="1"/>
  <c r="G291" i="25"/>
  <c r="AV291" i="25" s="1"/>
  <c r="G206" i="25"/>
  <c r="AV206" i="25" s="1"/>
  <c r="G120" i="25"/>
  <c r="AV120" i="25" s="1"/>
  <c r="G311" i="25"/>
  <c r="AV311" i="25" s="1"/>
  <c r="G300" i="25"/>
  <c r="AV300" i="25" s="1"/>
  <c r="G157" i="25"/>
  <c r="AV157" i="25" s="1"/>
  <c r="G155" i="25"/>
  <c r="AV155" i="25" s="1"/>
  <c r="G298" i="25"/>
  <c r="AV298" i="25" s="1"/>
  <c r="G127" i="25"/>
  <c r="AV127" i="25" s="1"/>
  <c r="G60" i="25"/>
  <c r="AV60" i="25" s="1"/>
  <c r="G179" i="25"/>
  <c r="AV179" i="25" s="1"/>
  <c r="G204" i="25"/>
  <c r="AV204" i="25" s="1"/>
  <c r="G151" i="25"/>
  <c r="AV151" i="25" s="1"/>
  <c r="G116" i="25"/>
  <c r="AV116" i="25" s="1"/>
  <c r="G339" i="25"/>
  <c r="AV339" i="25" s="1"/>
  <c r="G126" i="25"/>
  <c r="AV126" i="25" s="1"/>
  <c r="G52" i="25"/>
  <c r="AV52" i="25" s="1"/>
  <c r="G269" i="25"/>
  <c r="AV269" i="25" s="1"/>
  <c r="G219" i="25"/>
  <c r="AV219" i="25" s="1"/>
  <c r="G159" i="25"/>
  <c r="AV159" i="25" s="1"/>
  <c r="G317" i="25"/>
  <c r="AV317" i="25" s="1"/>
  <c r="G61" i="25"/>
  <c r="AV61" i="25" s="1"/>
  <c r="G274" i="25"/>
  <c r="AV274" i="25" s="1"/>
  <c r="G234" i="25"/>
  <c r="AV234" i="25" s="1"/>
  <c r="G63" i="25"/>
  <c r="AV63" i="25" s="1"/>
  <c r="G286" i="25"/>
  <c r="AV286" i="25" s="1"/>
  <c r="G115" i="25"/>
  <c r="AV115" i="25" s="1"/>
  <c r="G258" i="25"/>
  <c r="AV258" i="25" s="1"/>
  <c r="G109" i="25"/>
  <c r="AV109" i="25" s="1"/>
  <c r="G91" i="25"/>
  <c r="AV91" i="25" s="1"/>
  <c r="G266" i="25"/>
  <c r="AV266" i="25" s="1"/>
  <c r="G95" i="25"/>
  <c r="AV95" i="25" s="1"/>
  <c r="G232" i="25"/>
  <c r="AV232" i="25" s="1"/>
  <c r="G247" i="25"/>
  <c r="AV247" i="25" s="1"/>
  <c r="G249" i="25"/>
  <c r="AV249" i="25" s="1"/>
  <c r="G150" i="25"/>
  <c r="AV150" i="25" s="1"/>
  <c r="G143" i="25"/>
  <c r="AV143" i="25" s="1"/>
  <c r="G195" i="25"/>
  <c r="AV195" i="25" s="1"/>
  <c r="G309" i="25"/>
  <c r="AV309" i="25" s="1"/>
  <c r="G53" i="25"/>
  <c r="AV53" i="25" s="1"/>
  <c r="G337" i="25"/>
  <c r="AV337" i="25" s="1"/>
  <c r="G97" i="25"/>
  <c r="AV97" i="25" s="1"/>
  <c r="G203" i="25"/>
  <c r="AV203" i="25" s="1"/>
  <c r="G215" i="25"/>
  <c r="AV215" i="25" s="1"/>
  <c r="G218" i="25"/>
  <c r="AV218" i="25" s="1"/>
  <c r="G47" i="25"/>
  <c r="AV47" i="25" s="1"/>
  <c r="G270" i="25"/>
  <c r="AV270" i="25" s="1"/>
  <c r="G99" i="25"/>
  <c r="AV99" i="25" s="1"/>
  <c r="G156" i="25"/>
  <c r="AV156" i="25" s="1"/>
  <c r="G70" i="25"/>
  <c r="AV70" i="25" s="1"/>
  <c r="G84" i="25"/>
  <c r="AV84" i="25" s="1"/>
  <c r="G136" i="25"/>
  <c r="AV136" i="25" s="1"/>
  <c r="G287" i="25"/>
  <c r="AV287" i="25" s="1"/>
  <c r="G296" i="25"/>
  <c r="AV296" i="25" s="1"/>
  <c r="G62" i="25"/>
  <c r="AV62" i="25" s="1"/>
  <c r="G134" i="25"/>
  <c r="AV134" i="25" s="1"/>
  <c r="G253" i="25"/>
  <c r="AV253" i="25" s="1"/>
  <c r="G103" i="25"/>
  <c r="AV103" i="25" s="1"/>
  <c r="G279" i="25"/>
  <c r="AV279" i="25" s="1"/>
  <c r="G72" i="25"/>
  <c r="AV72" i="25" s="1"/>
  <c r="G45" i="25"/>
  <c r="AV45" i="25" s="1"/>
  <c r="G223" i="25"/>
  <c r="AV223" i="25" s="1"/>
  <c r="G190" i="25"/>
  <c r="AV190" i="25" s="1"/>
  <c r="G217" i="25"/>
  <c r="AV217" i="25" s="1"/>
  <c r="G128" i="25"/>
  <c r="AV128" i="25" s="1"/>
  <c r="G122" i="25"/>
  <c r="AV122" i="25" s="1"/>
  <c r="G174" i="25"/>
  <c r="AV174" i="25" s="1"/>
  <c r="G293" i="25"/>
  <c r="AV293" i="25" s="1"/>
  <c r="G336" i="25"/>
  <c r="AV336" i="25" s="1"/>
  <c r="G321" i="25"/>
  <c r="AV321" i="25" s="1"/>
  <c r="G81" i="25"/>
  <c r="AV81" i="25" s="1"/>
  <c r="G160" i="25"/>
  <c r="AV160" i="25" s="1"/>
  <c r="G130" i="25"/>
  <c r="AV130" i="25" s="1"/>
  <c r="G196" i="25"/>
  <c r="AV196" i="25" s="1"/>
  <c r="G284" i="25"/>
  <c r="AV284" i="25" s="1"/>
  <c r="G248" i="25"/>
  <c r="AV248" i="25" s="1"/>
  <c r="G78" i="25"/>
  <c r="AV78" i="25" s="1"/>
  <c r="G285" i="25"/>
  <c r="AV285" i="25" s="1"/>
  <c r="G199" i="25"/>
  <c r="AV199" i="25" s="1"/>
  <c r="G338" i="25"/>
  <c r="AV338" i="25" s="1"/>
  <c r="G94" i="25"/>
  <c r="AV94" i="25" s="1"/>
  <c r="G244" i="25"/>
  <c r="AV244" i="25" s="1"/>
  <c r="G211" i="25"/>
  <c r="AV211" i="25" s="1"/>
  <c r="G194" i="25"/>
  <c r="AV194" i="25" s="1"/>
  <c r="G48" i="25"/>
  <c r="AV48" i="25" s="1"/>
  <c r="G189" i="25"/>
  <c r="AV189" i="25" s="1"/>
  <c r="G319" i="25"/>
  <c r="AV319" i="25" s="1"/>
  <c r="G135" i="25"/>
  <c r="AV135" i="25" s="1"/>
  <c r="G290" i="25"/>
  <c r="AV290" i="25" s="1"/>
  <c r="G262" i="25"/>
  <c r="AV262" i="25" s="1"/>
  <c r="G180" i="25"/>
  <c r="AV180" i="25" s="1"/>
  <c r="G147" i="25"/>
  <c r="AV147" i="25" s="1"/>
  <c r="G73" i="25"/>
  <c r="AV73" i="25" s="1"/>
  <c r="G314" i="25"/>
  <c r="AV314" i="25" s="1"/>
  <c r="G114" i="25"/>
  <c r="AV114" i="25" s="1"/>
  <c r="G268" i="25"/>
  <c r="AV268" i="25" s="1"/>
  <c r="G181" i="25"/>
  <c r="AV181" i="25" s="1"/>
  <c r="G187" i="25"/>
  <c r="AV187" i="25" s="1"/>
  <c r="G209" i="25"/>
  <c r="AV209" i="25" s="1"/>
  <c r="G310" i="25"/>
  <c r="AV310" i="25" s="1"/>
  <c r="G96" i="25"/>
  <c r="AV96" i="25" s="1"/>
  <c r="G303" i="25"/>
  <c r="AV303" i="25" s="1"/>
  <c r="G132" i="25"/>
  <c r="AV132" i="25" s="1"/>
  <c r="G82" i="25"/>
  <c r="AV82" i="25" s="1"/>
  <c r="G184" i="25"/>
  <c r="AV184" i="25" s="1"/>
  <c r="G220" i="25"/>
  <c r="AV220" i="25" s="1"/>
  <c r="G93" i="25"/>
  <c r="AV93" i="25" s="1"/>
  <c r="G255" i="25"/>
  <c r="AV255" i="25" s="1"/>
  <c r="G307" i="25"/>
  <c r="AV307" i="25" s="1"/>
  <c r="G71" i="25"/>
  <c r="AV71" i="25" s="1"/>
  <c r="G74" i="25"/>
  <c r="AV74" i="25" s="1"/>
  <c r="G83" i="25"/>
  <c r="AV83" i="25" s="1"/>
  <c r="G205" i="25"/>
  <c r="AV205" i="25" s="1"/>
  <c r="G254" i="25"/>
  <c r="AV254" i="25" s="1"/>
  <c r="G283" i="25"/>
  <c r="AV283" i="25" s="1"/>
  <c r="G191" i="25"/>
  <c r="AV191" i="25" s="1"/>
  <c r="G243" i="25"/>
  <c r="AV243" i="25" s="1"/>
  <c r="G301" i="25"/>
  <c r="AV301" i="25" s="1"/>
  <c r="G236" i="25"/>
  <c r="AV236" i="25" s="1"/>
  <c r="G242" i="25"/>
  <c r="AV242" i="25" s="1"/>
  <c r="G108" i="25"/>
  <c r="AV108" i="25" s="1"/>
  <c r="G344" i="25"/>
  <c r="AV344" i="25" s="1"/>
  <c r="G193" i="25"/>
  <c r="AV193" i="25" s="1"/>
  <c r="G111" i="25"/>
  <c r="AV111" i="25" s="1"/>
  <c r="G326" i="25"/>
  <c r="AV326" i="25" s="1"/>
  <c r="G306" i="25"/>
  <c r="AV306" i="25" s="1"/>
  <c r="G198" i="25"/>
  <c r="AV198" i="25" s="1"/>
  <c r="G66" i="25"/>
  <c r="AV66" i="25" s="1"/>
  <c r="G188" i="25"/>
  <c r="AV188" i="25" s="1"/>
  <c r="G288" i="25"/>
  <c r="AV288" i="25" s="1"/>
  <c r="G334" i="25"/>
  <c r="AV334" i="25" s="1"/>
  <c r="G212" i="25"/>
  <c r="AV212" i="25" s="1"/>
  <c r="G327" i="25"/>
  <c r="AV327" i="25" s="1"/>
  <c r="G148" i="25"/>
  <c r="AV148" i="25" s="1"/>
  <c r="G98" i="25"/>
  <c r="AV98" i="25" s="1"/>
  <c r="G57" i="25"/>
  <c r="AV57" i="25" s="1"/>
  <c r="G165" i="25"/>
  <c r="AV165" i="25" s="1"/>
  <c r="G75" i="25"/>
  <c r="AV75" i="25" s="1"/>
  <c r="G163" i="25"/>
  <c r="AV163" i="25" s="1"/>
  <c r="G264" i="25"/>
  <c r="AV264" i="25" s="1"/>
  <c r="G141" i="25"/>
  <c r="AV141" i="25" s="1"/>
  <c r="G200" i="25"/>
  <c r="AV200" i="25" s="1"/>
  <c r="G166" i="25"/>
  <c r="AV166" i="25" s="1"/>
  <c r="G343" i="25"/>
  <c r="AV343" i="25" s="1"/>
  <c r="G282" i="25"/>
  <c r="AV282" i="25" s="1"/>
  <c r="G237" i="25"/>
  <c r="AV237" i="25" s="1"/>
  <c r="G167" i="25"/>
  <c r="AV167" i="25" s="1"/>
  <c r="G292" i="25"/>
  <c r="AV292" i="25" s="1"/>
  <c r="G119" i="25"/>
  <c r="AV119" i="25" s="1"/>
  <c r="O337" i="25"/>
  <c r="O273" i="25"/>
  <c r="O209" i="25"/>
  <c r="O145" i="25"/>
  <c r="O81" i="25"/>
  <c r="O310" i="25"/>
  <c r="O224" i="25"/>
  <c r="O139" i="25"/>
  <c r="O54" i="25"/>
  <c r="O297" i="25"/>
  <c r="O233" i="25"/>
  <c r="O169" i="25"/>
  <c r="O105" i="25"/>
  <c r="O342" i="25"/>
  <c r="O256" i="25"/>
  <c r="O171" i="25"/>
  <c r="O321" i="25"/>
  <c r="O257" i="25"/>
  <c r="O193" i="25"/>
  <c r="O129" i="25"/>
  <c r="O65" i="25"/>
  <c r="O288" i="25"/>
  <c r="O203" i="25"/>
  <c r="O118" i="25"/>
  <c r="O345" i="25"/>
  <c r="O281" i="25"/>
  <c r="O217" i="25"/>
  <c r="O153" i="25"/>
  <c r="O89" i="25"/>
  <c r="O320" i="25"/>
  <c r="O235" i="25"/>
  <c r="O150" i="25"/>
  <c r="O64" i="25"/>
  <c r="O261" i="25"/>
  <c r="O133" i="25"/>
  <c r="O294" i="25"/>
  <c r="O123" i="25"/>
  <c r="O276" i="25"/>
  <c r="O163" i="25"/>
  <c r="O50" i="25"/>
  <c r="O232" i="25"/>
  <c r="O119" i="25"/>
  <c r="O274" i="25"/>
  <c r="O46" i="25"/>
  <c r="O124" i="25"/>
  <c r="O307" i="25"/>
  <c r="O343" i="25"/>
  <c r="O317" i="25"/>
  <c r="O189" i="25"/>
  <c r="O61" i="25"/>
  <c r="O198" i="25"/>
  <c r="O327" i="25"/>
  <c r="O212" i="25"/>
  <c r="O99" i="25"/>
  <c r="O282" i="25"/>
  <c r="O168" i="25"/>
  <c r="O55" i="25"/>
  <c r="O146" i="25"/>
  <c r="O223" i="25"/>
  <c r="O305" i="25"/>
  <c r="O241" i="25"/>
  <c r="O177" i="25"/>
  <c r="O113" i="25"/>
  <c r="O49" i="25"/>
  <c r="O267" i="25"/>
  <c r="O182" i="25"/>
  <c r="O96" i="25"/>
  <c r="O329" i="25"/>
  <c r="O265" i="25"/>
  <c r="O201" i="25"/>
  <c r="O137" i="25"/>
  <c r="O73" i="25"/>
  <c r="O299" i="25"/>
  <c r="O214" i="25"/>
  <c r="O128" i="25"/>
  <c r="O340" i="25"/>
  <c r="O229" i="25"/>
  <c r="O101" i="25"/>
  <c r="O251" i="25"/>
  <c r="O80" i="25"/>
  <c r="O248" i="25"/>
  <c r="O135" i="25"/>
  <c r="O318" i="25"/>
  <c r="O204" i="25"/>
  <c r="O90" i="25"/>
  <c r="O216" i="25"/>
  <c r="O295" i="25"/>
  <c r="O67" i="25"/>
  <c r="O322" i="25"/>
  <c r="O228" i="25"/>
  <c r="O285" i="25"/>
  <c r="O157" i="25"/>
  <c r="O326" i="25"/>
  <c r="O155" i="25"/>
  <c r="O298" i="25"/>
  <c r="O184" i="25"/>
  <c r="O71" i="25"/>
  <c r="O254" i="25"/>
  <c r="O140" i="25"/>
  <c r="O316" i="25"/>
  <c r="O97" i="25"/>
  <c r="O75" i="25"/>
  <c r="O121" i="25"/>
  <c r="O107" i="25"/>
  <c r="O197" i="25"/>
  <c r="O208" i="25"/>
  <c r="O220" i="25"/>
  <c r="O290" i="25"/>
  <c r="O62" i="25"/>
  <c r="O238" i="25"/>
  <c r="O207" i="25"/>
  <c r="O253" i="25"/>
  <c r="O283" i="25"/>
  <c r="O270" i="25"/>
  <c r="O339" i="25"/>
  <c r="O111" i="25"/>
  <c r="O88" i="25"/>
  <c r="O110" i="25"/>
  <c r="O222" i="25"/>
  <c r="O314" i="25"/>
  <c r="O341" i="25"/>
  <c r="O213" i="25"/>
  <c r="O85" i="25"/>
  <c r="O230" i="25"/>
  <c r="O59" i="25"/>
  <c r="O234" i="25"/>
  <c r="O120" i="25"/>
  <c r="O303" i="25"/>
  <c r="O190" i="25"/>
  <c r="O76" i="25"/>
  <c r="O188" i="25"/>
  <c r="O266" i="25"/>
  <c r="O328" i="25"/>
  <c r="O264" i="25"/>
  <c r="O172" i="25"/>
  <c r="O205" i="25"/>
  <c r="O227" i="25"/>
  <c r="O68" i="25"/>
  <c r="O236" i="25"/>
  <c r="O45" i="25"/>
  <c r="O84" i="25"/>
  <c r="O116" i="25"/>
  <c r="O335" i="25"/>
  <c r="O134" i="25"/>
  <c r="O239" i="25"/>
  <c r="O138" i="25"/>
  <c r="O109" i="25"/>
  <c r="O262" i="25"/>
  <c r="O211" i="25"/>
  <c r="O98" i="25"/>
  <c r="O289" i="25"/>
  <c r="O331" i="25"/>
  <c r="O313" i="25"/>
  <c r="O57" i="25"/>
  <c r="O86" i="25"/>
  <c r="O165" i="25"/>
  <c r="O166" i="25"/>
  <c r="O191" i="25"/>
  <c r="O260" i="25"/>
  <c r="O330" i="25"/>
  <c r="O180" i="25"/>
  <c r="O94" i="25"/>
  <c r="O221" i="25"/>
  <c r="O240" i="25"/>
  <c r="O242" i="25"/>
  <c r="O311" i="25"/>
  <c r="O83" i="25"/>
  <c r="O338" i="25"/>
  <c r="O52" i="25"/>
  <c r="O292" i="25"/>
  <c r="O200" i="25"/>
  <c r="O309" i="25"/>
  <c r="O181" i="25"/>
  <c r="O53" i="25"/>
  <c r="O187" i="25"/>
  <c r="O319" i="25"/>
  <c r="O206" i="25"/>
  <c r="O92" i="25"/>
  <c r="O275" i="25"/>
  <c r="O162" i="25"/>
  <c r="O47" i="25"/>
  <c r="O131" i="25"/>
  <c r="O210" i="25"/>
  <c r="O215" i="25"/>
  <c r="O151" i="25"/>
  <c r="O58" i="25"/>
  <c r="O77" i="25"/>
  <c r="O114" i="25"/>
  <c r="O174" i="25"/>
  <c r="O143" i="25"/>
  <c r="O176" i="25"/>
  <c r="O268" i="25"/>
  <c r="O195" i="25"/>
  <c r="O269" i="25"/>
  <c r="O284" i="25"/>
  <c r="O126" i="25"/>
  <c r="O72" i="25"/>
  <c r="O142" i="25"/>
  <c r="O324" i="25"/>
  <c r="O82" i="25"/>
  <c r="O51" i="25"/>
  <c r="O225" i="25"/>
  <c r="O246" i="25"/>
  <c r="O249" i="25"/>
  <c r="O278" i="25"/>
  <c r="O325" i="25"/>
  <c r="O69" i="25"/>
  <c r="O334" i="25"/>
  <c r="O106" i="25"/>
  <c r="O175" i="25"/>
  <c r="O159" i="25"/>
  <c r="O271" i="25"/>
  <c r="O115" i="25"/>
  <c r="O125" i="25"/>
  <c r="O112" i="25"/>
  <c r="O156" i="25"/>
  <c r="O226" i="25"/>
  <c r="O259" i="25"/>
  <c r="O280" i="25"/>
  <c r="O243" i="25"/>
  <c r="O179" i="25"/>
  <c r="O87" i="25"/>
  <c r="O277" i="25"/>
  <c r="O149" i="25"/>
  <c r="O315" i="25"/>
  <c r="O144" i="25"/>
  <c r="O291" i="25"/>
  <c r="O178" i="25"/>
  <c r="O63" i="25"/>
  <c r="O247" i="25"/>
  <c r="O132" i="25"/>
  <c r="O302" i="25"/>
  <c r="O74" i="25"/>
  <c r="O152" i="25"/>
  <c r="O100" i="25"/>
  <c r="O250" i="25"/>
  <c r="O279" i="25"/>
  <c r="O219" i="25"/>
  <c r="O296" i="25"/>
  <c r="O252" i="25"/>
  <c r="O301" i="25"/>
  <c r="O312" i="25"/>
  <c r="O154" i="25"/>
  <c r="O186" i="25"/>
  <c r="O141" i="25"/>
  <c r="O170" i="25"/>
  <c r="O287" i="25"/>
  <c r="O108" i="25"/>
  <c r="O231" i="25"/>
  <c r="O308" i="25"/>
  <c r="O237" i="25"/>
  <c r="O161" i="25"/>
  <c r="O293" i="25"/>
  <c r="O147" i="25"/>
  <c r="O93" i="25"/>
  <c r="O202" i="25"/>
  <c r="O79" i="25"/>
  <c r="O102" i="25"/>
  <c r="O218" i="25"/>
  <c r="O95" i="25"/>
  <c r="O48" i="25"/>
  <c r="O199" i="25"/>
  <c r="O56" i="25"/>
  <c r="O91" i="25"/>
  <c r="O160" i="25"/>
  <c r="O336" i="25"/>
  <c r="O103" i="25"/>
  <c r="O70" i="25"/>
  <c r="O167" i="25"/>
  <c r="O245" i="25"/>
  <c r="O263" i="25"/>
  <c r="O104" i="25"/>
  <c r="O136" i="25"/>
  <c r="O183" i="25"/>
  <c r="O344" i="25"/>
  <c r="O60" i="25"/>
  <c r="O255" i="25"/>
  <c r="O192" i="25"/>
  <c r="O194" i="25"/>
  <c r="O66" i="25"/>
  <c r="O332" i="25"/>
  <c r="O333" i="25"/>
  <c r="O304" i="25"/>
  <c r="O185" i="25"/>
  <c r="O306" i="25"/>
  <c r="O158" i="25"/>
  <c r="O127" i="25"/>
  <c r="O130" i="25"/>
  <c r="O117" i="25"/>
  <c r="O148" i="25"/>
  <c r="O244" i="25"/>
  <c r="O286" i="25"/>
  <c r="O300" i="25"/>
  <c r="O122" i="25"/>
  <c r="O164" i="25"/>
  <c r="O78" i="25"/>
  <c r="O196" i="25"/>
  <c r="O272" i="25"/>
  <c r="O323" i="25"/>
  <c r="O173" i="25"/>
  <c r="O258" i="25"/>
  <c r="M285" i="25"/>
  <c r="BB285" i="25" s="1"/>
  <c r="M221" i="25"/>
  <c r="BB221" i="25" s="1"/>
  <c r="M157" i="25"/>
  <c r="BB157" i="25" s="1"/>
  <c r="M93" i="25"/>
  <c r="BB93" i="25" s="1"/>
  <c r="M327" i="25"/>
  <c r="BB327" i="25" s="1"/>
  <c r="M242" i="25"/>
  <c r="BB242" i="25" s="1"/>
  <c r="M156" i="25"/>
  <c r="BB156" i="25" s="1"/>
  <c r="M71" i="25"/>
  <c r="BB71" i="25" s="1"/>
  <c r="M262" i="25"/>
  <c r="BB262" i="25" s="1"/>
  <c r="M148" i="25"/>
  <c r="BB148" i="25" s="1"/>
  <c r="M331" i="25"/>
  <c r="BB331" i="25" s="1"/>
  <c r="M218" i="25"/>
  <c r="BB218" i="25" s="1"/>
  <c r="M104" i="25"/>
  <c r="BB104" i="25" s="1"/>
  <c r="M238" i="25"/>
  <c r="BB238" i="25" s="1"/>
  <c r="M315" i="25"/>
  <c r="BB315" i="25" s="1"/>
  <c r="M192" i="25"/>
  <c r="BB192" i="25" s="1"/>
  <c r="M214" i="25"/>
  <c r="BB214" i="25" s="1"/>
  <c r="M207" i="25"/>
  <c r="BB207" i="25" s="1"/>
  <c r="M345" i="25"/>
  <c r="BB345" i="25" s="1"/>
  <c r="M281" i="25"/>
  <c r="BB281" i="25" s="1"/>
  <c r="M217" i="25"/>
  <c r="BB217" i="25" s="1"/>
  <c r="M153" i="25"/>
  <c r="BB153" i="25" s="1"/>
  <c r="M89" i="25"/>
  <c r="BB89" i="25" s="1"/>
  <c r="M322" i="25"/>
  <c r="BB322" i="25" s="1"/>
  <c r="M236" i="25"/>
  <c r="BB236" i="25" s="1"/>
  <c r="M151" i="25"/>
  <c r="BB151" i="25" s="1"/>
  <c r="M66" i="25"/>
  <c r="BB66" i="25" s="1"/>
  <c r="M255" i="25"/>
  <c r="BB255" i="25" s="1"/>
  <c r="M142" i="25"/>
  <c r="BB142" i="25" s="1"/>
  <c r="M324" i="25"/>
  <c r="BB324" i="25" s="1"/>
  <c r="M211" i="25"/>
  <c r="BB211" i="25" s="1"/>
  <c r="M96" i="25"/>
  <c r="BB96" i="25" s="1"/>
  <c r="M223" i="25"/>
  <c r="BB223" i="25" s="1"/>
  <c r="M302" i="25"/>
  <c r="BB302" i="25" s="1"/>
  <c r="M164" i="25"/>
  <c r="BB164" i="25" s="1"/>
  <c r="M186" i="25"/>
  <c r="BB186" i="25" s="1"/>
  <c r="M179" i="25"/>
  <c r="BB179" i="25" s="1"/>
  <c r="M321" i="25"/>
  <c r="BB321" i="25" s="1"/>
  <c r="M193" i="25"/>
  <c r="BB193" i="25" s="1"/>
  <c r="M65" i="25"/>
  <c r="BB65" i="25" s="1"/>
  <c r="M204" i="25"/>
  <c r="BB204" i="25" s="1"/>
  <c r="M326" i="25"/>
  <c r="BB326" i="25" s="1"/>
  <c r="M99" i="25"/>
  <c r="BB99" i="25" s="1"/>
  <c r="M168" i="25"/>
  <c r="BB168" i="25" s="1"/>
  <c r="M138" i="25"/>
  <c r="BB138" i="25" s="1"/>
  <c r="M51" i="25"/>
  <c r="BB51" i="25" s="1"/>
  <c r="M59" i="25"/>
  <c r="BB59" i="25" s="1"/>
  <c r="M245" i="25"/>
  <c r="BB245" i="25" s="1"/>
  <c r="M117" i="25"/>
  <c r="BB117" i="25" s="1"/>
  <c r="M274" i="25"/>
  <c r="BB274" i="25" s="1"/>
  <c r="M103" i="25"/>
  <c r="BB103" i="25" s="1"/>
  <c r="M191" i="25"/>
  <c r="BB191" i="25" s="1"/>
  <c r="M260" i="25"/>
  <c r="BB260" i="25" s="1"/>
  <c r="M323" i="25"/>
  <c r="BB323" i="25" s="1"/>
  <c r="M305" i="25"/>
  <c r="BB305" i="25" s="1"/>
  <c r="M177" i="25"/>
  <c r="BB177" i="25" s="1"/>
  <c r="M49" i="25"/>
  <c r="BB49" i="25" s="1"/>
  <c r="M183" i="25"/>
  <c r="BB183" i="25" s="1"/>
  <c r="M298" i="25"/>
  <c r="BB298" i="25" s="1"/>
  <c r="M70" i="25"/>
  <c r="BB70" i="25" s="1"/>
  <c r="M139" i="25"/>
  <c r="BB139" i="25" s="1"/>
  <c r="M80" i="25"/>
  <c r="BB80" i="25" s="1"/>
  <c r="M74" i="25"/>
  <c r="BB74" i="25" s="1"/>
  <c r="M256" i="25"/>
  <c r="BB256" i="25" s="1"/>
  <c r="M82" i="25"/>
  <c r="BB82" i="25" s="1"/>
  <c r="M230" i="25"/>
  <c r="BB230" i="25" s="1"/>
  <c r="M325" i="25"/>
  <c r="BB325" i="25" s="1"/>
  <c r="M334" i="25"/>
  <c r="BB334" i="25" s="1"/>
  <c r="M174" i="25"/>
  <c r="BB174" i="25" s="1"/>
  <c r="M293" i="25"/>
  <c r="BB293" i="25" s="1"/>
  <c r="M276" i="25"/>
  <c r="BB276" i="25" s="1"/>
  <c r="M250" i="25"/>
  <c r="BB250" i="25" s="1"/>
  <c r="M133" i="25"/>
  <c r="BB133" i="25" s="1"/>
  <c r="M288" i="25"/>
  <c r="BB288" i="25" s="1"/>
  <c r="M159" i="25"/>
  <c r="BB159" i="25" s="1"/>
  <c r="M333" i="25"/>
  <c r="BB333" i="25" s="1"/>
  <c r="M269" i="25"/>
  <c r="BB269" i="25" s="1"/>
  <c r="M205" i="25"/>
  <c r="BB205" i="25" s="1"/>
  <c r="M141" i="25"/>
  <c r="BB141" i="25" s="1"/>
  <c r="M77" i="25"/>
  <c r="BB77" i="25" s="1"/>
  <c r="M306" i="25"/>
  <c r="BB306" i="25" s="1"/>
  <c r="M220" i="25"/>
  <c r="BB220" i="25" s="1"/>
  <c r="M135" i="25"/>
  <c r="BB135" i="25" s="1"/>
  <c r="M50" i="25"/>
  <c r="BB50" i="25" s="1"/>
  <c r="M234" i="25"/>
  <c r="BB234" i="25" s="1"/>
  <c r="M120" i="25"/>
  <c r="BB120" i="25" s="1"/>
  <c r="M303" i="25"/>
  <c r="BB303" i="25" s="1"/>
  <c r="M190" i="25"/>
  <c r="BB190" i="25" s="1"/>
  <c r="M75" i="25"/>
  <c r="BB75" i="25" s="1"/>
  <c r="M180" i="25"/>
  <c r="BB180" i="25" s="1"/>
  <c r="M259" i="25"/>
  <c r="BB259" i="25" s="1"/>
  <c r="M107" i="25"/>
  <c r="BB107" i="25" s="1"/>
  <c r="M122" i="25"/>
  <c r="BB122" i="25" s="1"/>
  <c r="M116" i="25"/>
  <c r="BB116" i="25" s="1"/>
  <c r="M329" i="25"/>
  <c r="BB329" i="25" s="1"/>
  <c r="M265" i="25"/>
  <c r="BB265" i="25" s="1"/>
  <c r="M201" i="25"/>
  <c r="BB201" i="25" s="1"/>
  <c r="M137" i="25"/>
  <c r="BB137" i="25" s="1"/>
  <c r="M73" i="25"/>
  <c r="BB73" i="25" s="1"/>
  <c r="M300" i="25"/>
  <c r="BB300" i="25" s="1"/>
  <c r="M215" i="25"/>
  <c r="BB215" i="25" s="1"/>
  <c r="M130" i="25"/>
  <c r="BB130" i="25" s="1"/>
  <c r="M340" i="25"/>
  <c r="BB340" i="25" s="1"/>
  <c r="M227" i="25"/>
  <c r="BB227" i="25" s="1"/>
  <c r="M112" i="25"/>
  <c r="BB112" i="25" s="1"/>
  <c r="M296" i="25"/>
  <c r="BB296" i="25" s="1"/>
  <c r="M182" i="25"/>
  <c r="BB182" i="25" s="1"/>
  <c r="M68" i="25"/>
  <c r="BB68" i="25" s="1"/>
  <c r="M166" i="25"/>
  <c r="BB166" i="25" s="1"/>
  <c r="M244" i="25"/>
  <c r="BB244" i="25" s="1"/>
  <c r="M88" i="25"/>
  <c r="BB88" i="25" s="1"/>
  <c r="M102" i="25"/>
  <c r="BB102" i="25" s="1"/>
  <c r="M100" i="25"/>
  <c r="BB100" i="25" s="1"/>
  <c r="M289" i="25"/>
  <c r="BB289" i="25" s="1"/>
  <c r="M161" i="25"/>
  <c r="BB161" i="25" s="1"/>
  <c r="M332" i="25"/>
  <c r="BB332" i="25" s="1"/>
  <c r="M162" i="25"/>
  <c r="BB162" i="25" s="1"/>
  <c r="M270" i="25"/>
  <c r="BB270" i="25" s="1"/>
  <c r="M339" i="25"/>
  <c r="BB339" i="25" s="1"/>
  <c r="M111" i="25"/>
  <c r="BB111" i="25" s="1"/>
  <c r="M330" i="25"/>
  <c r="BB330" i="25" s="1"/>
  <c r="M243" i="25"/>
  <c r="BB243" i="25" s="1"/>
  <c r="M341" i="25"/>
  <c r="BB341" i="25" s="1"/>
  <c r="M213" i="25"/>
  <c r="BB213" i="25" s="1"/>
  <c r="M85" i="25"/>
  <c r="BB85" i="25" s="1"/>
  <c r="M231" i="25"/>
  <c r="BB231" i="25" s="1"/>
  <c r="M60" i="25"/>
  <c r="BB60" i="25" s="1"/>
  <c r="M134" i="25"/>
  <c r="BB134" i="25" s="1"/>
  <c r="M203" i="25"/>
  <c r="BB203" i="25" s="1"/>
  <c r="M208" i="25"/>
  <c r="BB208" i="25" s="1"/>
  <c r="M273" i="25"/>
  <c r="BB273" i="25" s="1"/>
  <c r="M145" i="25"/>
  <c r="BB145" i="25" s="1"/>
  <c r="M311" i="25"/>
  <c r="BB311" i="25" s="1"/>
  <c r="M140" i="25"/>
  <c r="BB140" i="25" s="1"/>
  <c r="M240" i="25"/>
  <c r="BB240" i="25" s="1"/>
  <c r="M310" i="25"/>
  <c r="BB310" i="25" s="1"/>
  <c r="M83" i="25"/>
  <c r="BB83" i="25" s="1"/>
  <c r="M272" i="25"/>
  <c r="BB272" i="25" s="1"/>
  <c r="M143" i="25"/>
  <c r="BB143" i="25" s="1"/>
  <c r="M229" i="25"/>
  <c r="BB229" i="25" s="1"/>
  <c r="M163" i="25"/>
  <c r="BB163" i="25" s="1"/>
  <c r="M72" i="25"/>
  <c r="BB72" i="25" s="1"/>
  <c r="M197" i="25"/>
  <c r="BB197" i="25" s="1"/>
  <c r="M106" i="25"/>
  <c r="BB106" i="25" s="1"/>
  <c r="M131" i="25"/>
  <c r="BB131" i="25" s="1"/>
  <c r="M165" i="25"/>
  <c r="BB165" i="25" s="1"/>
  <c r="M48" i="25"/>
  <c r="BB48" i="25" s="1"/>
  <c r="M271" i="25"/>
  <c r="BB271" i="25" s="1"/>
  <c r="M295" i="25"/>
  <c r="BB295" i="25" s="1"/>
  <c r="M62" i="25"/>
  <c r="BB62" i="25" s="1"/>
  <c r="M158" i="25"/>
  <c r="BB158" i="25" s="1"/>
  <c r="M317" i="25"/>
  <c r="BB317" i="25" s="1"/>
  <c r="M253" i="25"/>
  <c r="BB253" i="25" s="1"/>
  <c r="M189" i="25"/>
  <c r="BB189" i="25" s="1"/>
  <c r="M125" i="25"/>
  <c r="BB125" i="25" s="1"/>
  <c r="M61" i="25"/>
  <c r="BB61" i="25" s="1"/>
  <c r="M284" i="25"/>
  <c r="BB284" i="25" s="1"/>
  <c r="M199" i="25"/>
  <c r="BB199" i="25" s="1"/>
  <c r="M114" i="25"/>
  <c r="BB114" i="25" s="1"/>
  <c r="M319" i="25"/>
  <c r="BB319" i="25" s="1"/>
  <c r="M206" i="25"/>
  <c r="BB206" i="25" s="1"/>
  <c r="M91" i="25"/>
  <c r="BB91" i="25" s="1"/>
  <c r="M275" i="25"/>
  <c r="BB275" i="25" s="1"/>
  <c r="M160" i="25"/>
  <c r="BB160" i="25" s="1"/>
  <c r="M47" i="25"/>
  <c r="BB47" i="25" s="1"/>
  <c r="M123" i="25"/>
  <c r="BB123" i="25" s="1"/>
  <c r="M202" i="25"/>
  <c r="BB202" i="25" s="1"/>
  <c r="M286" i="25"/>
  <c r="BB286" i="25" s="1"/>
  <c r="M46" i="25"/>
  <c r="BB46" i="25" s="1"/>
  <c r="M314" i="25"/>
  <c r="BB314" i="25" s="1"/>
  <c r="M313" i="25"/>
  <c r="BB313" i="25" s="1"/>
  <c r="M249" i="25"/>
  <c r="BB249" i="25" s="1"/>
  <c r="M185" i="25"/>
  <c r="BB185" i="25" s="1"/>
  <c r="M121" i="25"/>
  <c r="BB121" i="25" s="1"/>
  <c r="M57" i="25"/>
  <c r="BB57" i="25" s="1"/>
  <c r="M279" i="25"/>
  <c r="BB279" i="25" s="1"/>
  <c r="M194" i="25"/>
  <c r="BB194" i="25" s="1"/>
  <c r="M108" i="25"/>
  <c r="BB108" i="25" s="1"/>
  <c r="M312" i="25"/>
  <c r="BB312" i="25" s="1"/>
  <c r="M198" i="25"/>
  <c r="BB198" i="25" s="1"/>
  <c r="M84" i="25"/>
  <c r="BB84" i="25" s="1"/>
  <c r="M267" i="25"/>
  <c r="BB267" i="25" s="1"/>
  <c r="M154" i="25"/>
  <c r="BB154" i="25" s="1"/>
  <c r="M336" i="25"/>
  <c r="BB336" i="25" s="1"/>
  <c r="M110" i="25"/>
  <c r="BB110" i="25" s="1"/>
  <c r="M187" i="25"/>
  <c r="BB187" i="25" s="1"/>
  <c r="M200" i="25"/>
  <c r="BB200" i="25" s="1"/>
  <c r="M342" i="25"/>
  <c r="BB342" i="25" s="1"/>
  <c r="M171" i="25"/>
  <c r="BB171" i="25" s="1"/>
  <c r="M257" i="25"/>
  <c r="BB257" i="25" s="1"/>
  <c r="M129" i="25"/>
  <c r="BB129" i="25" s="1"/>
  <c r="M290" i="25"/>
  <c r="BB290" i="25" s="1"/>
  <c r="M119" i="25"/>
  <c r="BB119" i="25" s="1"/>
  <c r="M212" i="25"/>
  <c r="BB212" i="25" s="1"/>
  <c r="M282" i="25"/>
  <c r="BB282" i="25" s="1"/>
  <c r="M54" i="25"/>
  <c r="BB54" i="25" s="1"/>
  <c r="M216" i="25"/>
  <c r="BB216" i="25" s="1"/>
  <c r="M64" i="25"/>
  <c r="BB64" i="25" s="1"/>
  <c r="M309" i="25"/>
  <c r="BB309" i="25" s="1"/>
  <c r="M181" i="25"/>
  <c r="BB181" i="25" s="1"/>
  <c r="M53" i="25"/>
  <c r="BB53" i="25" s="1"/>
  <c r="M188" i="25"/>
  <c r="BB188" i="25" s="1"/>
  <c r="M304" i="25"/>
  <c r="BB304" i="25" s="1"/>
  <c r="M78" i="25"/>
  <c r="BB78" i="25" s="1"/>
  <c r="M147" i="25"/>
  <c r="BB147" i="25" s="1"/>
  <c r="M95" i="25"/>
  <c r="BB95" i="25" s="1"/>
  <c r="M241" i="25"/>
  <c r="BB241" i="25" s="1"/>
  <c r="M113" i="25"/>
  <c r="BB113" i="25" s="1"/>
  <c r="M268" i="25"/>
  <c r="BB268" i="25" s="1"/>
  <c r="M98" i="25"/>
  <c r="BB98" i="25" s="1"/>
  <c r="M184" i="25"/>
  <c r="BB184" i="25" s="1"/>
  <c r="M254" i="25"/>
  <c r="BB254" i="25" s="1"/>
  <c r="M308" i="25"/>
  <c r="BB308" i="25" s="1"/>
  <c r="M335" i="25"/>
  <c r="BB335" i="25" s="1"/>
  <c r="M115" i="25"/>
  <c r="BB115" i="25" s="1"/>
  <c r="M101" i="25"/>
  <c r="BB101" i="25" s="1"/>
  <c r="M232" i="25"/>
  <c r="BB232" i="25" s="1"/>
  <c r="M86" i="25"/>
  <c r="BB86" i="25" s="1"/>
  <c r="M69" i="25"/>
  <c r="BB69" i="25" s="1"/>
  <c r="M175" i="25"/>
  <c r="BB175" i="25" s="1"/>
  <c r="M228" i="25"/>
  <c r="BB228" i="25" s="1"/>
  <c r="M338" i="25"/>
  <c r="BB338" i="25" s="1"/>
  <c r="M118" i="25"/>
  <c r="BB118" i="25" s="1"/>
  <c r="M264" i="25"/>
  <c r="BB264" i="25" s="1"/>
  <c r="M124" i="25"/>
  <c r="BB124" i="25" s="1"/>
  <c r="M287" i="25"/>
  <c r="BB287" i="25" s="1"/>
  <c r="M173" i="25"/>
  <c r="BB173" i="25" s="1"/>
  <c r="M178" i="25"/>
  <c r="BB178" i="25" s="1"/>
  <c r="M63" i="25"/>
  <c r="BB63" i="25" s="1"/>
  <c r="M67" i="25"/>
  <c r="BB67" i="25" s="1"/>
  <c r="M150" i="25"/>
  <c r="BB150" i="25" s="1"/>
  <c r="M105" i="25"/>
  <c r="BB105" i="25" s="1"/>
  <c r="M87" i="25"/>
  <c r="BB87" i="25" s="1"/>
  <c r="M239" i="25"/>
  <c r="BB239" i="25" s="1"/>
  <c r="M278" i="25"/>
  <c r="BB278" i="25" s="1"/>
  <c r="M225" i="25"/>
  <c r="BB225" i="25" s="1"/>
  <c r="M155" i="25"/>
  <c r="BB155" i="25" s="1"/>
  <c r="M235" i="25"/>
  <c r="BB235" i="25" s="1"/>
  <c r="M146" i="25"/>
  <c r="BB146" i="25" s="1"/>
  <c r="M337" i="25"/>
  <c r="BB337" i="25" s="1"/>
  <c r="M55" i="25"/>
  <c r="BB55" i="25" s="1"/>
  <c r="M128" i="25"/>
  <c r="BB128" i="25" s="1"/>
  <c r="M79" i="25"/>
  <c r="BB79" i="25" s="1"/>
  <c r="M167" i="25"/>
  <c r="BB167" i="25" s="1"/>
  <c r="M144" i="25"/>
  <c r="BB144" i="25" s="1"/>
  <c r="M237" i="25"/>
  <c r="BB237" i="25" s="1"/>
  <c r="M176" i="25"/>
  <c r="BB176" i="25" s="1"/>
  <c r="M172" i="25"/>
  <c r="BB172" i="25" s="1"/>
  <c r="M52" i="25"/>
  <c r="BB52" i="25" s="1"/>
  <c r="M222" i="25"/>
  <c r="BB222" i="25" s="1"/>
  <c r="M195" i="25"/>
  <c r="BB195" i="25" s="1"/>
  <c r="M219" i="25"/>
  <c r="BB219" i="25" s="1"/>
  <c r="M109" i="25"/>
  <c r="BB109" i="25" s="1"/>
  <c r="M92" i="25"/>
  <c r="BB92" i="25" s="1"/>
  <c r="M246" i="25"/>
  <c r="BB246" i="25" s="1"/>
  <c r="M307" i="25"/>
  <c r="BB307" i="25" s="1"/>
  <c r="M297" i="25"/>
  <c r="BB297" i="25" s="1"/>
  <c r="M343" i="25"/>
  <c r="BB343" i="25" s="1"/>
  <c r="M283" i="25"/>
  <c r="BB283" i="25" s="1"/>
  <c r="M126" i="25"/>
  <c r="BB126" i="25" s="1"/>
  <c r="M299" i="25"/>
  <c r="BB299" i="25" s="1"/>
  <c r="M97" i="25"/>
  <c r="BB97" i="25" s="1"/>
  <c r="M224" i="25"/>
  <c r="BB224" i="25" s="1"/>
  <c r="M277" i="25"/>
  <c r="BB277" i="25" s="1"/>
  <c r="M248" i="25"/>
  <c r="BB248" i="25" s="1"/>
  <c r="M209" i="25"/>
  <c r="BB209" i="25" s="1"/>
  <c r="M127" i="25"/>
  <c r="BB127" i="25" s="1"/>
  <c r="M136" i="25"/>
  <c r="BB136" i="25" s="1"/>
  <c r="M210" i="25"/>
  <c r="BB210" i="25" s="1"/>
  <c r="M344" i="25"/>
  <c r="BB344" i="25" s="1"/>
  <c r="M294" i="25"/>
  <c r="BB294" i="25" s="1"/>
  <c r="M169" i="25"/>
  <c r="BB169" i="25" s="1"/>
  <c r="M58" i="25"/>
  <c r="BB58" i="25" s="1"/>
  <c r="M316" i="25"/>
  <c r="BB316" i="25" s="1"/>
  <c r="M226" i="25"/>
  <c r="BB226" i="25" s="1"/>
  <c r="M94" i="25"/>
  <c r="BB94" i="25" s="1"/>
  <c r="M301" i="25"/>
  <c r="BB301" i="25" s="1"/>
  <c r="M45" i="25"/>
  <c r="BB45" i="25" s="1"/>
  <c r="M291" i="25"/>
  <c r="BB291" i="25" s="1"/>
  <c r="M132" i="25"/>
  <c r="BB132" i="25" s="1"/>
  <c r="M328" i="25"/>
  <c r="BB328" i="25" s="1"/>
  <c r="M233" i="25"/>
  <c r="BB233" i="25" s="1"/>
  <c r="M258" i="25"/>
  <c r="BB258" i="25" s="1"/>
  <c r="M170" i="25"/>
  <c r="BB170" i="25" s="1"/>
  <c r="M280" i="25"/>
  <c r="BB280" i="25" s="1"/>
  <c r="M292" i="25"/>
  <c r="BB292" i="25" s="1"/>
  <c r="M247" i="25"/>
  <c r="BB247" i="25" s="1"/>
  <c r="M251" i="25"/>
  <c r="BB251" i="25" s="1"/>
  <c r="M149" i="25"/>
  <c r="BB149" i="25" s="1"/>
  <c r="M318" i="25"/>
  <c r="BB318" i="25" s="1"/>
  <c r="M81" i="25"/>
  <c r="BB81" i="25" s="1"/>
  <c r="M196" i="25"/>
  <c r="BB196" i="25" s="1"/>
  <c r="M252" i="25"/>
  <c r="BB252" i="25" s="1"/>
  <c r="M152" i="25"/>
  <c r="BB152" i="25" s="1"/>
  <c r="M261" i="25"/>
  <c r="BB261" i="25" s="1"/>
  <c r="M263" i="25"/>
  <c r="BB263" i="25" s="1"/>
  <c r="M320" i="25"/>
  <c r="BB320" i="25" s="1"/>
  <c r="M56" i="25"/>
  <c r="BB56" i="25" s="1"/>
  <c r="M76" i="25"/>
  <c r="BB76" i="25" s="1"/>
  <c r="M90" i="25"/>
  <c r="BB90" i="25" s="1"/>
  <c r="M266" i="25"/>
  <c r="BB266" i="25" s="1"/>
  <c r="K317" i="25"/>
  <c r="AZ317" i="25" s="1"/>
  <c r="K253" i="25"/>
  <c r="AZ253" i="25" s="1"/>
  <c r="K189" i="25"/>
  <c r="AZ189" i="25" s="1"/>
  <c r="K125" i="25"/>
  <c r="AZ125" i="25" s="1"/>
  <c r="K61" i="25"/>
  <c r="AZ61" i="25" s="1"/>
  <c r="K282" i="25"/>
  <c r="AZ282" i="25" s="1"/>
  <c r="K196" i="25"/>
  <c r="AZ196" i="25" s="1"/>
  <c r="K111" i="25"/>
  <c r="AZ111" i="25" s="1"/>
  <c r="K328" i="25"/>
  <c r="AZ328" i="25" s="1"/>
  <c r="K243" i="25"/>
  <c r="AZ243" i="25" s="1"/>
  <c r="K158" i="25"/>
  <c r="AZ158" i="25" s="1"/>
  <c r="K329" i="25"/>
  <c r="AZ329" i="25" s="1"/>
  <c r="K265" i="25"/>
  <c r="AZ265" i="25" s="1"/>
  <c r="K201" i="25"/>
  <c r="AZ201" i="25" s="1"/>
  <c r="K137" i="25"/>
  <c r="AZ137" i="25" s="1"/>
  <c r="K73" i="25"/>
  <c r="AZ73" i="25" s="1"/>
  <c r="K298" i="25"/>
  <c r="AZ298" i="25" s="1"/>
  <c r="K212" i="25"/>
  <c r="AZ212" i="25" s="1"/>
  <c r="K127" i="25"/>
  <c r="AZ127" i="25" s="1"/>
  <c r="K344" i="25"/>
  <c r="AZ344" i="25" s="1"/>
  <c r="K259" i="25"/>
  <c r="AZ259" i="25" s="1"/>
  <c r="K174" i="25"/>
  <c r="AZ174" i="25" s="1"/>
  <c r="K341" i="25"/>
  <c r="AZ341" i="25" s="1"/>
  <c r="K277" i="25"/>
  <c r="AZ277" i="25" s="1"/>
  <c r="K213" i="25"/>
  <c r="AZ213" i="25" s="1"/>
  <c r="K149" i="25"/>
  <c r="AZ149" i="25" s="1"/>
  <c r="K85" i="25"/>
  <c r="AZ85" i="25" s="1"/>
  <c r="K314" i="25"/>
  <c r="AZ314" i="25" s="1"/>
  <c r="K228" i="25"/>
  <c r="AZ228" i="25" s="1"/>
  <c r="K143" i="25"/>
  <c r="AZ143" i="25" s="1"/>
  <c r="K58" i="25"/>
  <c r="AZ58" i="25" s="1"/>
  <c r="K275" i="25"/>
  <c r="AZ275" i="25" s="1"/>
  <c r="K190" i="25"/>
  <c r="AZ190" i="25" s="1"/>
  <c r="K104" i="25"/>
  <c r="AZ104" i="25" s="1"/>
  <c r="K300" i="25"/>
  <c r="AZ300" i="25" s="1"/>
  <c r="K130" i="25"/>
  <c r="AZ130" i="25" s="1"/>
  <c r="K230" i="25"/>
  <c r="AZ230" i="25" s="1"/>
  <c r="K160" i="25"/>
  <c r="AZ160" i="25" s="1"/>
  <c r="K155" i="25"/>
  <c r="AZ155" i="25" s="1"/>
  <c r="K273" i="25"/>
  <c r="AZ273" i="25" s="1"/>
  <c r="K308" i="25"/>
  <c r="AZ308" i="25" s="1"/>
  <c r="K270" i="25"/>
  <c r="AZ270" i="25" s="1"/>
  <c r="K46" i="25"/>
  <c r="AZ46" i="25" s="1"/>
  <c r="K119" i="25"/>
  <c r="AZ119" i="25" s="1"/>
  <c r="K144" i="25"/>
  <c r="AZ144" i="25" s="1"/>
  <c r="K224" i="25"/>
  <c r="AZ224" i="25" s="1"/>
  <c r="K306" i="25"/>
  <c r="AZ306" i="25" s="1"/>
  <c r="K80" i="25"/>
  <c r="AZ80" i="25" s="1"/>
  <c r="K321" i="25"/>
  <c r="AZ321" i="25" s="1"/>
  <c r="K65" i="25"/>
  <c r="AZ65" i="25" s="1"/>
  <c r="K334" i="25"/>
  <c r="AZ334" i="25" s="1"/>
  <c r="K67" i="25"/>
  <c r="AZ67" i="25" s="1"/>
  <c r="K162" i="25"/>
  <c r="AZ162" i="25" s="1"/>
  <c r="K199" i="25"/>
  <c r="AZ199" i="25" s="1"/>
  <c r="K283" i="25"/>
  <c r="AZ283" i="25" s="1"/>
  <c r="K60" i="25"/>
  <c r="AZ60" i="25" s="1"/>
  <c r="K123" i="25"/>
  <c r="AZ123" i="25" s="1"/>
  <c r="K305" i="25"/>
  <c r="AZ305" i="25" s="1"/>
  <c r="K49" i="25"/>
  <c r="AZ49" i="25" s="1"/>
  <c r="K312" i="25"/>
  <c r="AZ312" i="25" s="1"/>
  <c r="K56" i="25"/>
  <c r="AZ56" i="25" s="1"/>
  <c r="K151" i="25"/>
  <c r="AZ151" i="25" s="1"/>
  <c r="K187" i="25"/>
  <c r="AZ187" i="25" s="1"/>
  <c r="K252" i="25"/>
  <c r="AZ252" i="25" s="1"/>
  <c r="K336" i="25"/>
  <c r="AZ336" i="25" s="1"/>
  <c r="K107" i="25"/>
  <c r="AZ107" i="25" s="1"/>
  <c r="K225" i="25"/>
  <c r="AZ225" i="25" s="1"/>
  <c r="K76" i="25"/>
  <c r="AZ76" i="25" s="1"/>
  <c r="K304" i="25"/>
  <c r="AZ304" i="25" s="1"/>
  <c r="K247" i="25"/>
  <c r="AZ247" i="25" s="1"/>
  <c r="K208" i="25"/>
  <c r="AZ208" i="25" s="1"/>
  <c r="K78" i="25"/>
  <c r="AZ78" i="25" s="1"/>
  <c r="K188" i="25"/>
  <c r="AZ188" i="25" s="1"/>
  <c r="K156" i="25"/>
  <c r="AZ156" i="25" s="1"/>
  <c r="K320" i="25"/>
  <c r="AZ320" i="25" s="1"/>
  <c r="K301" i="25"/>
  <c r="AZ301" i="25" s="1"/>
  <c r="K237" i="25"/>
  <c r="AZ237" i="25" s="1"/>
  <c r="K173" i="25"/>
  <c r="AZ173" i="25" s="1"/>
  <c r="K109" i="25"/>
  <c r="AZ109" i="25" s="1"/>
  <c r="K45" i="25"/>
  <c r="AZ45" i="25" s="1"/>
  <c r="K260" i="25"/>
  <c r="AZ260" i="25" s="1"/>
  <c r="K175" i="25"/>
  <c r="AZ175" i="25" s="1"/>
  <c r="K90" i="25"/>
  <c r="AZ90" i="25" s="1"/>
  <c r="K307" i="25"/>
  <c r="AZ307" i="25" s="1"/>
  <c r="K222" i="25"/>
  <c r="AZ222" i="25" s="1"/>
  <c r="K136" i="25"/>
  <c r="AZ136" i="25" s="1"/>
  <c r="K313" i="25"/>
  <c r="AZ313" i="25" s="1"/>
  <c r="K249" i="25"/>
  <c r="AZ249" i="25" s="1"/>
  <c r="K185" i="25"/>
  <c r="AZ185" i="25" s="1"/>
  <c r="K121" i="25"/>
  <c r="AZ121" i="25" s="1"/>
  <c r="K57" i="25"/>
  <c r="AZ57" i="25" s="1"/>
  <c r="K276" i="25"/>
  <c r="AZ276" i="25" s="1"/>
  <c r="K191" i="25"/>
  <c r="AZ191" i="25" s="1"/>
  <c r="K106" i="25"/>
  <c r="AZ106" i="25" s="1"/>
  <c r="K323" i="25"/>
  <c r="AZ323" i="25" s="1"/>
  <c r="K238" i="25"/>
  <c r="AZ238" i="25" s="1"/>
  <c r="K152" i="25"/>
  <c r="AZ152" i="25" s="1"/>
  <c r="K325" i="25"/>
  <c r="AZ325" i="25" s="1"/>
  <c r="K261" i="25"/>
  <c r="AZ261" i="25" s="1"/>
  <c r="K197" i="25"/>
  <c r="AZ197" i="25" s="1"/>
  <c r="K133" i="25"/>
  <c r="AZ133" i="25" s="1"/>
  <c r="K69" i="25"/>
  <c r="AZ69" i="25" s="1"/>
  <c r="K292" i="25"/>
  <c r="AZ292" i="25" s="1"/>
  <c r="K207" i="25"/>
  <c r="AZ207" i="25" s="1"/>
  <c r="K122" i="25"/>
  <c r="AZ122" i="25" s="1"/>
  <c r="K339" i="25"/>
  <c r="AZ339" i="25" s="1"/>
  <c r="K254" i="25"/>
  <c r="AZ254" i="25" s="1"/>
  <c r="K168" i="25"/>
  <c r="AZ168" i="25" s="1"/>
  <c r="K83" i="25"/>
  <c r="AZ83" i="25" s="1"/>
  <c r="K258" i="25"/>
  <c r="AZ258" i="25" s="1"/>
  <c r="K87" i="25"/>
  <c r="AZ87" i="25" s="1"/>
  <c r="K171" i="25"/>
  <c r="AZ171" i="25" s="1"/>
  <c r="K326" i="25"/>
  <c r="AZ326" i="25" s="1"/>
  <c r="K96" i="25"/>
  <c r="AZ96" i="25" s="1"/>
  <c r="K209" i="25"/>
  <c r="AZ209" i="25" s="1"/>
  <c r="K223" i="25"/>
  <c r="AZ223" i="25" s="1"/>
  <c r="K184" i="25"/>
  <c r="AZ184" i="25" s="1"/>
  <c r="K290" i="25"/>
  <c r="AZ290" i="25" s="1"/>
  <c r="K66" i="25"/>
  <c r="AZ66" i="25" s="1"/>
  <c r="K71" i="25"/>
  <c r="AZ71" i="25" s="1"/>
  <c r="K139" i="25"/>
  <c r="AZ139" i="25" s="1"/>
  <c r="K251" i="25"/>
  <c r="AZ251" i="25" s="1"/>
  <c r="K231" i="25"/>
  <c r="AZ231" i="25" s="1"/>
  <c r="K257" i="25"/>
  <c r="AZ257" i="25" s="1"/>
  <c r="K287" i="25"/>
  <c r="AZ287" i="25" s="1"/>
  <c r="K248" i="25"/>
  <c r="AZ248" i="25" s="1"/>
  <c r="K332" i="25"/>
  <c r="AZ332" i="25" s="1"/>
  <c r="K108" i="25"/>
  <c r="AZ108" i="25" s="1"/>
  <c r="K128" i="25"/>
  <c r="AZ128" i="25" s="1"/>
  <c r="K198" i="25"/>
  <c r="AZ198" i="25" s="1"/>
  <c r="K294" i="25"/>
  <c r="AZ294" i="25" s="1"/>
  <c r="K64" i="25"/>
  <c r="AZ64" i="25" s="1"/>
  <c r="K241" i="25"/>
  <c r="AZ241" i="25" s="1"/>
  <c r="K266" i="25"/>
  <c r="AZ266" i="25" s="1"/>
  <c r="K227" i="25"/>
  <c r="AZ227" i="25" s="1"/>
  <c r="K322" i="25"/>
  <c r="AZ322" i="25" s="1"/>
  <c r="K98" i="25"/>
  <c r="AZ98" i="25" s="1"/>
  <c r="K102" i="25"/>
  <c r="AZ102" i="25" s="1"/>
  <c r="K182" i="25"/>
  <c r="AZ182" i="25" s="1"/>
  <c r="K278" i="25"/>
  <c r="AZ278" i="25" s="1"/>
  <c r="K50" i="25"/>
  <c r="AZ50" i="25" s="1"/>
  <c r="K244" i="25"/>
  <c r="AZ244" i="25" s="1"/>
  <c r="K86" i="25"/>
  <c r="AZ86" i="25" s="1"/>
  <c r="K161" i="25"/>
  <c r="AZ161" i="25" s="1"/>
  <c r="K315" i="25"/>
  <c r="AZ315" i="25" s="1"/>
  <c r="K75" i="25"/>
  <c r="AZ75" i="25" s="1"/>
  <c r="K194" i="25"/>
  <c r="AZ194" i="25" s="1"/>
  <c r="K150" i="25"/>
  <c r="AZ150" i="25" s="1"/>
  <c r="K291" i="25"/>
  <c r="AZ291" i="25" s="1"/>
  <c r="K92" i="25"/>
  <c r="AZ92" i="25" s="1"/>
  <c r="K285" i="25"/>
  <c r="AZ285" i="25" s="1"/>
  <c r="K221" i="25"/>
  <c r="AZ221" i="25" s="1"/>
  <c r="K157" i="25"/>
  <c r="AZ157" i="25" s="1"/>
  <c r="K93" i="25"/>
  <c r="AZ93" i="25" s="1"/>
  <c r="K324" i="25"/>
  <c r="AZ324" i="25" s="1"/>
  <c r="K239" i="25"/>
  <c r="AZ239" i="25" s="1"/>
  <c r="K154" i="25"/>
  <c r="AZ154" i="25" s="1"/>
  <c r="K68" i="25"/>
  <c r="AZ68" i="25" s="1"/>
  <c r="K286" i="25"/>
  <c r="AZ286" i="25" s="1"/>
  <c r="K200" i="25"/>
  <c r="AZ200" i="25" s="1"/>
  <c r="K115" i="25"/>
  <c r="AZ115" i="25" s="1"/>
  <c r="K297" i="25"/>
  <c r="AZ297" i="25" s="1"/>
  <c r="K233" i="25"/>
  <c r="AZ233" i="25" s="1"/>
  <c r="K169" i="25"/>
  <c r="AZ169" i="25" s="1"/>
  <c r="K105" i="25"/>
  <c r="AZ105" i="25" s="1"/>
  <c r="K340" i="25"/>
  <c r="AZ340" i="25" s="1"/>
  <c r="K255" i="25"/>
  <c r="AZ255" i="25" s="1"/>
  <c r="K170" i="25"/>
  <c r="AZ170" i="25" s="1"/>
  <c r="K84" i="25"/>
  <c r="AZ84" i="25" s="1"/>
  <c r="K302" i="25"/>
  <c r="AZ302" i="25" s="1"/>
  <c r="K216" i="25"/>
  <c r="AZ216" i="25" s="1"/>
  <c r="K131" i="25"/>
  <c r="AZ131" i="25" s="1"/>
  <c r="K309" i="25"/>
  <c r="AZ309" i="25" s="1"/>
  <c r="K245" i="25"/>
  <c r="AZ245" i="25" s="1"/>
  <c r="K181" i="25"/>
  <c r="AZ181" i="25" s="1"/>
  <c r="K117" i="25"/>
  <c r="AZ117" i="25" s="1"/>
  <c r="K53" i="25"/>
  <c r="AZ53" i="25" s="1"/>
  <c r="K271" i="25"/>
  <c r="AZ271" i="25" s="1"/>
  <c r="K186" i="25"/>
  <c r="AZ186" i="25" s="1"/>
  <c r="K100" i="25"/>
  <c r="AZ100" i="25" s="1"/>
  <c r="K318" i="25"/>
  <c r="AZ318" i="25" s="1"/>
  <c r="K232" i="25"/>
  <c r="AZ232" i="25" s="1"/>
  <c r="K147" i="25"/>
  <c r="AZ147" i="25" s="1"/>
  <c r="K62" i="25"/>
  <c r="AZ62" i="25" s="1"/>
  <c r="K215" i="25"/>
  <c r="AZ215" i="25" s="1"/>
  <c r="K342" i="25"/>
  <c r="AZ342" i="25" s="1"/>
  <c r="K114" i="25"/>
  <c r="AZ114" i="25" s="1"/>
  <c r="K267" i="25"/>
  <c r="AZ267" i="25" s="1"/>
  <c r="K288" i="25"/>
  <c r="AZ288" i="25" s="1"/>
  <c r="K145" i="25"/>
  <c r="AZ145" i="25" s="1"/>
  <c r="K138" i="25"/>
  <c r="AZ138" i="25" s="1"/>
  <c r="K99" i="25"/>
  <c r="AZ99" i="25" s="1"/>
  <c r="K236" i="25"/>
  <c r="AZ236" i="25" s="1"/>
  <c r="K299" i="25"/>
  <c r="AZ299" i="25" s="1"/>
  <c r="K103" i="25"/>
  <c r="AZ103" i="25" s="1"/>
  <c r="K70" i="25"/>
  <c r="AZ70" i="25" s="1"/>
  <c r="K192" i="25"/>
  <c r="AZ192" i="25" s="1"/>
  <c r="K316" i="25"/>
  <c r="AZ316" i="25" s="1"/>
  <c r="K193" i="25"/>
  <c r="AZ193" i="25" s="1"/>
  <c r="K202" i="25"/>
  <c r="AZ202" i="25" s="1"/>
  <c r="K163" i="25"/>
  <c r="AZ163" i="25" s="1"/>
  <c r="K279" i="25"/>
  <c r="AZ279" i="25" s="1"/>
  <c r="K55" i="25"/>
  <c r="AZ55" i="25" s="1"/>
  <c r="K331" i="25"/>
  <c r="AZ331" i="25" s="1"/>
  <c r="K124" i="25"/>
  <c r="AZ124" i="25" s="1"/>
  <c r="K235" i="25"/>
  <c r="AZ235" i="25" s="1"/>
  <c r="K176" i="25"/>
  <c r="AZ176" i="25" s="1"/>
  <c r="K177" i="25"/>
  <c r="AZ177" i="25" s="1"/>
  <c r="K180" i="25"/>
  <c r="AZ180" i="25" s="1"/>
  <c r="K142" i="25"/>
  <c r="AZ142" i="25" s="1"/>
  <c r="K268" i="25"/>
  <c r="AZ268" i="25" s="1"/>
  <c r="K327" i="25"/>
  <c r="AZ327" i="25" s="1"/>
  <c r="K274" i="25"/>
  <c r="AZ274" i="25" s="1"/>
  <c r="K112" i="25"/>
  <c r="AZ112" i="25" s="1"/>
  <c r="K220" i="25"/>
  <c r="AZ220" i="25" s="1"/>
  <c r="K134" i="25"/>
  <c r="AZ134" i="25" s="1"/>
  <c r="K206" i="25"/>
  <c r="AZ206" i="25" s="1"/>
  <c r="K167" i="25"/>
  <c r="AZ167" i="25" s="1"/>
  <c r="K159" i="25"/>
  <c r="AZ159" i="25" s="1"/>
  <c r="K219" i="25"/>
  <c r="AZ219" i="25" s="1"/>
  <c r="K97" i="25"/>
  <c r="AZ97" i="25" s="1"/>
  <c r="K242" i="25"/>
  <c r="AZ242" i="25" s="1"/>
  <c r="K146" i="25"/>
  <c r="AZ146" i="25" s="1"/>
  <c r="K240" i="25"/>
  <c r="AZ240" i="25" s="1"/>
  <c r="K289" i="25"/>
  <c r="AZ289" i="25" s="1"/>
  <c r="K141" i="25"/>
  <c r="AZ141" i="25" s="1"/>
  <c r="K132" i="25"/>
  <c r="AZ132" i="25" s="1"/>
  <c r="K345" i="25"/>
  <c r="AZ345" i="25" s="1"/>
  <c r="K89" i="25"/>
  <c r="AZ89" i="25" s="1"/>
  <c r="K63" i="25"/>
  <c r="AZ63" i="25" s="1"/>
  <c r="K293" i="25"/>
  <c r="AZ293" i="25" s="1"/>
  <c r="K335" i="25"/>
  <c r="AZ335" i="25" s="1"/>
  <c r="K296" i="25"/>
  <c r="AZ296" i="25" s="1"/>
  <c r="K172" i="25"/>
  <c r="AZ172" i="25" s="1"/>
  <c r="K337" i="25"/>
  <c r="AZ337" i="25" s="1"/>
  <c r="K183" i="25"/>
  <c r="AZ183" i="25" s="1"/>
  <c r="K135" i="25"/>
  <c r="AZ135" i="25" s="1"/>
  <c r="K94" i="25"/>
  <c r="AZ94" i="25" s="1"/>
  <c r="K54" i="25"/>
  <c r="AZ54" i="25" s="1"/>
  <c r="K95" i="25"/>
  <c r="AZ95" i="25" s="1"/>
  <c r="K338" i="25"/>
  <c r="AZ338" i="25" s="1"/>
  <c r="K311" i="25"/>
  <c r="AZ311" i="25" s="1"/>
  <c r="K74" i="25"/>
  <c r="AZ74" i="25" s="1"/>
  <c r="K140" i="25"/>
  <c r="AZ140" i="25" s="1"/>
  <c r="K333" i="25"/>
  <c r="AZ333" i="25" s="1"/>
  <c r="K77" i="25"/>
  <c r="AZ77" i="25" s="1"/>
  <c r="K47" i="25"/>
  <c r="AZ47" i="25" s="1"/>
  <c r="K281" i="25"/>
  <c r="AZ281" i="25" s="1"/>
  <c r="K319" i="25"/>
  <c r="AZ319" i="25" s="1"/>
  <c r="K280" i="25"/>
  <c r="AZ280" i="25" s="1"/>
  <c r="K229" i="25"/>
  <c r="AZ229" i="25" s="1"/>
  <c r="K250" i="25"/>
  <c r="AZ250" i="25" s="1"/>
  <c r="K211" i="25"/>
  <c r="AZ211" i="25" s="1"/>
  <c r="K284" i="25"/>
  <c r="AZ284" i="25" s="1"/>
  <c r="K81" i="25"/>
  <c r="AZ81" i="25" s="1"/>
  <c r="K214" i="25"/>
  <c r="AZ214" i="25" s="1"/>
  <c r="K91" i="25"/>
  <c r="AZ91" i="25" s="1"/>
  <c r="K226" i="25"/>
  <c r="AZ226" i="25" s="1"/>
  <c r="K178" i="25"/>
  <c r="AZ178" i="25" s="1"/>
  <c r="K88" i="25"/>
  <c r="AZ88" i="25" s="1"/>
  <c r="K246" i="25"/>
  <c r="AZ246" i="25" s="1"/>
  <c r="K263" i="25"/>
  <c r="AZ263" i="25" s="1"/>
  <c r="K310" i="25"/>
  <c r="AZ310" i="25" s="1"/>
  <c r="K205" i="25"/>
  <c r="AZ205" i="25" s="1"/>
  <c r="K179" i="25"/>
  <c r="AZ179" i="25" s="1"/>
  <c r="K148" i="25"/>
  <c r="AZ148" i="25" s="1"/>
  <c r="K101" i="25"/>
  <c r="AZ101" i="25" s="1"/>
  <c r="K343" i="25"/>
  <c r="AZ343" i="25" s="1"/>
  <c r="K72" i="25"/>
  <c r="AZ72" i="25" s="1"/>
  <c r="K116" i="25"/>
  <c r="AZ116" i="25" s="1"/>
  <c r="K113" i="25"/>
  <c r="AZ113" i="25" s="1"/>
  <c r="K203" i="25"/>
  <c r="AZ203" i="25" s="1"/>
  <c r="K269" i="25"/>
  <c r="AZ269" i="25" s="1"/>
  <c r="K303" i="25"/>
  <c r="AZ303" i="25" s="1"/>
  <c r="K264" i="25"/>
  <c r="AZ264" i="25" s="1"/>
  <c r="K217" i="25"/>
  <c r="AZ217" i="25" s="1"/>
  <c r="K234" i="25"/>
  <c r="AZ234" i="25" s="1"/>
  <c r="K195" i="25"/>
  <c r="AZ195" i="25" s="1"/>
  <c r="K165" i="25"/>
  <c r="AZ165" i="25" s="1"/>
  <c r="K164" i="25"/>
  <c r="AZ164" i="25" s="1"/>
  <c r="K126" i="25"/>
  <c r="AZ126" i="25" s="1"/>
  <c r="K59" i="25"/>
  <c r="AZ59" i="25" s="1"/>
  <c r="K52" i="25"/>
  <c r="AZ52" i="25" s="1"/>
  <c r="K295" i="25"/>
  <c r="AZ295" i="25" s="1"/>
  <c r="K129" i="25"/>
  <c r="AZ129" i="25" s="1"/>
  <c r="K272" i="25"/>
  <c r="AZ272" i="25" s="1"/>
  <c r="K262" i="25"/>
  <c r="AZ262" i="25" s="1"/>
  <c r="K204" i="25"/>
  <c r="AZ204" i="25" s="1"/>
  <c r="K166" i="25"/>
  <c r="AZ166" i="25" s="1"/>
  <c r="K120" i="25"/>
  <c r="AZ120" i="25" s="1"/>
  <c r="K330" i="25"/>
  <c r="AZ330" i="25" s="1"/>
  <c r="K218" i="25"/>
  <c r="AZ218" i="25" s="1"/>
  <c r="K153" i="25"/>
  <c r="AZ153" i="25" s="1"/>
  <c r="K110" i="25"/>
  <c r="AZ110" i="25" s="1"/>
  <c r="K79" i="25"/>
  <c r="AZ79" i="25" s="1"/>
  <c r="K210" i="25"/>
  <c r="AZ210" i="25" s="1"/>
  <c r="K118" i="25"/>
  <c r="AZ118" i="25" s="1"/>
  <c r="K48" i="25"/>
  <c r="AZ48" i="25" s="1"/>
  <c r="K256" i="25"/>
  <c r="AZ256" i="25" s="1"/>
  <c r="K82" i="25"/>
  <c r="AZ82" i="25" s="1"/>
  <c r="K51" i="25"/>
  <c r="AZ51" i="25" s="1"/>
  <c r="H315" i="25"/>
  <c r="AW315" i="25" s="1"/>
  <c r="H251" i="25"/>
  <c r="AW251" i="25" s="1"/>
  <c r="H187" i="25"/>
  <c r="AW187" i="25" s="1"/>
  <c r="H123" i="25"/>
  <c r="AW123" i="25" s="1"/>
  <c r="H59" i="25"/>
  <c r="AW59" i="25" s="1"/>
  <c r="H280" i="25"/>
  <c r="AW280" i="25" s="1"/>
  <c r="H194" i="25"/>
  <c r="AW194" i="25" s="1"/>
  <c r="H109" i="25"/>
  <c r="AW109" i="25" s="1"/>
  <c r="H292" i="25"/>
  <c r="AW292" i="25" s="1"/>
  <c r="H326" i="25"/>
  <c r="AW326" i="25" s="1"/>
  <c r="H241" i="25"/>
  <c r="AW241" i="25" s="1"/>
  <c r="H156" i="25"/>
  <c r="AW156" i="25" s="1"/>
  <c r="H70" i="25"/>
  <c r="AW70" i="25" s="1"/>
  <c r="H142" i="25"/>
  <c r="AW142" i="25" s="1"/>
  <c r="H282" i="25"/>
  <c r="AW282" i="25" s="1"/>
  <c r="H197" i="25"/>
  <c r="AW197" i="25" s="1"/>
  <c r="H112" i="25"/>
  <c r="AW112" i="25" s="1"/>
  <c r="H323" i="25"/>
  <c r="AW323" i="25" s="1"/>
  <c r="H259" i="25"/>
  <c r="AW259" i="25" s="1"/>
  <c r="H195" i="25"/>
  <c r="AW195" i="25" s="1"/>
  <c r="H131" i="25"/>
  <c r="AW131" i="25" s="1"/>
  <c r="H67" i="25"/>
  <c r="AW67" i="25" s="1"/>
  <c r="H290" i="25"/>
  <c r="AW290" i="25" s="1"/>
  <c r="H205" i="25"/>
  <c r="AW205" i="25" s="1"/>
  <c r="H120" i="25"/>
  <c r="AW120" i="25" s="1"/>
  <c r="H324" i="25"/>
  <c r="AW324" i="25" s="1"/>
  <c r="H337" i="25"/>
  <c r="AW337" i="25" s="1"/>
  <c r="H252" i="25"/>
  <c r="AW252" i="25" s="1"/>
  <c r="H166" i="25"/>
  <c r="AW166" i="25" s="1"/>
  <c r="H81" i="25"/>
  <c r="AW81" i="25" s="1"/>
  <c r="H180" i="25"/>
  <c r="AW180" i="25" s="1"/>
  <c r="H293" i="25"/>
  <c r="AW293" i="25" s="1"/>
  <c r="H208" i="25"/>
  <c r="AW208" i="25" s="1"/>
  <c r="H122" i="25"/>
  <c r="AW122" i="25" s="1"/>
  <c r="H287" i="25"/>
  <c r="AW287" i="25" s="1"/>
  <c r="H159" i="25"/>
  <c r="AW159" i="25" s="1"/>
  <c r="H328" i="25"/>
  <c r="AW328" i="25" s="1"/>
  <c r="H157" i="25"/>
  <c r="AW157" i="25" s="1"/>
  <c r="H148" i="25"/>
  <c r="AW148" i="25" s="1"/>
  <c r="H204" i="25"/>
  <c r="AW204" i="25" s="1"/>
  <c r="H302" i="25"/>
  <c r="AW302" i="25" s="1"/>
  <c r="H245" i="25"/>
  <c r="AW245" i="25" s="1"/>
  <c r="H74" i="25"/>
  <c r="AW74" i="25" s="1"/>
  <c r="H137" i="25"/>
  <c r="AW137" i="25" s="1"/>
  <c r="H343" i="25"/>
  <c r="AW343" i="25" s="1"/>
  <c r="H215" i="25"/>
  <c r="AW215" i="25" s="1"/>
  <c r="H87" i="25"/>
  <c r="AW87" i="25" s="1"/>
  <c r="H232" i="25"/>
  <c r="AW232" i="25" s="1"/>
  <c r="H61" i="25"/>
  <c r="AW61" i="25" s="1"/>
  <c r="H278" i="25"/>
  <c r="AW278" i="25" s="1"/>
  <c r="H108" i="25"/>
  <c r="AW108" i="25" s="1"/>
  <c r="H320" i="25"/>
  <c r="AW320" i="25" s="1"/>
  <c r="H149" i="25"/>
  <c r="AW149" i="25" s="1"/>
  <c r="H260" i="25"/>
  <c r="AW260" i="25" s="1"/>
  <c r="H196" i="25"/>
  <c r="AW196" i="25" s="1"/>
  <c r="H271" i="25"/>
  <c r="AW271" i="25" s="1"/>
  <c r="H143" i="25"/>
  <c r="AW143" i="25" s="1"/>
  <c r="H306" i="25"/>
  <c r="AW306" i="25" s="1"/>
  <c r="H136" i="25"/>
  <c r="AW136" i="25" s="1"/>
  <c r="H73" i="25"/>
  <c r="AW73" i="25" s="1"/>
  <c r="H182" i="25"/>
  <c r="AW182" i="25" s="1"/>
  <c r="H233" i="25"/>
  <c r="AW233" i="25" s="1"/>
  <c r="H224" i="25"/>
  <c r="AW224" i="25" s="1"/>
  <c r="H58" i="25"/>
  <c r="AW58" i="25" s="1"/>
  <c r="H100" i="25"/>
  <c r="AW100" i="25" s="1"/>
  <c r="H103" i="25"/>
  <c r="AW103" i="25" s="1"/>
  <c r="H299" i="25"/>
  <c r="AW299" i="25" s="1"/>
  <c r="H235" i="25"/>
  <c r="AW235" i="25" s="1"/>
  <c r="H171" i="25"/>
  <c r="AW171" i="25" s="1"/>
  <c r="H107" i="25"/>
  <c r="AW107" i="25" s="1"/>
  <c r="H344" i="25"/>
  <c r="AW344" i="25" s="1"/>
  <c r="H258" i="25"/>
  <c r="AW258" i="25" s="1"/>
  <c r="H173" i="25"/>
  <c r="AW173" i="25" s="1"/>
  <c r="H88" i="25"/>
  <c r="AW88" i="25" s="1"/>
  <c r="H212" i="25"/>
  <c r="AW212" i="25" s="1"/>
  <c r="H305" i="25"/>
  <c r="AW305" i="25" s="1"/>
  <c r="H220" i="25"/>
  <c r="AW220" i="25" s="1"/>
  <c r="H134" i="25"/>
  <c r="AW134" i="25" s="1"/>
  <c r="H49" i="25"/>
  <c r="AW49" i="25" s="1"/>
  <c r="H57" i="25"/>
  <c r="AW57" i="25" s="1"/>
  <c r="H261" i="25"/>
  <c r="AW261" i="25" s="1"/>
  <c r="H176" i="25"/>
  <c r="AW176" i="25" s="1"/>
  <c r="H90" i="25"/>
  <c r="AW90" i="25" s="1"/>
  <c r="H307" i="25"/>
  <c r="AW307" i="25" s="1"/>
  <c r="H243" i="25"/>
  <c r="AW243" i="25" s="1"/>
  <c r="H179" i="25"/>
  <c r="AW179" i="25" s="1"/>
  <c r="H115" i="25"/>
  <c r="AW115" i="25" s="1"/>
  <c r="H51" i="25"/>
  <c r="AW51" i="25" s="1"/>
  <c r="H269" i="25"/>
  <c r="AW269" i="25" s="1"/>
  <c r="H184" i="25"/>
  <c r="AW184" i="25" s="1"/>
  <c r="H98" i="25"/>
  <c r="AW98" i="25" s="1"/>
  <c r="H254" i="25"/>
  <c r="AW254" i="25" s="1"/>
  <c r="H316" i="25"/>
  <c r="AW316" i="25" s="1"/>
  <c r="H230" i="25"/>
  <c r="AW230" i="25" s="1"/>
  <c r="H145" i="25"/>
  <c r="AW145" i="25" s="1"/>
  <c r="H60" i="25"/>
  <c r="AW60" i="25" s="1"/>
  <c r="H105" i="25"/>
  <c r="AW105" i="25" s="1"/>
  <c r="H272" i="25"/>
  <c r="AW272" i="25" s="1"/>
  <c r="H186" i="25"/>
  <c r="AW186" i="25" s="1"/>
  <c r="H101" i="25"/>
  <c r="AW101" i="25" s="1"/>
  <c r="H255" i="25"/>
  <c r="AW255" i="25" s="1"/>
  <c r="H127" i="25"/>
  <c r="AW127" i="25" s="1"/>
  <c r="H285" i="25"/>
  <c r="AW285" i="25" s="1"/>
  <c r="H114" i="25"/>
  <c r="AW114" i="25" s="1"/>
  <c r="H332" i="25"/>
  <c r="AW332" i="25" s="1"/>
  <c r="H161" i="25"/>
  <c r="AW161" i="25" s="1"/>
  <c r="H158" i="25"/>
  <c r="AW158" i="25" s="1"/>
  <c r="H202" i="25"/>
  <c r="AW202" i="25" s="1"/>
  <c r="H48" i="25"/>
  <c r="AW48" i="25" s="1"/>
  <c r="H62" i="25"/>
  <c r="AW62" i="25" s="1"/>
  <c r="H311" i="25"/>
  <c r="AW311" i="25" s="1"/>
  <c r="H183" i="25"/>
  <c r="AW183" i="25" s="1"/>
  <c r="H55" i="25"/>
  <c r="AW55" i="25" s="1"/>
  <c r="H189" i="25"/>
  <c r="AW189" i="25" s="1"/>
  <c r="H270" i="25"/>
  <c r="AW270" i="25" s="1"/>
  <c r="H236" i="25"/>
  <c r="AW236" i="25" s="1"/>
  <c r="H65" i="25"/>
  <c r="AW65" i="25" s="1"/>
  <c r="H277" i="25"/>
  <c r="AW277" i="25" s="1"/>
  <c r="H106" i="25"/>
  <c r="AW106" i="25" s="1"/>
  <c r="H190" i="25"/>
  <c r="AW190" i="25" s="1"/>
  <c r="H68" i="25"/>
  <c r="AW68" i="25" s="1"/>
  <c r="H239" i="25"/>
  <c r="AW239" i="25" s="1"/>
  <c r="H111" i="25"/>
  <c r="AW111" i="25" s="1"/>
  <c r="H264" i="25"/>
  <c r="AW264" i="25" s="1"/>
  <c r="H93" i="25"/>
  <c r="AW93" i="25" s="1"/>
  <c r="H310" i="25"/>
  <c r="AW310" i="25" s="1"/>
  <c r="H140" i="25"/>
  <c r="AW140" i="25" s="1"/>
  <c r="H84" i="25"/>
  <c r="AW84" i="25" s="1"/>
  <c r="H181" i="25"/>
  <c r="AW181" i="25" s="1"/>
  <c r="H313" i="25"/>
  <c r="AW313" i="25" s="1"/>
  <c r="H340" i="25"/>
  <c r="AW340" i="25" s="1"/>
  <c r="H283" i="25"/>
  <c r="AW283" i="25" s="1"/>
  <c r="H219" i="25"/>
  <c r="AW219" i="25" s="1"/>
  <c r="H155" i="25"/>
  <c r="AW155" i="25" s="1"/>
  <c r="H91" i="25"/>
  <c r="AW91" i="25" s="1"/>
  <c r="H322" i="25"/>
  <c r="AW322" i="25" s="1"/>
  <c r="H237" i="25"/>
  <c r="AW237" i="25" s="1"/>
  <c r="H152" i="25"/>
  <c r="AW152" i="25" s="1"/>
  <c r="H66" i="25"/>
  <c r="AW66" i="25" s="1"/>
  <c r="H132" i="25"/>
  <c r="AW132" i="25" s="1"/>
  <c r="H284" i="25"/>
  <c r="AW284" i="25" s="1"/>
  <c r="H198" i="25"/>
  <c r="AW198" i="25" s="1"/>
  <c r="H113" i="25"/>
  <c r="AW113" i="25" s="1"/>
  <c r="H281" i="25"/>
  <c r="AW281" i="25" s="1"/>
  <c r="H325" i="25"/>
  <c r="AW325" i="25" s="1"/>
  <c r="H240" i="25"/>
  <c r="AW240" i="25" s="1"/>
  <c r="H154" i="25"/>
  <c r="AW154" i="25" s="1"/>
  <c r="H69" i="25"/>
  <c r="AW69" i="25" s="1"/>
  <c r="H291" i="25"/>
  <c r="AW291" i="25" s="1"/>
  <c r="H227" i="25"/>
  <c r="AW227" i="25" s="1"/>
  <c r="H163" i="25"/>
  <c r="AW163" i="25" s="1"/>
  <c r="H99" i="25"/>
  <c r="AW99" i="25" s="1"/>
  <c r="H333" i="25"/>
  <c r="AW333" i="25" s="1"/>
  <c r="H248" i="25"/>
  <c r="AW248" i="25" s="1"/>
  <c r="H162" i="25"/>
  <c r="AW162" i="25" s="1"/>
  <c r="H77" i="25"/>
  <c r="AW77" i="25" s="1"/>
  <c r="H169" i="25"/>
  <c r="AW169" i="25" s="1"/>
  <c r="H294" i="25"/>
  <c r="AW294" i="25" s="1"/>
  <c r="H209" i="25"/>
  <c r="AW209" i="25" s="1"/>
  <c r="H124" i="25"/>
  <c r="AW124" i="25" s="1"/>
  <c r="H318" i="25"/>
  <c r="AW318" i="25" s="1"/>
  <c r="H336" i="25"/>
  <c r="AW336" i="25" s="1"/>
  <c r="H250" i="25"/>
  <c r="AW250" i="25" s="1"/>
  <c r="H165" i="25"/>
  <c r="AW165" i="25" s="1"/>
  <c r="H80" i="25"/>
  <c r="AW80" i="25" s="1"/>
  <c r="H223" i="25"/>
  <c r="AW223" i="25" s="1"/>
  <c r="H95" i="25"/>
  <c r="AW95" i="25" s="1"/>
  <c r="H242" i="25"/>
  <c r="AW242" i="25" s="1"/>
  <c r="H72" i="25"/>
  <c r="AW72" i="25" s="1"/>
  <c r="H289" i="25"/>
  <c r="AW289" i="25" s="1"/>
  <c r="H118" i="25"/>
  <c r="AW118" i="25" s="1"/>
  <c r="H330" i="25"/>
  <c r="AW330" i="25" s="1"/>
  <c r="H160" i="25"/>
  <c r="AW160" i="25" s="1"/>
  <c r="H276" i="25"/>
  <c r="AW276" i="25" s="1"/>
  <c r="H228" i="25"/>
  <c r="AW228" i="25" s="1"/>
  <c r="H279" i="25"/>
  <c r="AW279" i="25" s="1"/>
  <c r="H151" i="25"/>
  <c r="AW151" i="25" s="1"/>
  <c r="H317" i="25"/>
  <c r="AW317" i="25" s="1"/>
  <c r="H146" i="25"/>
  <c r="AW146" i="25" s="1"/>
  <c r="H110" i="25"/>
  <c r="AW110" i="25" s="1"/>
  <c r="H193" i="25"/>
  <c r="AW193" i="25" s="1"/>
  <c r="H265" i="25"/>
  <c r="AW265" i="25" s="1"/>
  <c r="H234" i="25"/>
  <c r="AW234" i="25" s="1"/>
  <c r="H64" i="25"/>
  <c r="AW64" i="25" s="1"/>
  <c r="H116" i="25"/>
  <c r="AW116" i="25" s="1"/>
  <c r="H335" i="25"/>
  <c r="AW335" i="25" s="1"/>
  <c r="H207" i="25"/>
  <c r="AW207" i="25" s="1"/>
  <c r="H79" i="25"/>
  <c r="AW79" i="25" s="1"/>
  <c r="H221" i="25"/>
  <c r="AW221" i="25" s="1"/>
  <c r="H50" i="25"/>
  <c r="AW50" i="25" s="1"/>
  <c r="H331" i="25"/>
  <c r="AW331" i="25" s="1"/>
  <c r="H75" i="25"/>
  <c r="AW75" i="25" s="1"/>
  <c r="H45" i="25"/>
  <c r="AW45" i="25" s="1"/>
  <c r="H92" i="25"/>
  <c r="AW92" i="25" s="1"/>
  <c r="H133" i="25"/>
  <c r="AW133" i="25" s="1"/>
  <c r="H147" i="25"/>
  <c r="AW147" i="25" s="1"/>
  <c r="H141" i="25"/>
  <c r="AW141" i="25" s="1"/>
  <c r="H188" i="25"/>
  <c r="AW188" i="25" s="1"/>
  <c r="H229" i="25"/>
  <c r="AW229" i="25" s="1"/>
  <c r="H63" i="25"/>
  <c r="AW63" i="25" s="1"/>
  <c r="H76" i="25"/>
  <c r="AW76" i="25" s="1"/>
  <c r="H89" i="25"/>
  <c r="AW89" i="25" s="1"/>
  <c r="H104" i="25"/>
  <c r="AW104" i="25" s="1"/>
  <c r="H192" i="25"/>
  <c r="AW192" i="25" s="1"/>
  <c r="H175" i="25"/>
  <c r="AW175" i="25" s="1"/>
  <c r="H268" i="25"/>
  <c r="AW268" i="25" s="1"/>
  <c r="H309" i="25"/>
  <c r="AW309" i="25" s="1"/>
  <c r="H244" i="25"/>
  <c r="AW244" i="25" s="1"/>
  <c r="H253" i="25"/>
  <c r="AW253" i="25" s="1"/>
  <c r="H341" i="25"/>
  <c r="AW341" i="25" s="1"/>
  <c r="H327" i="25"/>
  <c r="AW327" i="25" s="1"/>
  <c r="H345" i="25"/>
  <c r="AW345" i="25" s="1"/>
  <c r="H128" i="25"/>
  <c r="AW128" i="25" s="1"/>
  <c r="H167" i="25"/>
  <c r="AW167" i="25" s="1"/>
  <c r="H214" i="25"/>
  <c r="AW214" i="25" s="1"/>
  <c r="H153" i="25"/>
  <c r="AW153" i="25" s="1"/>
  <c r="H125" i="25"/>
  <c r="AW125" i="25" s="1"/>
  <c r="H213" i="25"/>
  <c r="AW213" i="25" s="1"/>
  <c r="H267" i="25"/>
  <c r="AW267" i="25" s="1"/>
  <c r="H301" i="25"/>
  <c r="AW301" i="25" s="1"/>
  <c r="H52" i="25"/>
  <c r="AW52" i="25" s="1"/>
  <c r="H217" i="25"/>
  <c r="AW217" i="25" s="1"/>
  <c r="H339" i="25"/>
  <c r="AW339" i="25" s="1"/>
  <c r="H83" i="25"/>
  <c r="AW83" i="25" s="1"/>
  <c r="H56" i="25"/>
  <c r="AW56" i="25" s="1"/>
  <c r="H102" i="25"/>
  <c r="AW102" i="25" s="1"/>
  <c r="H144" i="25"/>
  <c r="AW144" i="25" s="1"/>
  <c r="H200" i="25"/>
  <c r="AW200" i="25" s="1"/>
  <c r="H288" i="25"/>
  <c r="AW288" i="25" s="1"/>
  <c r="H247" i="25"/>
  <c r="AW247" i="25" s="1"/>
  <c r="H321" i="25"/>
  <c r="AW321" i="25" s="1"/>
  <c r="H329" i="25"/>
  <c r="AW329" i="25" s="1"/>
  <c r="H47" i="25"/>
  <c r="AW47" i="25" s="1"/>
  <c r="H225" i="25"/>
  <c r="AW225" i="25" s="1"/>
  <c r="H266" i="25"/>
  <c r="AW266" i="25" s="1"/>
  <c r="H174" i="25"/>
  <c r="AW174" i="25" s="1"/>
  <c r="H82" i="25"/>
  <c r="AW82" i="25" s="1"/>
  <c r="H170" i="25"/>
  <c r="AW170" i="25" s="1"/>
  <c r="H199" i="25"/>
  <c r="AW199" i="25" s="1"/>
  <c r="H257" i="25"/>
  <c r="AW257" i="25" s="1"/>
  <c r="H222" i="25"/>
  <c r="AW222" i="25" s="1"/>
  <c r="H338" i="25"/>
  <c r="AW338" i="25" s="1"/>
  <c r="H334" i="25"/>
  <c r="AW334" i="25" s="1"/>
  <c r="H263" i="25"/>
  <c r="AW263" i="25" s="1"/>
  <c r="H342" i="25"/>
  <c r="AW342" i="25" s="1"/>
  <c r="H53" i="25"/>
  <c r="AW53" i="25" s="1"/>
  <c r="H203" i="25"/>
  <c r="AW203" i="25" s="1"/>
  <c r="H216" i="25"/>
  <c r="AW216" i="25" s="1"/>
  <c r="H262" i="25"/>
  <c r="AW262" i="25" s="1"/>
  <c r="H304" i="25"/>
  <c r="AW304" i="25" s="1"/>
  <c r="H275" i="25"/>
  <c r="AW275" i="25" s="1"/>
  <c r="H312" i="25"/>
  <c r="AW312" i="25" s="1"/>
  <c r="H94" i="25"/>
  <c r="AW94" i="25" s="1"/>
  <c r="H249" i="25"/>
  <c r="AW249" i="25" s="1"/>
  <c r="H319" i="25"/>
  <c r="AW319" i="25" s="1"/>
  <c r="H308" i="25"/>
  <c r="AW308" i="25" s="1"/>
  <c r="H117" i="25"/>
  <c r="AW117" i="25" s="1"/>
  <c r="H119" i="25"/>
  <c r="AW119" i="25" s="1"/>
  <c r="H150" i="25"/>
  <c r="AW150" i="25" s="1"/>
  <c r="H46" i="25"/>
  <c r="AW46" i="25" s="1"/>
  <c r="H178" i="25"/>
  <c r="AW178" i="25" s="1"/>
  <c r="H97" i="25"/>
  <c r="AW97" i="25" s="1"/>
  <c r="H138" i="25"/>
  <c r="AW138" i="25" s="1"/>
  <c r="H164" i="25"/>
  <c r="AW164" i="25" s="1"/>
  <c r="H300" i="25"/>
  <c r="AW300" i="25" s="1"/>
  <c r="H297" i="25"/>
  <c r="AW297" i="25" s="1"/>
  <c r="H71" i="25"/>
  <c r="AW71" i="25" s="1"/>
  <c r="H86" i="25"/>
  <c r="AW86" i="25" s="1"/>
  <c r="H121" i="25"/>
  <c r="AW121" i="25" s="1"/>
  <c r="H168" i="25"/>
  <c r="AW168" i="25" s="1"/>
  <c r="H256" i="25"/>
  <c r="AW256" i="25" s="1"/>
  <c r="H135" i="25"/>
  <c r="AW135" i="25" s="1"/>
  <c r="H172" i="25"/>
  <c r="AW172" i="25" s="1"/>
  <c r="H78" i="25"/>
  <c r="AW78" i="25" s="1"/>
  <c r="H177" i="25"/>
  <c r="AW177" i="25" s="1"/>
  <c r="H273" i="25"/>
  <c r="AW273" i="25" s="1"/>
  <c r="H206" i="25"/>
  <c r="AW206" i="25" s="1"/>
  <c r="H238" i="25"/>
  <c r="AW238" i="25" s="1"/>
  <c r="H129" i="25"/>
  <c r="AW129" i="25" s="1"/>
  <c r="H295" i="25"/>
  <c r="AW295" i="25" s="1"/>
  <c r="H201" i="25"/>
  <c r="AW201" i="25" s="1"/>
  <c r="H218" i="25"/>
  <c r="AW218" i="25" s="1"/>
  <c r="H314" i="25"/>
  <c r="AW314" i="25" s="1"/>
  <c r="H274" i="25"/>
  <c r="AW274" i="25" s="1"/>
  <c r="H54" i="25"/>
  <c r="AW54" i="25" s="1"/>
  <c r="H286" i="25"/>
  <c r="AW286" i="25" s="1"/>
  <c r="H185" i="25"/>
  <c r="AW185" i="25" s="1"/>
  <c r="H139" i="25"/>
  <c r="AW139" i="25" s="1"/>
  <c r="H211" i="25"/>
  <c r="AW211" i="25" s="1"/>
  <c r="H191" i="25"/>
  <c r="AW191" i="25" s="1"/>
  <c r="H126" i="25"/>
  <c r="AW126" i="25" s="1"/>
  <c r="H96" i="25"/>
  <c r="AW96" i="25" s="1"/>
  <c r="H210" i="25"/>
  <c r="AW210" i="25" s="1"/>
  <c r="H85" i="25"/>
  <c r="AW85" i="25" s="1"/>
  <c r="H246" i="25"/>
  <c r="AW246" i="25" s="1"/>
  <c r="H296" i="25"/>
  <c r="AW296" i="25" s="1"/>
  <c r="H298" i="25"/>
  <c r="AW298" i="25" s="1"/>
  <c r="H303" i="25"/>
  <c r="AW303" i="25" s="1"/>
  <c r="H226" i="25"/>
  <c r="AW226" i="25" s="1"/>
  <c r="H130" i="25"/>
  <c r="AW130" i="25" s="1"/>
  <c r="H231" i="25"/>
  <c r="AW231" i="25" s="1"/>
  <c r="C333" i="25"/>
  <c r="AR333" i="25" s="1"/>
  <c r="C269" i="25"/>
  <c r="AR269" i="25" s="1"/>
  <c r="C318" i="25"/>
  <c r="AR318" i="25" s="1"/>
  <c r="C232" i="25"/>
  <c r="AR232" i="25" s="1"/>
  <c r="C167" i="25"/>
  <c r="AR167" i="25" s="1"/>
  <c r="C103" i="25"/>
  <c r="AR103" i="25" s="1"/>
  <c r="C319" i="25"/>
  <c r="AR319" i="25" s="1"/>
  <c r="C124" i="25"/>
  <c r="AR124" i="25" s="1"/>
  <c r="C309" i="25"/>
  <c r="AR309" i="25" s="1"/>
  <c r="C245" i="25"/>
  <c r="AR245" i="25" s="1"/>
  <c r="C286" i="25"/>
  <c r="AR286" i="25" s="1"/>
  <c r="C207" i="25"/>
  <c r="AR207" i="25" s="1"/>
  <c r="C143" i="25"/>
  <c r="AR143" i="25" s="1"/>
  <c r="C79" i="25"/>
  <c r="AR79" i="25" s="1"/>
  <c r="C224" i="25"/>
  <c r="AR224" i="25" s="1"/>
  <c r="C321" i="25"/>
  <c r="AR321" i="25" s="1"/>
  <c r="C302" i="25"/>
  <c r="AR302" i="25" s="1"/>
  <c r="C155" i="25"/>
  <c r="AR155" i="25" s="1"/>
  <c r="C271" i="25"/>
  <c r="AR271" i="25" s="1"/>
  <c r="C306" i="25"/>
  <c r="AR306" i="25" s="1"/>
  <c r="C222" i="25"/>
  <c r="AR222" i="25" s="1"/>
  <c r="C158" i="25"/>
  <c r="AR158" i="25" s="1"/>
  <c r="C94" i="25"/>
  <c r="AR94" i="25" s="1"/>
  <c r="C326" i="25"/>
  <c r="AR326" i="25" s="1"/>
  <c r="C240" i="25"/>
  <c r="AR240" i="25" s="1"/>
  <c r="C173" i="25"/>
  <c r="AR173" i="25" s="1"/>
  <c r="C109" i="25"/>
  <c r="AR109" i="25" s="1"/>
  <c r="C45" i="25"/>
  <c r="AR45" i="25" s="1"/>
  <c r="C128" i="25"/>
  <c r="AR128" i="25" s="1"/>
  <c r="C188" i="25"/>
  <c r="AR188" i="25" s="1"/>
  <c r="C345" i="25"/>
  <c r="AR345" i="25" s="1"/>
  <c r="C334" i="25"/>
  <c r="AR334" i="25" s="1"/>
  <c r="C147" i="25"/>
  <c r="AR147" i="25" s="1"/>
  <c r="C239" i="25"/>
  <c r="AR239" i="25" s="1"/>
  <c r="C279" i="25"/>
  <c r="AR279" i="25" s="1"/>
  <c r="C202" i="25"/>
  <c r="AR202" i="25" s="1"/>
  <c r="C122" i="25"/>
  <c r="AR122" i="25" s="1"/>
  <c r="C58" i="25"/>
  <c r="AR58" i="25" s="1"/>
  <c r="C256" i="25"/>
  <c r="AR256" i="25" s="1"/>
  <c r="C169" i="25"/>
  <c r="AR169" i="25" s="1"/>
  <c r="C73" i="25"/>
  <c r="AR73" i="25" s="1"/>
  <c r="C72" i="25"/>
  <c r="AR72" i="25" s="1"/>
  <c r="C297" i="25"/>
  <c r="AR297" i="25" s="1"/>
  <c r="C303" i="25"/>
  <c r="AR303" i="25" s="1"/>
  <c r="C130" i="25"/>
  <c r="AR130" i="25" s="1"/>
  <c r="C209" i="25"/>
  <c r="AR209" i="25" s="1"/>
  <c r="C244" i="25"/>
  <c r="AR244" i="25" s="1"/>
  <c r="C291" i="25"/>
  <c r="AR291" i="25" s="1"/>
  <c r="C201" i="25"/>
  <c r="AR201" i="25" s="1"/>
  <c r="C216" i="25"/>
  <c r="AR216" i="25" s="1"/>
  <c r="C56" i="25"/>
  <c r="AR56" i="25" s="1"/>
  <c r="C192" i="25"/>
  <c r="AR192" i="25" s="1"/>
  <c r="C162" i="25"/>
  <c r="AR162" i="25" s="1"/>
  <c r="C288" i="25"/>
  <c r="AR288" i="25" s="1"/>
  <c r="C81" i="25"/>
  <c r="AR81" i="25" s="1"/>
  <c r="C132" i="25"/>
  <c r="AR132" i="25" s="1"/>
  <c r="C241" i="25"/>
  <c r="AR241" i="25" s="1"/>
  <c r="C203" i="25"/>
  <c r="AR203" i="25" s="1"/>
  <c r="C75" i="25"/>
  <c r="AR75" i="25" s="1"/>
  <c r="C338" i="25"/>
  <c r="AR338" i="25" s="1"/>
  <c r="C252" i="25"/>
  <c r="AR252" i="25" s="1"/>
  <c r="C182" i="25"/>
  <c r="AR182" i="25" s="1"/>
  <c r="C118" i="25"/>
  <c r="AR118" i="25" s="1"/>
  <c r="C54" i="25"/>
  <c r="AR54" i="25" s="1"/>
  <c r="C272" i="25"/>
  <c r="AR272" i="25" s="1"/>
  <c r="C197" i="25"/>
  <c r="AR197" i="25" s="1"/>
  <c r="C133" i="25"/>
  <c r="AR133" i="25" s="1"/>
  <c r="C69" i="25"/>
  <c r="AR69" i="25" s="1"/>
  <c r="C200" i="25"/>
  <c r="AR200" i="25" s="1"/>
  <c r="C266" i="25"/>
  <c r="AR266" i="25" s="1"/>
  <c r="C48" i="25"/>
  <c r="AR48" i="25" s="1"/>
  <c r="C131" i="25"/>
  <c r="AR131" i="25" s="1"/>
  <c r="C226" i="25"/>
  <c r="AR226" i="25" s="1"/>
  <c r="C310" i="25"/>
  <c r="AR310" i="25" s="1"/>
  <c r="C97" i="25"/>
  <c r="AR97" i="25" s="1"/>
  <c r="C68" i="25"/>
  <c r="AR68" i="25" s="1"/>
  <c r="C317" i="25"/>
  <c r="AR317" i="25" s="1"/>
  <c r="C237" i="25"/>
  <c r="AR237" i="25" s="1"/>
  <c r="C254" i="25"/>
  <c r="AR254" i="25" s="1"/>
  <c r="C151" i="25"/>
  <c r="AR151" i="25" s="1"/>
  <c r="C71" i="25"/>
  <c r="AR71" i="25" s="1"/>
  <c r="C164" i="25"/>
  <c r="AR164" i="25" s="1"/>
  <c r="C293" i="25"/>
  <c r="AR293" i="25" s="1"/>
  <c r="C328" i="25"/>
  <c r="AR328" i="25" s="1"/>
  <c r="C223" i="25"/>
  <c r="AR223" i="25" s="1"/>
  <c r="C127" i="25"/>
  <c r="AR127" i="25" s="1"/>
  <c r="C47" i="25"/>
  <c r="AR47" i="25" s="1"/>
  <c r="C100" i="25"/>
  <c r="AR100" i="25" s="1"/>
  <c r="C259" i="25"/>
  <c r="AR259" i="25" s="1"/>
  <c r="C91" i="25"/>
  <c r="AR91" i="25" s="1"/>
  <c r="C327" i="25"/>
  <c r="AR327" i="25" s="1"/>
  <c r="C206" i="25"/>
  <c r="AR206" i="25" s="1"/>
  <c r="C126" i="25"/>
  <c r="AR126" i="25" s="1"/>
  <c r="C46" i="25"/>
  <c r="AR46" i="25" s="1"/>
  <c r="C221" i="25"/>
  <c r="AR221" i="25" s="1"/>
  <c r="C141" i="25"/>
  <c r="AR141" i="25" s="1"/>
  <c r="C61" i="25"/>
  <c r="AR61" i="25" s="1"/>
  <c r="C84" i="25"/>
  <c r="AR84" i="25" s="1"/>
  <c r="C52" i="25"/>
  <c r="AR52" i="25" s="1"/>
  <c r="C249" i="25"/>
  <c r="AR249" i="25" s="1"/>
  <c r="C115" i="25"/>
  <c r="AR115" i="25" s="1"/>
  <c r="C322" i="25"/>
  <c r="AR322" i="25" s="1"/>
  <c r="C218" i="25"/>
  <c r="AR218" i="25" s="1"/>
  <c r="C106" i="25"/>
  <c r="AR106" i="25" s="1"/>
  <c r="C299" i="25"/>
  <c r="AR299" i="25" s="1"/>
  <c r="C185" i="25"/>
  <c r="AR185" i="25" s="1"/>
  <c r="C57" i="25"/>
  <c r="AR57" i="25" s="1"/>
  <c r="C176" i="25"/>
  <c r="AR176" i="25" s="1"/>
  <c r="C163" i="25"/>
  <c r="AR163" i="25" s="1"/>
  <c r="C98" i="25"/>
  <c r="AR98" i="25" s="1"/>
  <c r="C113" i="25"/>
  <c r="AR113" i="25" s="1"/>
  <c r="C60" i="25"/>
  <c r="AR60" i="25" s="1"/>
  <c r="C121" i="25"/>
  <c r="AR121" i="25" s="1"/>
  <c r="C282" i="25"/>
  <c r="AR282" i="25" s="1"/>
  <c r="C99" i="25"/>
  <c r="AR99" i="25" s="1"/>
  <c r="C114" i="25"/>
  <c r="AR114" i="25" s="1"/>
  <c r="C177" i="25"/>
  <c r="AR177" i="25" s="1"/>
  <c r="C250" i="25"/>
  <c r="AR250" i="25" s="1"/>
  <c r="C323" i="25"/>
  <c r="AR323" i="25" s="1"/>
  <c r="C139" i="25"/>
  <c r="AR139" i="25" s="1"/>
  <c r="C136" i="25"/>
  <c r="AR136" i="25" s="1"/>
  <c r="C231" i="25"/>
  <c r="AR231" i="25" s="1"/>
  <c r="C150" i="25"/>
  <c r="AR150" i="25" s="1"/>
  <c r="C70" i="25"/>
  <c r="AR70" i="25" s="1"/>
  <c r="C251" i="25"/>
  <c r="AR251" i="25" s="1"/>
  <c r="C165" i="25"/>
  <c r="AR165" i="25" s="1"/>
  <c r="C85" i="25"/>
  <c r="AR85" i="25" s="1"/>
  <c r="C148" i="25"/>
  <c r="AR148" i="25" s="1"/>
  <c r="C152" i="25"/>
  <c r="AR152" i="25" s="1"/>
  <c r="C270" i="25"/>
  <c r="AR270" i="25" s="1"/>
  <c r="C178" i="25"/>
  <c r="AR178" i="25" s="1"/>
  <c r="C193" i="25"/>
  <c r="AR193" i="25" s="1"/>
  <c r="C96" i="25"/>
  <c r="AR96" i="25" s="1"/>
  <c r="C301" i="25"/>
  <c r="AR301" i="25" s="1"/>
  <c r="C339" i="25"/>
  <c r="AR339" i="25" s="1"/>
  <c r="C215" i="25"/>
  <c r="AR215" i="25" s="1"/>
  <c r="C135" i="25"/>
  <c r="AR135" i="25" s="1"/>
  <c r="C55" i="25"/>
  <c r="AR55" i="25" s="1"/>
  <c r="C80" i="25"/>
  <c r="AR80" i="25" s="1"/>
  <c r="C277" i="25"/>
  <c r="AR277" i="25" s="1"/>
  <c r="C307" i="25"/>
  <c r="AR307" i="25" s="1"/>
  <c r="C191" i="25"/>
  <c r="AR191" i="25" s="1"/>
  <c r="C111" i="25"/>
  <c r="AR111" i="25" s="1"/>
  <c r="C287" i="25"/>
  <c r="AR287" i="25" s="1"/>
  <c r="C289" i="25"/>
  <c r="AR289" i="25" s="1"/>
  <c r="C219" i="25"/>
  <c r="AR219" i="25" s="1"/>
  <c r="C59" i="25"/>
  <c r="AR59" i="25" s="1"/>
  <c r="C284" i="25"/>
  <c r="AR284" i="25" s="1"/>
  <c r="C190" i="25"/>
  <c r="AR190" i="25" s="1"/>
  <c r="C110" i="25"/>
  <c r="AR110" i="25" s="1"/>
  <c r="C304" i="25"/>
  <c r="AR304" i="25" s="1"/>
  <c r="C205" i="25"/>
  <c r="AR205" i="25" s="1"/>
  <c r="C125" i="25"/>
  <c r="AR125" i="25" s="1"/>
  <c r="C292" i="25"/>
  <c r="AR292" i="25" s="1"/>
  <c r="C298" i="25"/>
  <c r="AR298" i="25" s="1"/>
  <c r="C76" i="25"/>
  <c r="AR76" i="25" s="1"/>
  <c r="C248" i="25"/>
  <c r="AR248" i="25" s="1"/>
  <c r="C83" i="25"/>
  <c r="AR83" i="25" s="1"/>
  <c r="C300" i="25"/>
  <c r="AR300" i="25" s="1"/>
  <c r="C186" i="25"/>
  <c r="AR186" i="25" s="1"/>
  <c r="C90" i="25"/>
  <c r="AR90" i="25" s="1"/>
  <c r="C278" i="25"/>
  <c r="AR278" i="25" s="1"/>
  <c r="C153" i="25"/>
  <c r="AR153" i="25" s="1"/>
  <c r="C276" i="25"/>
  <c r="AR276" i="25" s="1"/>
  <c r="C64" i="25"/>
  <c r="AR64" i="25" s="1"/>
  <c r="C332" i="25"/>
  <c r="AR332" i="25" s="1"/>
  <c r="C331" i="25"/>
  <c r="AR331" i="25" s="1"/>
  <c r="C65" i="25"/>
  <c r="AR65" i="25" s="1"/>
  <c r="C156" i="25"/>
  <c r="AR156" i="25" s="1"/>
  <c r="C89" i="25"/>
  <c r="AR89" i="25" s="1"/>
  <c r="C104" i="25"/>
  <c r="AR104" i="25" s="1"/>
  <c r="C311" i="25"/>
  <c r="AR311" i="25" s="1"/>
  <c r="C66" i="25"/>
  <c r="AR66" i="25" s="1"/>
  <c r="C129" i="25"/>
  <c r="AR129" i="25" s="1"/>
  <c r="C337" i="25"/>
  <c r="AR337" i="25" s="1"/>
  <c r="C280" i="25"/>
  <c r="AR280" i="25" s="1"/>
  <c r="C107" i="25"/>
  <c r="AR107" i="25" s="1"/>
  <c r="C316" i="25"/>
  <c r="AR316" i="25" s="1"/>
  <c r="C214" i="25"/>
  <c r="AR214" i="25" s="1"/>
  <c r="C134" i="25"/>
  <c r="AR134" i="25" s="1"/>
  <c r="C336" i="25"/>
  <c r="AR336" i="25" s="1"/>
  <c r="C230" i="25"/>
  <c r="AR230" i="25" s="1"/>
  <c r="C149" i="25"/>
  <c r="AR149" i="25" s="1"/>
  <c r="C53" i="25"/>
  <c r="AR53" i="25" s="1"/>
  <c r="C108" i="25"/>
  <c r="AR108" i="25" s="1"/>
  <c r="C88" i="25"/>
  <c r="AR88" i="25" s="1"/>
  <c r="C67" i="25"/>
  <c r="AR67" i="25" s="1"/>
  <c r="C146" i="25"/>
  <c r="AR146" i="25" s="1"/>
  <c r="C145" i="25"/>
  <c r="AR145" i="25" s="1"/>
  <c r="C285" i="25"/>
  <c r="AR285" i="25" s="1"/>
  <c r="C199" i="25"/>
  <c r="AR199" i="25" s="1"/>
  <c r="C255" i="25"/>
  <c r="AR255" i="25" s="1"/>
  <c r="C261" i="25"/>
  <c r="AR261" i="25" s="1"/>
  <c r="C175" i="25"/>
  <c r="AR175" i="25" s="1"/>
  <c r="C180" i="25"/>
  <c r="AR180" i="25" s="1"/>
  <c r="C187" i="25"/>
  <c r="AR187" i="25" s="1"/>
  <c r="C263" i="25"/>
  <c r="AR263" i="25" s="1"/>
  <c r="C78" i="25"/>
  <c r="AR78" i="25" s="1"/>
  <c r="C189" i="25"/>
  <c r="AR189" i="25" s="1"/>
  <c r="C228" i="25"/>
  <c r="AR228" i="25" s="1"/>
  <c r="C313" i="25"/>
  <c r="AR313" i="25" s="1"/>
  <c r="C51" i="25"/>
  <c r="AR51" i="25" s="1"/>
  <c r="C170" i="25"/>
  <c r="AR170" i="25" s="1"/>
  <c r="C235" i="25"/>
  <c r="AR235" i="25" s="1"/>
  <c r="C160" i="25"/>
  <c r="AR160" i="25" s="1"/>
  <c r="C247" i="25"/>
  <c r="AR247" i="25" s="1"/>
  <c r="C314" i="25"/>
  <c r="AR314" i="25" s="1"/>
  <c r="C335" i="25"/>
  <c r="AR335" i="25" s="1"/>
  <c r="C268" i="25"/>
  <c r="AR268" i="25" s="1"/>
  <c r="C308" i="25"/>
  <c r="AR308" i="25" s="1"/>
  <c r="C238" i="25"/>
  <c r="AR238" i="25" s="1"/>
  <c r="C295" i="25"/>
  <c r="AR295" i="25" s="1"/>
  <c r="C102" i="25"/>
  <c r="AR102" i="25" s="1"/>
  <c r="C213" i="25"/>
  <c r="AR213" i="25" s="1"/>
  <c r="C324" i="25"/>
  <c r="AR324" i="25" s="1"/>
  <c r="C329" i="25"/>
  <c r="AR329" i="25" s="1"/>
  <c r="C82" i="25"/>
  <c r="AR82" i="25" s="1"/>
  <c r="C253" i="25"/>
  <c r="AR253" i="25" s="1"/>
  <c r="C183" i="25"/>
  <c r="AR183" i="25" s="1"/>
  <c r="C204" i="25"/>
  <c r="AR204" i="25" s="1"/>
  <c r="C229" i="25"/>
  <c r="AR229" i="25" s="1"/>
  <c r="C159" i="25"/>
  <c r="AR159" i="25" s="1"/>
  <c r="C144" i="25"/>
  <c r="AR144" i="25" s="1"/>
  <c r="C123" i="25"/>
  <c r="AR123" i="25" s="1"/>
  <c r="C242" i="25"/>
  <c r="AR242" i="25" s="1"/>
  <c r="C62" i="25"/>
  <c r="AR62" i="25" s="1"/>
  <c r="C157" i="25"/>
  <c r="AR157" i="25" s="1"/>
  <c r="C168" i="25"/>
  <c r="AR168" i="25" s="1"/>
  <c r="C281" i="25"/>
  <c r="AR281" i="25" s="1"/>
  <c r="C343" i="25"/>
  <c r="AR343" i="25" s="1"/>
  <c r="C138" i="25"/>
  <c r="AR138" i="25" s="1"/>
  <c r="C217" i="25"/>
  <c r="AR217" i="25" s="1"/>
  <c r="C220" i="25"/>
  <c r="AR220" i="25" s="1"/>
  <c r="C194" i="25"/>
  <c r="AR194" i="25" s="1"/>
  <c r="C196" i="25"/>
  <c r="AR196" i="25" s="1"/>
  <c r="C116" i="25"/>
  <c r="AR116" i="25" s="1"/>
  <c r="C210" i="25"/>
  <c r="AR210" i="25" s="1"/>
  <c r="C140" i="25"/>
  <c r="AR140" i="25" s="1"/>
  <c r="C171" i="25"/>
  <c r="AR171" i="25" s="1"/>
  <c r="C274" i="25"/>
  <c r="AR274" i="25" s="1"/>
  <c r="C86" i="25"/>
  <c r="AR86" i="25" s="1"/>
  <c r="C181" i="25"/>
  <c r="AR181" i="25" s="1"/>
  <c r="C260" i="25"/>
  <c r="AR260" i="25" s="1"/>
  <c r="C233" i="25"/>
  <c r="AR233" i="25" s="1"/>
  <c r="C267" i="25"/>
  <c r="AR267" i="25" s="1"/>
  <c r="C296" i="25"/>
  <c r="AR296" i="25" s="1"/>
  <c r="C341" i="25"/>
  <c r="AR341" i="25" s="1"/>
  <c r="C95" i="25"/>
  <c r="AR95" i="25" s="1"/>
  <c r="C172" i="25"/>
  <c r="AR172" i="25" s="1"/>
  <c r="C283" i="25"/>
  <c r="AR283" i="25" s="1"/>
  <c r="C234" i="25"/>
  <c r="AR234" i="25" s="1"/>
  <c r="C258" i="25"/>
  <c r="AR258" i="25" s="1"/>
  <c r="C137" i="25"/>
  <c r="AR137" i="25" s="1"/>
  <c r="C246" i="25"/>
  <c r="AR246" i="25" s="1"/>
  <c r="C265" i="25"/>
  <c r="AR265" i="25" s="1"/>
  <c r="C305" i="25"/>
  <c r="AR305" i="25" s="1"/>
  <c r="C198" i="25"/>
  <c r="AR198" i="25" s="1"/>
  <c r="C117" i="25"/>
  <c r="AR117" i="25" s="1"/>
  <c r="C112" i="25"/>
  <c r="AR112" i="25" s="1"/>
  <c r="C275" i="25"/>
  <c r="AR275" i="25" s="1"/>
  <c r="C325" i="25"/>
  <c r="AR325" i="25" s="1"/>
  <c r="C63" i="25"/>
  <c r="AR63" i="25" s="1"/>
  <c r="C92" i="25"/>
  <c r="AR92" i="25" s="1"/>
  <c r="C262" i="25"/>
  <c r="AR262" i="25" s="1"/>
  <c r="C120" i="25"/>
  <c r="AR120" i="25" s="1"/>
  <c r="C236" i="25"/>
  <c r="AR236" i="25" s="1"/>
  <c r="C105" i="25"/>
  <c r="AR105" i="25" s="1"/>
  <c r="C161" i="25"/>
  <c r="AR161" i="25" s="1"/>
  <c r="C195" i="25"/>
  <c r="AR195" i="25" s="1"/>
  <c r="C273" i="25"/>
  <c r="AR273" i="25" s="1"/>
  <c r="C166" i="25"/>
  <c r="AR166" i="25" s="1"/>
  <c r="C101" i="25"/>
  <c r="AR101" i="25" s="1"/>
  <c r="C290" i="25"/>
  <c r="AR290" i="25" s="1"/>
  <c r="C119" i="25"/>
  <c r="AR119" i="25" s="1"/>
  <c r="C264" i="25"/>
  <c r="AR264" i="25" s="1"/>
  <c r="C257" i="25"/>
  <c r="AR257" i="25" s="1"/>
  <c r="C174" i="25"/>
  <c r="AR174" i="25" s="1"/>
  <c r="C93" i="25"/>
  <c r="AR93" i="25" s="1"/>
  <c r="C211" i="25"/>
  <c r="AR211" i="25" s="1"/>
  <c r="C74" i="25"/>
  <c r="AR74" i="25" s="1"/>
  <c r="C312" i="25"/>
  <c r="AR312" i="25" s="1"/>
  <c r="C154" i="25"/>
  <c r="AR154" i="25" s="1"/>
  <c r="C50" i="25"/>
  <c r="AR50" i="25" s="1"/>
  <c r="C340" i="25"/>
  <c r="AR340" i="25" s="1"/>
  <c r="C315" i="25"/>
  <c r="AR315" i="25" s="1"/>
  <c r="C330" i="25"/>
  <c r="AR330" i="25" s="1"/>
  <c r="C49" i="25"/>
  <c r="AR49" i="25" s="1"/>
  <c r="C87" i="25"/>
  <c r="AR87" i="25" s="1"/>
  <c r="C77" i="25"/>
  <c r="AR77" i="25" s="1"/>
  <c r="C320" i="25"/>
  <c r="AR320" i="25" s="1"/>
  <c r="C208" i="25"/>
  <c r="AR208" i="25" s="1"/>
  <c r="C243" i="25"/>
  <c r="AR243" i="25" s="1"/>
  <c r="C179" i="25"/>
  <c r="AR179" i="25" s="1"/>
  <c r="C225" i="25"/>
  <c r="AR225" i="25" s="1"/>
  <c r="C184" i="25"/>
  <c r="AR184" i="25" s="1"/>
  <c r="C344" i="25"/>
  <c r="AR344" i="25" s="1"/>
  <c r="C342" i="25"/>
  <c r="AR342" i="25" s="1"/>
  <c r="C212" i="25"/>
  <c r="AR212" i="25" s="1"/>
  <c r="C142" i="25"/>
  <c r="AR142" i="25" s="1"/>
  <c r="C227" i="25"/>
  <c r="AR227" i="25" s="1"/>
  <c r="C294" i="25"/>
  <c r="AR294" i="25" s="1"/>
  <c r="L335" i="25"/>
  <c r="BA335" i="25" s="1"/>
  <c r="L271" i="25"/>
  <c r="BA271" i="25" s="1"/>
  <c r="L207" i="25"/>
  <c r="BA207" i="25" s="1"/>
  <c r="L299" i="25"/>
  <c r="BA299" i="25" s="1"/>
  <c r="L235" i="25"/>
  <c r="BA235" i="25" s="1"/>
  <c r="L307" i="25"/>
  <c r="BA307" i="25" s="1"/>
  <c r="L183" i="25"/>
  <c r="BA183" i="25" s="1"/>
  <c r="L119" i="25"/>
  <c r="BA119" i="25" s="1"/>
  <c r="L55" i="25"/>
  <c r="BA55" i="25" s="1"/>
  <c r="L272" i="25"/>
  <c r="BA272" i="25" s="1"/>
  <c r="L186" i="25"/>
  <c r="BA186" i="25" s="1"/>
  <c r="L316" i="25"/>
  <c r="BA316" i="25" s="1"/>
  <c r="L201" i="25"/>
  <c r="BA201" i="25" s="1"/>
  <c r="L97" i="25"/>
  <c r="BA97" i="25" s="1"/>
  <c r="L300" i="25"/>
  <c r="BA300" i="25" s="1"/>
  <c r="L185" i="25"/>
  <c r="BA185" i="25" s="1"/>
  <c r="L85" i="25"/>
  <c r="BA85" i="25" s="1"/>
  <c r="L291" i="25"/>
  <c r="BA291" i="25" s="1"/>
  <c r="L175" i="25"/>
  <c r="BA175" i="25" s="1"/>
  <c r="L111" i="25"/>
  <c r="BA111" i="25" s="1"/>
  <c r="L47" i="25"/>
  <c r="BA47" i="25" s="1"/>
  <c r="L261" i="25"/>
  <c r="BA261" i="25" s="1"/>
  <c r="L176" i="25"/>
  <c r="BA176" i="25" s="1"/>
  <c r="L301" i="25"/>
  <c r="BA301" i="25" s="1"/>
  <c r="L188" i="25"/>
  <c r="BA188" i="25" s="1"/>
  <c r="L86" i="25"/>
  <c r="BA86" i="25" s="1"/>
  <c r="L285" i="25"/>
  <c r="BA285" i="25" s="1"/>
  <c r="L172" i="25"/>
  <c r="BA172" i="25" s="1"/>
  <c r="L74" i="25"/>
  <c r="BA74" i="25" s="1"/>
  <c r="L311" i="25"/>
  <c r="BA311" i="25" s="1"/>
  <c r="L123" i="25"/>
  <c r="BA123" i="25" s="1"/>
  <c r="L277" i="25"/>
  <c r="BA277" i="25" s="1"/>
  <c r="L322" i="25"/>
  <c r="BA322" i="25" s="1"/>
  <c r="L102" i="25"/>
  <c r="BA102" i="25" s="1"/>
  <c r="L193" i="25"/>
  <c r="BA193" i="25" s="1"/>
  <c r="L269" i="25"/>
  <c r="BA269" i="25" s="1"/>
  <c r="L52" i="25"/>
  <c r="BA52" i="25" s="1"/>
  <c r="L68" i="25"/>
  <c r="BA68" i="25" s="1"/>
  <c r="L140" i="25"/>
  <c r="BA140" i="25" s="1"/>
  <c r="L268" i="25"/>
  <c r="BA268" i="25" s="1"/>
  <c r="L168" i="25"/>
  <c r="BA168" i="25" s="1"/>
  <c r="L179" i="25"/>
  <c r="BA179" i="25" s="1"/>
  <c r="L51" i="25"/>
  <c r="BA51" i="25" s="1"/>
  <c r="L181" i="25"/>
  <c r="BA181" i="25" s="1"/>
  <c r="L194" i="25"/>
  <c r="BA194" i="25" s="1"/>
  <c r="L292" i="25"/>
  <c r="BA292" i="25" s="1"/>
  <c r="L80" i="25"/>
  <c r="BA80" i="25" s="1"/>
  <c r="L126" i="25"/>
  <c r="BA126" i="25" s="1"/>
  <c r="L182" i="25"/>
  <c r="BA182" i="25" s="1"/>
  <c r="L274" i="25"/>
  <c r="BA274" i="25" s="1"/>
  <c r="L189" i="25"/>
  <c r="BA189" i="25" s="1"/>
  <c r="L104" i="25"/>
  <c r="BA104" i="25" s="1"/>
  <c r="L343" i="25"/>
  <c r="BA343" i="25" s="1"/>
  <c r="L139" i="25"/>
  <c r="BA139" i="25" s="1"/>
  <c r="L298" i="25"/>
  <c r="BA298" i="25" s="1"/>
  <c r="L128" i="25"/>
  <c r="BA128" i="25" s="1"/>
  <c r="L124" i="25"/>
  <c r="BA124" i="25" s="1"/>
  <c r="L221" i="25"/>
  <c r="BA221" i="25" s="1"/>
  <c r="L297" i="25"/>
  <c r="BA297" i="25" s="1"/>
  <c r="L73" i="25"/>
  <c r="BA73" i="25" s="1"/>
  <c r="L98" i="25"/>
  <c r="BA98" i="25" s="1"/>
  <c r="L177" i="25"/>
  <c r="BA177" i="25" s="1"/>
  <c r="L305" i="25"/>
  <c r="BA305" i="25" s="1"/>
  <c r="L318" i="25"/>
  <c r="BA318" i="25" s="1"/>
  <c r="L263" i="25"/>
  <c r="BA263" i="25" s="1"/>
  <c r="L99" i="25"/>
  <c r="BA99" i="25" s="1"/>
  <c r="L245" i="25"/>
  <c r="BA245" i="25" s="1"/>
  <c r="L280" i="25"/>
  <c r="BA280" i="25" s="1"/>
  <c r="L70" i="25"/>
  <c r="BA70" i="25" s="1"/>
  <c r="L150" i="25"/>
  <c r="BA150" i="25" s="1"/>
  <c r="L212" i="25"/>
  <c r="BA212" i="25" s="1"/>
  <c r="L296" i="25"/>
  <c r="BA296" i="25" s="1"/>
  <c r="L225" i="25"/>
  <c r="BA225" i="25" s="1"/>
  <c r="L93" i="25"/>
  <c r="BA93" i="25" s="1"/>
  <c r="L210" i="25"/>
  <c r="BA210" i="25" s="1"/>
  <c r="L281" i="25"/>
  <c r="BA281" i="25" s="1"/>
  <c r="L319" i="25"/>
  <c r="BA319" i="25" s="1"/>
  <c r="L255" i="25"/>
  <c r="BA255" i="25" s="1"/>
  <c r="L191" i="25"/>
  <c r="BA191" i="25" s="1"/>
  <c r="L283" i="25"/>
  <c r="BA283" i="25" s="1"/>
  <c r="L219" i="25"/>
  <c r="BA219" i="25" s="1"/>
  <c r="L275" i="25"/>
  <c r="BA275" i="25" s="1"/>
  <c r="L167" i="25"/>
  <c r="BA167" i="25" s="1"/>
  <c r="L103" i="25"/>
  <c r="BA103" i="25" s="1"/>
  <c r="L336" i="25"/>
  <c r="BA336" i="25" s="1"/>
  <c r="L250" i="25"/>
  <c r="BA250" i="25" s="1"/>
  <c r="L165" i="25"/>
  <c r="BA165" i="25" s="1"/>
  <c r="L286" i="25"/>
  <c r="BA286" i="25" s="1"/>
  <c r="L173" i="25"/>
  <c r="BA173" i="25" s="1"/>
  <c r="L76" i="25"/>
  <c r="BA76" i="25" s="1"/>
  <c r="L270" i="25"/>
  <c r="BA270" i="25" s="1"/>
  <c r="L157" i="25"/>
  <c r="BA157" i="25" s="1"/>
  <c r="L64" i="25"/>
  <c r="BA64" i="25" s="1"/>
  <c r="L259" i="25"/>
  <c r="BA259" i="25" s="1"/>
  <c r="L159" i="25"/>
  <c r="BA159" i="25" s="1"/>
  <c r="L95" i="25"/>
  <c r="BA95" i="25" s="1"/>
  <c r="L325" i="25"/>
  <c r="BA325" i="25" s="1"/>
  <c r="L240" i="25"/>
  <c r="BA240" i="25" s="1"/>
  <c r="L154" i="25"/>
  <c r="BA154" i="25" s="1"/>
  <c r="L273" i="25"/>
  <c r="BA273" i="25" s="1"/>
  <c r="L158" i="25"/>
  <c r="BA158" i="25" s="1"/>
  <c r="L65" i="25"/>
  <c r="BA65" i="25" s="1"/>
  <c r="L257" i="25"/>
  <c r="BA257" i="25" s="1"/>
  <c r="L142" i="25"/>
  <c r="BA142" i="25" s="1"/>
  <c r="L53" i="25"/>
  <c r="BA53" i="25" s="1"/>
  <c r="L247" i="25"/>
  <c r="BA247" i="25" s="1"/>
  <c r="L91" i="25"/>
  <c r="BA91" i="25" s="1"/>
  <c r="L234" i="25"/>
  <c r="BA234" i="25" s="1"/>
  <c r="L265" i="25"/>
  <c r="BA265" i="25" s="1"/>
  <c r="L60" i="25"/>
  <c r="BA60" i="25" s="1"/>
  <c r="L136" i="25"/>
  <c r="BA136" i="25" s="1"/>
  <c r="L198" i="25"/>
  <c r="BA198" i="25" s="1"/>
  <c r="L276" i="25"/>
  <c r="BA276" i="25" s="1"/>
  <c r="L148" i="25"/>
  <c r="BA148" i="25" s="1"/>
  <c r="L78" i="25"/>
  <c r="BA78" i="25" s="1"/>
  <c r="L190" i="25"/>
  <c r="BA190" i="25" s="1"/>
  <c r="L205" i="25"/>
  <c r="BA205" i="25" s="1"/>
  <c r="L147" i="25"/>
  <c r="BA147" i="25" s="1"/>
  <c r="L309" i="25"/>
  <c r="BA309" i="25" s="1"/>
  <c r="L138" i="25"/>
  <c r="BA138" i="25" s="1"/>
  <c r="L137" i="25"/>
  <c r="BA137" i="25" s="1"/>
  <c r="L236" i="25"/>
  <c r="BA236" i="25" s="1"/>
  <c r="L326" i="25"/>
  <c r="BA326" i="25" s="1"/>
  <c r="L84" i="25"/>
  <c r="BA84" i="25" s="1"/>
  <c r="L110" i="25"/>
  <c r="BA110" i="25" s="1"/>
  <c r="L196" i="25"/>
  <c r="BA196" i="25" s="1"/>
  <c r="L324" i="25"/>
  <c r="BA324" i="25" s="1"/>
  <c r="L46" i="25"/>
  <c r="BA46" i="25" s="1"/>
  <c r="L279" i="25"/>
  <c r="BA279" i="25" s="1"/>
  <c r="L107" i="25"/>
  <c r="BA107" i="25" s="1"/>
  <c r="L256" i="25"/>
  <c r="BA256" i="25" s="1"/>
  <c r="L294" i="25"/>
  <c r="BA294" i="25" s="1"/>
  <c r="L81" i="25"/>
  <c r="BA81" i="25" s="1"/>
  <c r="L164" i="25"/>
  <c r="BA164" i="25" s="1"/>
  <c r="L226" i="25"/>
  <c r="BA226" i="25" s="1"/>
  <c r="L317" i="25"/>
  <c r="BA317" i="25" s="1"/>
  <c r="L302" i="25"/>
  <c r="BA302" i="25" s="1"/>
  <c r="L109" i="25"/>
  <c r="BA109" i="25" s="1"/>
  <c r="L232" i="25"/>
  <c r="BA232" i="25" s="1"/>
  <c r="L45" i="25"/>
  <c r="BA45" i="25" s="1"/>
  <c r="L199" i="25"/>
  <c r="BA199" i="25" s="1"/>
  <c r="L67" i="25"/>
  <c r="BA67" i="25" s="1"/>
  <c r="L202" i="25"/>
  <c r="BA202" i="25" s="1"/>
  <c r="L222" i="25"/>
  <c r="BA222" i="25" s="1"/>
  <c r="L321" i="25"/>
  <c r="BA321" i="25" s="1"/>
  <c r="L101" i="25"/>
  <c r="BA101" i="25" s="1"/>
  <c r="L156" i="25"/>
  <c r="BA156" i="25" s="1"/>
  <c r="L220" i="25"/>
  <c r="BA220" i="25" s="1"/>
  <c r="L310" i="25"/>
  <c r="BA310" i="25" s="1"/>
  <c r="L338" i="25"/>
  <c r="BA338" i="25" s="1"/>
  <c r="L134" i="25"/>
  <c r="BA134" i="25" s="1"/>
  <c r="L287" i="25"/>
  <c r="BA287" i="25" s="1"/>
  <c r="L303" i="25"/>
  <c r="BA303" i="25" s="1"/>
  <c r="L239" i="25"/>
  <c r="BA239" i="25" s="1"/>
  <c r="L331" i="25"/>
  <c r="BA331" i="25" s="1"/>
  <c r="L267" i="25"/>
  <c r="BA267" i="25" s="1"/>
  <c r="L203" i="25"/>
  <c r="BA203" i="25" s="1"/>
  <c r="L243" i="25"/>
  <c r="BA243" i="25" s="1"/>
  <c r="L151" i="25"/>
  <c r="BA151" i="25" s="1"/>
  <c r="L87" i="25"/>
  <c r="BA87" i="25" s="1"/>
  <c r="L314" i="25"/>
  <c r="BA314" i="25" s="1"/>
  <c r="L229" i="25"/>
  <c r="BA229" i="25" s="1"/>
  <c r="L144" i="25"/>
  <c r="BA144" i="25" s="1"/>
  <c r="L258" i="25"/>
  <c r="BA258" i="25" s="1"/>
  <c r="L145" i="25"/>
  <c r="BA145" i="25" s="1"/>
  <c r="L54" i="25"/>
  <c r="BA54" i="25" s="1"/>
  <c r="L242" i="25"/>
  <c r="BA242" i="25" s="1"/>
  <c r="L129" i="25"/>
  <c r="BA129" i="25" s="1"/>
  <c r="L340" i="25"/>
  <c r="BA340" i="25" s="1"/>
  <c r="L227" i="25"/>
  <c r="BA227" i="25" s="1"/>
  <c r="L143" i="25"/>
  <c r="BA143" i="25" s="1"/>
  <c r="L79" i="25"/>
  <c r="BA79" i="25" s="1"/>
  <c r="L304" i="25"/>
  <c r="BA304" i="25" s="1"/>
  <c r="L218" i="25"/>
  <c r="BA218" i="25" s="1"/>
  <c r="L133" i="25"/>
  <c r="BA133" i="25" s="1"/>
  <c r="L244" i="25"/>
  <c r="BA244" i="25" s="1"/>
  <c r="L130" i="25"/>
  <c r="BA130" i="25" s="1"/>
  <c r="L342" i="25"/>
  <c r="BA342" i="25" s="1"/>
  <c r="L228" i="25"/>
  <c r="BA228" i="25" s="1"/>
  <c r="L117" i="25"/>
  <c r="BA117" i="25" s="1"/>
  <c r="L312" i="25"/>
  <c r="BA312" i="25" s="1"/>
  <c r="L187" i="25"/>
  <c r="BA187" i="25" s="1"/>
  <c r="L59" i="25"/>
  <c r="BA59" i="25" s="1"/>
  <c r="L192" i="25"/>
  <c r="BA192" i="25" s="1"/>
  <c r="L209" i="25"/>
  <c r="BA209" i="25" s="1"/>
  <c r="L306" i="25"/>
  <c r="BA306" i="25" s="1"/>
  <c r="L90" i="25"/>
  <c r="BA90" i="25" s="1"/>
  <c r="L141" i="25"/>
  <c r="BA141" i="25" s="1"/>
  <c r="L204" i="25"/>
  <c r="BA204" i="25" s="1"/>
  <c r="L290" i="25"/>
  <c r="BA290" i="25" s="1"/>
  <c r="L246" i="25"/>
  <c r="BA246" i="25" s="1"/>
  <c r="L120" i="25"/>
  <c r="BA120" i="25" s="1"/>
  <c r="L295" i="25"/>
  <c r="BA295" i="25" s="1"/>
  <c r="L115" i="25"/>
  <c r="BA115" i="25" s="1"/>
  <c r="L266" i="25"/>
  <c r="BA266" i="25" s="1"/>
  <c r="L308" i="25"/>
  <c r="BA308" i="25" s="1"/>
  <c r="L92" i="25"/>
  <c r="BA92" i="25" s="1"/>
  <c r="L178" i="25"/>
  <c r="BA178" i="25" s="1"/>
  <c r="L241" i="25"/>
  <c r="BA241" i="25" s="1"/>
  <c r="L333" i="25"/>
  <c r="BA333" i="25" s="1"/>
  <c r="L56" i="25"/>
  <c r="BA56" i="25" s="1"/>
  <c r="L121" i="25"/>
  <c r="BA121" i="25" s="1"/>
  <c r="L248" i="25"/>
  <c r="BA248" i="25" s="1"/>
  <c r="L100" i="25"/>
  <c r="BA100" i="25" s="1"/>
  <c r="L215" i="25"/>
  <c r="BA215" i="25" s="1"/>
  <c r="L75" i="25"/>
  <c r="BA75" i="25" s="1"/>
  <c r="L213" i="25"/>
  <c r="BA213" i="25" s="1"/>
  <c r="L237" i="25"/>
  <c r="BA237" i="25" s="1"/>
  <c r="L334" i="25"/>
  <c r="BA334" i="25" s="1"/>
  <c r="L112" i="25"/>
  <c r="BA112" i="25" s="1"/>
  <c r="L169" i="25"/>
  <c r="BA169" i="25" s="1"/>
  <c r="L238" i="25"/>
  <c r="BA238" i="25" s="1"/>
  <c r="L332" i="25"/>
  <c r="BA332" i="25" s="1"/>
  <c r="L50" i="25"/>
  <c r="BA50" i="25" s="1"/>
  <c r="L153" i="25"/>
  <c r="BA153" i="25" s="1"/>
  <c r="L72" i="25"/>
  <c r="BA72" i="25" s="1"/>
  <c r="L163" i="25"/>
  <c r="BA163" i="25" s="1"/>
  <c r="L330" i="25"/>
  <c r="BA330" i="25" s="1"/>
  <c r="L160" i="25"/>
  <c r="BA160" i="25" s="1"/>
  <c r="L166" i="25"/>
  <c r="BA166" i="25" s="1"/>
  <c r="L264" i="25"/>
  <c r="BA264" i="25" s="1"/>
  <c r="L58" i="25"/>
  <c r="BA58" i="25" s="1"/>
  <c r="L105" i="25"/>
  <c r="BA105" i="25" s="1"/>
  <c r="L146" i="25"/>
  <c r="BA146" i="25" s="1"/>
  <c r="L233" i="25"/>
  <c r="BA233" i="25" s="1"/>
  <c r="L57" i="25"/>
  <c r="BA57" i="25" s="1"/>
  <c r="L77" i="25"/>
  <c r="BA77" i="25" s="1"/>
  <c r="L223" i="25"/>
  <c r="BA223" i="25" s="1"/>
  <c r="L211" i="25"/>
  <c r="BA211" i="25" s="1"/>
  <c r="L208" i="25"/>
  <c r="BA208" i="25" s="1"/>
  <c r="L328" i="25"/>
  <c r="BA328" i="25" s="1"/>
  <c r="L195" i="25"/>
  <c r="BA195" i="25" s="1"/>
  <c r="L197" i="25"/>
  <c r="BA197" i="25" s="1"/>
  <c r="L313" i="25"/>
  <c r="BA313" i="25" s="1"/>
  <c r="L155" i="25"/>
  <c r="BA155" i="25" s="1"/>
  <c r="L249" i="25"/>
  <c r="BA249" i="25" s="1"/>
  <c r="L217" i="25"/>
  <c r="BA217" i="25" s="1"/>
  <c r="L83" i="25"/>
  <c r="BA83" i="25" s="1"/>
  <c r="L122" i="25"/>
  <c r="BA122" i="25" s="1"/>
  <c r="L66" i="25"/>
  <c r="BA66" i="25" s="1"/>
  <c r="L341" i="25"/>
  <c r="BA341" i="25" s="1"/>
  <c r="L69" i="25"/>
  <c r="BA69" i="25" s="1"/>
  <c r="L114" i="25"/>
  <c r="BA114" i="25" s="1"/>
  <c r="L288" i="25"/>
  <c r="BA288" i="25" s="1"/>
  <c r="L284" i="25"/>
  <c r="BA284" i="25" s="1"/>
  <c r="L289" i="25"/>
  <c r="BA289" i="25" s="1"/>
  <c r="L293" i="25"/>
  <c r="BA293" i="25" s="1"/>
  <c r="L108" i="25"/>
  <c r="BA108" i="25" s="1"/>
  <c r="L125" i="25"/>
  <c r="BA125" i="25" s="1"/>
  <c r="L88" i="25"/>
  <c r="BA88" i="25" s="1"/>
  <c r="L253" i="25"/>
  <c r="BA253" i="25" s="1"/>
  <c r="L315" i="25"/>
  <c r="BA315" i="25" s="1"/>
  <c r="L135" i="25"/>
  <c r="BA135" i="25" s="1"/>
  <c r="L344" i="25"/>
  <c r="BA344" i="25" s="1"/>
  <c r="L214" i="25"/>
  <c r="BA214" i="25" s="1"/>
  <c r="L127" i="25"/>
  <c r="BA127" i="25" s="1"/>
  <c r="L329" i="25"/>
  <c r="BA329" i="25" s="1"/>
  <c r="L200" i="25"/>
  <c r="BA200" i="25" s="1"/>
  <c r="L320" i="25"/>
  <c r="BA320" i="25" s="1"/>
  <c r="L48" i="25"/>
  <c r="BA48" i="25" s="1"/>
  <c r="L345" i="25"/>
  <c r="BA345" i="25" s="1"/>
  <c r="L224" i="25"/>
  <c r="BA224" i="25" s="1"/>
  <c r="L184" i="25"/>
  <c r="BA184" i="25" s="1"/>
  <c r="L174" i="25"/>
  <c r="BA174" i="25" s="1"/>
  <c r="L170" i="25"/>
  <c r="BA170" i="25" s="1"/>
  <c r="L116" i="25"/>
  <c r="BA116" i="25" s="1"/>
  <c r="L89" i="25"/>
  <c r="BA89" i="25" s="1"/>
  <c r="L337" i="25"/>
  <c r="BA337" i="25" s="1"/>
  <c r="L62" i="25"/>
  <c r="BA62" i="25" s="1"/>
  <c r="L262" i="25"/>
  <c r="BA262" i="25" s="1"/>
  <c r="L118" i="25"/>
  <c r="BA118" i="25" s="1"/>
  <c r="L254" i="25"/>
  <c r="BA254" i="25" s="1"/>
  <c r="L231" i="25"/>
  <c r="BA231" i="25" s="1"/>
  <c r="L171" i="25"/>
  <c r="BA171" i="25" s="1"/>
  <c r="L131" i="25"/>
  <c r="BA131" i="25" s="1"/>
  <c r="L161" i="25"/>
  <c r="BA161" i="25" s="1"/>
  <c r="L251" i="25"/>
  <c r="BA251" i="25" s="1"/>
  <c r="L71" i="25"/>
  <c r="BA71" i="25" s="1"/>
  <c r="L230" i="25"/>
  <c r="BA230" i="25" s="1"/>
  <c r="L106" i="25"/>
  <c r="BA106" i="25" s="1"/>
  <c r="L63" i="25"/>
  <c r="BA63" i="25" s="1"/>
  <c r="L216" i="25"/>
  <c r="BA216" i="25" s="1"/>
  <c r="L96" i="25"/>
  <c r="BA96" i="25" s="1"/>
  <c r="L149" i="25"/>
  <c r="BA149" i="25" s="1"/>
  <c r="L94" i="25"/>
  <c r="BA94" i="25" s="1"/>
  <c r="L61" i="25"/>
  <c r="BA61" i="25" s="1"/>
  <c r="L252" i="25"/>
  <c r="BA252" i="25" s="1"/>
  <c r="L260" i="25"/>
  <c r="BA260" i="25" s="1"/>
  <c r="L132" i="25"/>
  <c r="BA132" i="25" s="1"/>
  <c r="L180" i="25"/>
  <c r="BA180" i="25" s="1"/>
  <c r="L162" i="25"/>
  <c r="BA162" i="25" s="1"/>
  <c r="L327" i="25"/>
  <c r="BA327" i="25" s="1"/>
  <c r="L113" i="25"/>
  <c r="BA113" i="25" s="1"/>
  <c r="L82" i="25"/>
  <c r="BA82" i="25" s="1"/>
  <c r="L339" i="25"/>
  <c r="BA339" i="25" s="1"/>
  <c r="L323" i="25"/>
  <c r="BA323" i="25" s="1"/>
  <c r="L282" i="25"/>
  <c r="BA282" i="25" s="1"/>
  <c r="L152" i="25"/>
  <c r="BA152" i="25" s="1"/>
  <c r="L49" i="25"/>
  <c r="BA49" i="25" s="1"/>
  <c r="L278" i="25"/>
  <c r="BA278" i="25" s="1"/>
  <c r="L206" i="25"/>
  <c r="BA206" i="25" s="1"/>
  <c r="Q306" i="25"/>
  <c r="Q242" i="25"/>
  <c r="Q178" i="25"/>
  <c r="Q114" i="25"/>
  <c r="Q50" i="25"/>
  <c r="Q285" i="25"/>
  <c r="Q221" i="25"/>
  <c r="Q157" i="25"/>
  <c r="Q93" i="25"/>
  <c r="Q319" i="25"/>
  <c r="Q191" i="25"/>
  <c r="Q63" i="25"/>
  <c r="Q203" i="25"/>
  <c r="Q328" i="25"/>
  <c r="Q156" i="25"/>
  <c r="Q283" i="25"/>
  <c r="Q268" i="25"/>
  <c r="Q59" i="25"/>
  <c r="Q67" i="25"/>
  <c r="Q302" i="25"/>
  <c r="Q238" i="25"/>
  <c r="Q174" i="25"/>
  <c r="Q110" i="25"/>
  <c r="Q46" i="25"/>
  <c r="Q281" i="25"/>
  <c r="Q217" i="25"/>
  <c r="Q153" i="25"/>
  <c r="Q89" i="25"/>
  <c r="Q311" i="25"/>
  <c r="Q183" i="25"/>
  <c r="Q55" i="25"/>
  <c r="Q192" i="25"/>
  <c r="Q316" i="25"/>
  <c r="Q298" i="25"/>
  <c r="Q234" i="25"/>
  <c r="Q170" i="25"/>
  <c r="Q106" i="25"/>
  <c r="Q342" i="25"/>
  <c r="Q277" i="25"/>
  <c r="Q213" i="25"/>
  <c r="Q149" i="25"/>
  <c r="Q85" i="25"/>
  <c r="Q303" i="25"/>
  <c r="Q175" i="25"/>
  <c r="Q47" i="25"/>
  <c r="Q180" i="25"/>
  <c r="Q307" i="25"/>
  <c r="Q136" i="25"/>
  <c r="Q260" i="25"/>
  <c r="Q184" i="25"/>
  <c r="Q216" i="25"/>
  <c r="Q326" i="25"/>
  <c r="Q70" i="25"/>
  <c r="Q113" i="25"/>
  <c r="Q256" i="25"/>
  <c r="Q83" i="25"/>
  <c r="Q48" i="25"/>
  <c r="Q310" i="25"/>
  <c r="Q54" i="25"/>
  <c r="Q97" i="25"/>
  <c r="Q212" i="25"/>
  <c r="Q60" i="25"/>
  <c r="Q291" i="25"/>
  <c r="Q294" i="25"/>
  <c r="Q337" i="25"/>
  <c r="Q81" i="25"/>
  <c r="Q171" i="25"/>
  <c r="Q336" i="25"/>
  <c r="Q204" i="25"/>
  <c r="Q86" i="25"/>
  <c r="Q91" i="25"/>
  <c r="Q128" i="25"/>
  <c r="Q257" i="25"/>
  <c r="Q323" i="25"/>
  <c r="Q193" i="25"/>
  <c r="Q290" i="25"/>
  <c r="Q226" i="25"/>
  <c r="Q162" i="25"/>
  <c r="Q98" i="25"/>
  <c r="Q333" i="25"/>
  <c r="Q269" i="25"/>
  <c r="Q205" i="25"/>
  <c r="Q141" i="25"/>
  <c r="Q77" i="25"/>
  <c r="Q287" i="25"/>
  <c r="Q159" i="25"/>
  <c r="Q331" i="25"/>
  <c r="Q160" i="25"/>
  <c r="Q284" i="25"/>
  <c r="Q115" i="25"/>
  <c r="Q240" i="25"/>
  <c r="Q112" i="25"/>
  <c r="Q88" i="25"/>
  <c r="Q343" i="25"/>
  <c r="Q286" i="25"/>
  <c r="Q222" i="25"/>
  <c r="Q158" i="25"/>
  <c r="Q94" i="25"/>
  <c r="Q329" i="25"/>
  <c r="Q265" i="25"/>
  <c r="Q201" i="25"/>
  <c r="Q137" i="25"/>
  <c r="Q73" i="25"/>
  <c r="Q279" i="25"/>
  <c r="Q151" i="25"/>
  <c r="Q320" i="25"/>
  <c r="Q148" i="25"/>
  <c r="Q339" i="25"/>
  <c r="Q282" i="25"/>
  <c r="Q218" i="25"/>
  <c r="Q154" i="25"/>
  <c r="Q90" i="25"/>
  <c r="Q325" i="25"/>
  <c r="Q261" i="25"/>
  <c r="Q197" i="25"/>
  <c r="Q133" i="25"/>
  <c r="Q69" i="25"/>
  <c r="Q271" i="25"/>
  <c r="Q143" i="25"/>
  <c r="Q308" i="25"/>
  <c r="Q139" i="25"/>
  <c r="Q264" i="25"/>
  <c r="Q92" i="25"/>
  <c r="Q219" i="25"/>
  <c r="Q68" i="25"/>
  <c r="Q152" i="25"/>
  <c r="Q262" i="25"/>
  <c r="Q305" i="25"/>
  <c r="Q49" i="25"/>
  <c r="Q84" i="25"/>
  <c r="Q292" i="25"/>
  <c r="Q80" i="25"/>
  <c r="Q246" i="25"/>
  <c r="Q289" i="25"/>
  <c r="Q327" i="25"/>
  <c r="Q340" i="25"/>
  <c r="Q272" i="25"/>
  <c r="Q300" i="25"/>
  <c r="Q230" i="25"/>
  <c r="Q273" i="25"/>
  <c r="Q295" i="25"/>
  <c r="Q296" i="25"/>
  <c r="Q251" i="25"/>
  <c r="Q131" i="25"/>
  <c r="Q129" i="25"/>
  <c r="Q278" i="25"/>
  <c r="Q315" i="25"/>
  <c r="Q263" i="25"/>
  <c r="Q188" i="25"/>
  <c r="Q259" i="25"/>
  <c r="Q338" i="25"/>
  <c r="Q274" i="25"/>
  <c r="Q210" i="25"/>
  <c r="Q146" i="25"/>
  <c r="Q82" i="25"/>
  <c r="Q317" i="25"/>
  <c r="Q253" i="25"/>
  <c r="Q189" i="25"/>
  <c r="Q125" i="25"/>
  <c r="Q61" i="25"/>
  <c r="Q255" i="25"/>
  <c r="Q127" i="25"/>
  <c r="Q288" i="25"/>
  <c r="Q116" i="25"/>
  <c r="Q243" i="25"/>
  <c r="Q72" i="25"/>
  <c r="Q196" i="25"/>
  <c r="Q332" i="25"/>
  <c r="Q280" i="25"/>
  <c r="Q334" i="25"/>
  <c r="Q270" i="25"/>
  <c r="Q206" i="25"/>
  <c r="Q142" i="25"/>
  <c r="Q78" i="25"/>
  <c r="Q313" i="25"/>
  <c r="Q249" i="25"/>
  <c r="Q185" i="25"/>
  <c r="Q121" i="25"/>
  <c r="Q57" i="25"/>
  <c r="Q247" i="25"/>
  <c r="Q119" i="25"/>
  <c r="Q276" i="25"/>
  <c r="Q107" i="25"/>
  <c r="Q330" i="25"/>
  <c r="Q266" i="25"/>
  <c r="Q202" i="25"/>
  <c r="Q138" i="25"/>
  <c r="Q74" i="25"/>
  <c r="Q309" i="25"/>
  <c r="Q245" i="25"/>
  <c r="Q181" i="25"/>
  <c r="Q117" i="25"/>
  <c r="Q53" i="25"/>
  <c r="Q239" i="25"/>
  <c r="Q111" i="25"/>
  <c r="Q267" i="25"/>
  <c r="Q96" i="25"/>
  <c r="Q220" i="25"/>
  <c r="Q51" i="25"/>
  <c r="Q176" i="25"/>
  <c r="Q248" i="25"/>
  <c r="Q120" i="25"/>
  <c r="Q198" i="25"/>
  <c r="Q241" i="25"/>
  <c r="Q231" i="25"/>
  <c r="Q252" i="25"/>
  <c r="Q208" i="25"/>
  <c r="Q56" i="25"/>
  <c r="Q182" i="25"/>
  <c r="Q225" i="25"/>
  <c r="Q199" i="25"/>
  <c r="Q232" i="25"/>
  <c r="Q187" i="25"/>
  <c r="Q195" i="25"/>
  <c r="Q166" i="25"/>
  <c r="Q209" i="25"/>
  <c r="Q167" i="25"/>
  <c r="Q211" i="25"/>
  <c r="Q164" i="25"/>
  <c r="Q76" i="25"/>
  <c r="Q299" i="25"/>
  <c r="Q321" i="25"/>
  <c r="Q123" i="25"/>
  <c r="Q275" i="25"/>
  <c r="Q150" i="25"/>
  <c r="Q135" i="25"/>
  <c r="Q194" i="25"/>
  <c r="Q237" i="25"/>
  <c r="Q223" i="25"/>
  <c r="Q200" i="25"/>
  <c r="Q236" i="25"/>
  <c r="Q126" i="25"/>
  <c r="Q169" i="25"/>
  <c r="Q87" i="25"/>
  <c r="Q250" i="25"/>
  <c r="Q293" i="25"/>
  <c r="Q335" i="25"/>
  <c r="Q52" i="25"/>
  <c r="Q100" i="25"/>
  <c r="Q103" i="25"/>
  <c r="Q118" i="25"/>
  <c r="Q227" i="25"/>
  <c r="Q341" i="25"/>
  <c r="Q104" i="25"/>
  <c r="Q144" i="25"/>
  <c r="Q130" i="25"/>
  <c r="Q173" i="25"/>
  <c r="Q95" i="25"/>
  <c r="Q324" i="25"/>
  <c r="Q318" i="25"/>
  <c r="Q62" i="25"/>
  <c r="Q105" i="25"/>
  <c r="Q235" i="25"/>
  <c r="Q186" i="25"/>
  <c r="Q229" i="25"/>
  <c r="Q207" i="25"/>
  <c r="Q179" i="25"/>
  <c r="Q172" i="25"/>
  <c r="Q168" i="25"/>
  <c r="Q161" i="25"/>
  <c r="Q99" i="25"/>
  <c r="Q124" i="25"/>
  <c r="Q65" i="25"/>
  <c r="Q258" i="25"/>
  <c r="Q45" i="25"/>
  <c r="Q75" i="25"/>
  <c r="Q190" i="25"/>
  <c r="Q215" i="25"/>
  <c r="Q58" i="25"/>
  <c r="Q224" i="25"/>
  <c r="Q177" i="25"/>
  <c r="Q147" i="25"/>
  <c r="Q344" i="25"/>
  <c r="Q322" i="25"/>
  <c r="Q66" i="25"/>
  <c r="Q109" i="25"/>
  <c r="Q244" i="25"/>
  <c r="Q155" i="25"/>
  <c r="Q254" i="25"/>
  <c r="Q297" i="25"/>
  <c r="Q345" i="25"/>
  <c r="Q64" i="25"/>
  <c r="Q122" i="25"/>
  <c r="Q165" i="25"/>
  <c r="Q79" i="25"/>
  <c r="Q304" i="25"/>
  <c r="Q134" i="25"/>
  <c r="Q312" i="25"/>
  <c r="Q71" i="25"/>
  <c r="Q102" i="25"/>
  <c r="Q140" i="25"/>
  <c r="Q214" i="25"/>
  <c r="Q301" i="25"/>
  <c r="Q163" i="25"/>
  <c r="Q233" i="25"/>
  <c r="Q314" i="25"/>
  <c r="Q101" i="25"/>
  <c r="Q132" i="25"/>
  <c r="Q108" i="25"/>
  <c r="Q145" i="25"/>
  <c r="Q228" i="25"/>
  <c r="R334" i="25"/>
  <c r="R270" i="25"/>
  <c r="R206" i="25"/>
  <c r="R142" i="25"/>
  <c r="R289" i="25"/>
  <c r="R225" i="25"/>
  <c r="R161" i="25"/>
  <c r="R97" i="25"/>
  <c r="R323" i="25"/>
  <c r="R254" i="25"/>
  <c r="R174" i="25"/>
  <c r="R305" i="25"/>
  <c r="R209" i="25"/>
  <c r="R129" i="25"/>
  <c r="R318" i="25"/>
  <c r="R222" i="25"/>
  <c r="R321" i="25"/>
  <c r="R193" i="25"/>
  <c r="R81" i="25"/>
  <c r="R259" i="25"/>
  <c r="R132" i="25"/>
  <c r="R47" i="25"/>
  <c r="R224" i="25"/>
  <c r="R110" i="25"/>
  <c r="R284" i="25"/>
  <c r="R64" i="25"/>
  <c r="R70" i="25"/>
  <c r="R66" i="25"/>
  <c r="R76" i="25"/>
  <c r="R167" i="25"/>
  <c r="R282" i="25"/>
  <c r="R218" i="25"/>
  <c r="R154" i="25"/>
  <c r="R301" i="25"/>
  <c r="R237" i="25"/>
  <c r="R173" i="25"/>
  <c r="R109" i="25"/>
  <c r="R45" i="25"/>
  <c r="R219" i="25"/>
  <c r="R106" i="25"/>
  <c r="R312" i="25"/>
  <c r="R184" i="25"/>
  <c r="R83" i="25"/>
  <c r="R204" i="25"/>
  <c r="R271" i="25"/>
  <c r="R263" i="25"/>
  <c r="R279" i="25"/>
  <c r="R114" i="25"/>
  <c r="R342" i="25"/>
  <c r="R278" i="25"/>
  <c r="R214" i="25"/>
  <c r="R150" i="25"/>
  <c r="R297" i="25"/>
  <c r="R233" i="25"/>
  <c r="R169" i="25"/>
  <c r="R105" i="25"/>
  <c r="R339" i="25"/>
  <c r="R211" i="25"/>
  <c r="R100" i="25"/>
  <c r="R304" i="25"/>
  <c r="R176" i="25"/>
  <c r="R78" i="25"/>
  <c r="R188" i="25"/>
  <c r="R247" i="25"/>
  <c r="R244" i="25"/>
  <c r="R260" i="25"/>
  <c r="R59" i="25"/>
  <c r="R306" i="25"/>
  <c r="R261" i="25"/>
  <c r="R267" i="25"/>
  <c r="R115" i="25"/>
  <c r="R80" i="25"/>
  <c r="R226" i="25"/>
  <c r="R181" i="25"/>
  <c r="R116" i="25"/>
  <c r="R236" i="25"/>
  <c r="R276" i="25"/>
  <c r="R146" i="25"/>
  <c r="R101" i="25"/>
  <c r="R296" i="25"/>
  <c r="R228" i="25"/>
  <c r="R322" i="25"/>
  <c r="R277" i="25"/>
  <c r="R299" i="25"/>
  <c r="R136" i="25"/>
  <c r="R135" i="25"/>
  <c r="R302" i="25"/>
  <c r="R190" i="25"/>
  <c r="R273" i="25"/>
  <c r="R177" i="25"/>
  <c r="R65" i="25"/>
  <c r="R227" i="25"/>
  <c r="R111" i="25"/>
  <c r="R320" i="25"/>
  <c r="R192" i="25"/>
  <c r="R88" i="25"/>
  <c r="R220" i="25"/>
  <c r="R292" i="25"/>
  <c r="R287" i="25"/>
  <c r="R303" i="25"/>
  <c r="R191" i="25"/>
  <c r="R330" i="25"/>
  <c r="R266" i="25"/>
  <c r="R202" i="25"/>
  <c r="R138" i="25"/>
  <c r="R285" i="25"/>
  <c r="R221" i="25"/>
  <c r="R157" i="25"/>
  <c r="R93" i="25"/>
  <c r="R315" i="25"/>
  <c r="R187" i="25"/>
  <c r="R84" i="25"/>
  <c r="R280" i="25"/>
  <c r="R152" i="25"/>
  <c r="R62" i="25"/>
  <c r="R140" i="25"/>
  <c r="R183" i="25"/>
  <c r="R180" i="25"/>
  <c r="R196" i="25"/>
  <c r="R148" i="25"/>
  <c r="R326" i="25"/>
  <c r="R262" i="25"/>
  <c r="R198" i="25"/>
  <c r="R345" i="25"/>
  <c r="R281" i="25"/>
  <c r="R217" i="25"/>
  <c r="R153" i="25"/>
  <c r="R89" i="25"/>
  <c r="R307" i="25"/>
  <c r="R179" i="25"/>
  <c r="R79" i="25"/>
  <c r="R272" i="25"/>
  <c r="R144" i="25"/>
  <c r="R56" i="25"/>
  <c r="R128" i="25"/>
  <c r="R164" i="25"/>
  <c r="R159" i="25"/>
  <c r="R175" i="25"/>
  <c r="R87" i="25"/>
  <c r="R242" i="25"/>
  <c r="R197" i="25"/>
  <c r="R139" i="25"/>
  <c r="R300" i="25"/>
  <c r="R91" i="25"/>
  <c r="R162" i="25"/>
  <c r="R117" i="25"/>
  <c r="R328" i="25"/>
  <c r="R311" i="25"/>
  <c r="R338" i="25"/>
  <c r="R293" i="25"/>
  <c r="R331" i="25"/>
  <c r="R168" i="25"/>
  <c r="R223" i="25"/>
  <c r="R258" i="25"/>
  <c r="R213" i="25"/>
  <c r="R171" i="25"/>
  <c r="R51" i="25"/>
  <c r="R151" i="25"/>
  <c r="R286" i="25"/>
  <c r="R158" i="25"/>
  <c r="R257" i="25"/>
  <c r="R145" i="25"/>
  <c r="R49" i="25"/>
  <c r="R195" i="25"/>
  <c r="R90" i="25"/>
  <c r="R288" i="25"/>
  <c r="R160" i="25"/>
  <c r="R67" i="25"/>
  <c r="R156" i="25"/>
  <c r="R207" i="25"/>
  <c r="R199" i="25"/>
  <c r="R215" i="25"/>
  <c r="R231" i="25"/>
  <c r="R314" i="25"/>
  <c r="R250" i="25"/>
  <c r="R186" i="25"/>
  <c r="R333" i="25"/>
  <c r="R269" i="25"/>
  <c r="R205" i="25"/>
  <c r="R141" i="25"/>
  <c r="R77" i="25"/>
  <c r="R283" i="25"/>
  <c r="R155" i="25"/>
  <c r="R63" i="25"/>
  <c r="R248" i="25"/>
  <c r="R126" i="25"/>
  <c r="R332" i="25"/>
  <c r="R96" i="25"/>
  <c r="R112" i="25"/>
  <c r="R108" i="25"/>
  <c r="R119" i="25"/>
  <c r="R212" i="25"/>
  <c r="R310" i="25"/>
  <c r="R246" i="25"/>
  <c r="R182" i="25"/>
  <c r="R329" i="25"/>
  <c r="R265" i="25"/>
  <c r="R201" i="25"/>
  <c r="R137" i="25"/>
  <c r="R73" i="25"/>
  <c r="R275" i="25"/>
  <c r="R147" i="25"/>
  <c r="R58" i="25"/>
  <c r="R240" i="25"/>
  <c r="R120" i="25"/>
  <c r="R316" i="25"/>
  <c r="R86" i="25"/>
  <c r="R98" i="25"/>
  <c r="R92" i="25"/>
  <c r="R103" i="25"/>
  <c r="R71" i="25"/>
  <c r="R178" i="25"/>
  <c r="R133" i="25"/>
  <c r="R52" i="25"/>
  <c r="R75" i="25"/>
  <c r="R340" i="25"/>
  <c r="R309" i="25"/>
  <c r="R53" i="25"/>
  <c r="R200" i="25"/>
  <c r="R308" i="25"/>
  <c r="R274" i="25"/>
  <c r="R229" i="25"/>
  <c r="R203" i="25"/>
  <c r="R72" i="25"/>
  <c r="R239" i="25"/>
  <c r="R194" i="25"/>
  <c r="R149" i="25"/>
  <c r="R74" i="25"/>
  <c r="R118" i="25"/>
  <c r="R255" i="25"/>
  <c r="R113" i="25"/>
  <c r="R256" i="25"/>
  <c r="R124" i="25"/>
  <c r="R298" i="25"/>
  <c r="R253" i="25"/>
  <c r="R251" i="25"/>
  <c r="R104" i="25"/>
  <c r="R50" i="25"/>
  <c r="R230" i="25"/>
  <c r="R185" i="25"/>
  <c r="R122" i="25"/>
  <c r="R252" i="25"/>
  <c r="R48" i="25"/>
  <c r="R232" i="25"/>
  <c r="R235" i="25"/>
  <c r="R165" i="25"/>
  <c r="R341" i="25"/>
  <c r="R238" i="25"/>
  <c r="R291" i="25"/>
  <c r="R131" i="25"/>
  <c r="R123" i="25"/>
  <c r="R234" i="25"/>
  <c r="R189" i="25"/>
  <c r="R127" i="25"/>
  <c r="R268" i="25"/>
  <c r="R60" i="25"/>
  <c r="R166" i="25"/>
  <c r="R121" i="25"/>
  <c r="R336" i="25"/>
  <c r="R335" i="25"/>
  <c r="R295" i="25"/>
  <c r="R82" i="25"/>
  <c r="R94" i="25"/>
  <c r="R95" i="25"/>
  <c r="R85" i="25"/>
  <c r="R337" i="25"/>
  <c r="R163" i="25"/>
  <c r="R46" i="25"/>
  <c r="R134" i="25"/>
  <c r="R170" i="25"/>
  <c r="R125" i="25"/>
  <c r="R344" i="25"/>
  <c r="R54" i="25"/>
  <c r="R130" i="25"/>
  <c r="R313" i="25"/>
  <c r="R57" i="25"/>
  <c r="R208" i="25"/>
  <c r="R327" i="25"/>
  <c r="R325" i="25"/>
  <c r="R290" i="25"/>
  <c r="R324" i="25"/>
  <c r="R172" i="25"/>
  <c r="R264" i="25"/>
  <c r="R241" i="25"/>
  <c r="R317" i="25"/>
  <c r="R294" i="25"/>
  <c r="R343" i="25"/>
  <c r="R319" i="25"/>
  <c r="R68" i="25"/>
  <c r="R61" i="25"/>
  <c r="R249" i="25"/>
  <c r="R69" i="25"/>
  <c r="R143" i="25"/>
  <c r="R107" i="25"/>
  <c r="R216" i="25"/>
  <c r="R243" i="25"/>
  <c r="R245" i="25"/>
  <c r="R99" i="25"/>
  <c r="R210" i="25"/>
  <c r="R102" i="25"/>
  <c r="R55" i="25"/>
  <c r="P292" i="25"/>
  <c r="P335" i="25"/>
  <c r="P271" i="25"/>
  <c r="P207" i="25"/>
  <c r="P143" i="25"/>
  <c r="P79" i="25"/>
  <c r="P285" i="25"/>
  <c r="P320" i="25"/>
  <c r="P256" i="25"/>
  <c r="P299" i="25"/>
  <c r="P235" i="25"/>
  <c r="P171" i="25"/>
  <c r="P107" i="25"/>
  <c r="P341" i="25"/>
  <c r="P221" i="25"/>
  <c r="P136" i="25"/>
  <c r="P50" i="25"/>
  <c r="P209" i="25"/>
  <c r="P96" i="25"/>
  <c r="P257" i="25"/>
  <c r="P137" i="25"/>
  <c r="P265" i="25"/>
  <c r="P318" i="25"/>
  <c r="P64" i="25"/>
  <c r="P284" i="25"/>
  <c r="P327" i="25"/>
  <c r="P263" i="25"/>
  <c r="P199" i="25"/>
  <c r="P135" i="25"/>
  <c r="P71" i="25"/>
  <c r="P269" i="25"/>
  <c r="P173" i="25"/>
  <c r="P340" i="25"/>
  <c r="P276" i="25"/>
  <c r="P319" i="25"/>
  <c r="P255" i="25"/>
  <c r="P191" i="25"/>
  <c r="P127" i="25"/>
  <c r="P63" i="25"/>
  <c r="P253" i="25"/>
  <c r="P304" i="25"/>
  <c r="P240" i="25"/>
  <c r="P283" i="25"/>
  <c r="P219" i="25"/>
  <c r="P155" i="25"/>
  <c r="P91" i="25"/>
  <c r="P309" i="25"/>
  <c r="P200" i="25"/>
  <c r="P114" i="25"/>
  <c r="P322" i="25"/>
  <c r="P181" i="25"/>
  <c r="P68" i="25"/>
  <c r="P222" i="25"/>
  <c r="P108" i="25"/>
  <c r="P198" i="25"/>
  <c r="P234" i="25"/>
  <c r="P332" i="25"/>
  <c r="P268" i="25"/>
  <c r="P311" i="25"/>
  <c r="P247" i="25"/>
  <c r="P183" i="25"/>
  <c r="P119" i="25"/>
  <c r="P55" i="25"/>
  <c r="P237" i="25"/>
  <c r="P152" i="25"/>
  <c r="P324" i="25"/>
  <c r="P260" i="25"/>
  <c r="P303" i="25"/>
  <c r="P239" i="25"/>
  <c r="P175" i="25"/>
  <c r="P111" i="25"/>
  <c r="P47" i="25"/>
  <c r="P226" i="25"/>
  <c r="P288" i="25"/>
  <c r="P331" i="25"/>
  <c r="P267" i="25"/>
  <c r="P203" i="25"/>
  <c r="P139" i="25"/>
  <c r="P75" i="25"/>
  <c r="P277" i="25"/>
  <c r="P178" i="25"/>
  <c r="P93" i="25"/>
  <c r="P281" i="25"/>
  <c r="P153" i="25"/>
  <c r="P342" i="25"/>
  <c r="P193" i="25"/>
  <c r="P80" i="25"/>
  <c r="P142" i="25"/>
  <c r="P177" i="25"/>
  <c r="P316" i="25"/>
  <c r="P252" i="25"/>
  <c r="P295" i="25"/>
  <c r="P231" i="25"/>
  <c r="P167" i="25"/>
  <c r="P103" i="25"/>
  <c r="P333" i="25"/>
  <c r="P216" i="25"/>
  <c r="P308" i="25"/>
  <c r="P159" i="25"/>
  <c r="P272" i="25"/>
  <c r="P123" i="25"/>
  <c r="P72" i="25"/>
  <c r="P165" i="25"/>
  <c r="P300" i="25"/>
  <c r="P151" i="25"/>
  <c r="P130" i="25"/>
  <c r="P45" i="25"/>
  <c r="P202" i="25"/>
  <c r="P89" i="25"/>
  <c r="P246" i="25"/>
  <c r="P129" i="25"/>
  <c r="P242" i="25"/>
  <c r="P297" i="25"/>
  <c r="P49" i="25"/>
  <c r="P296" i="25"/>
  <c r="P339" i="25"/>
  <c r="P275" i="25"/>
  <c r="P211" i="25"/>
  <c r="P147" i="25"/>
  <c r="P83" i="25"/>
  <c r="P293" i="25"/>
  <c r="P77" i="25"/>
  <c r="P132" i="25"/>
  <c r="P172" i="25"/>
  <c r="P100" i="25"/>
  <c r="P140" i="25"/>
  <c r="P314" i="25"/>
  <c r="P261" i="25"/>
  <c r="P61" i="25"/>
  <c r="P110" i="25"/>
  <c r="P150" i="25"/>
  <c r="P57" i="25"/>
  <c r="P112" i="25"/>
  <c r="P176" i="25"/>
  <c r="P232" i="25"/>
  <c r="P56" i="25"/>
  <c r="P102" i="25"/>
  <c r="P144" i="25"/>
  <c r="P338" i="25"/>
  <c r="P84" i="25"/>
  <c r="P62" i="25"/>
  <c r="P82" i="25"/>
  <c r="P169" i="25"/>
  <c r="P345" i="25"/>
  <c r="P54" i="25"/>
  <c r="P321" i="25"/>
  <c r="P182" i="25"/>
  <c r="P196" i="25"/>
  <c r="P133" i="25"/>
  <c r="P244" i="25"/>
  <c r="P95" i="25"/>
  <c r="P315" i="25"/>
  <c r="P59" i="25"/>
  <c r="P238" i="25"/>
  <c r="P52" i="25"/>
  <c r="P343" i="25"/>
  <c r="P87" i="25"/>
  <c r="P109" i="25"/>
  <c r="P313" i="25"/>
  <c r="P174" i="25"/>
  <c r="P60" i="25"/>
  <c r="P214" i="25"/>
  <c r="P101" i="25"/>
  <c r="P185" i="25"/>
  <c r="P220" i="25"/>
  <c r="P344" i="25"/>
  <c r="P280" i="25"/>
  <c r="P323" i="25"/>
  <c r="P259" i="25"/>
  <c r="P195" i="25"/>
  <c r="P131" i="25"/>
  <c r="P67" i="25"/>
  <c r="P205" i="25"/>
  <c r="P334" i="25"/>
  <c r="P74" i="25"/>
  <c r="P116" i="25"/>
  <c r="P254" i="25"/>
  <c r="P233" i="25"/>
  <c r="P282" i="25"/>
  <c r="P189" i="25"/>
  <c r="P302" i="25"/>
  <c r="P53" i="25"/>
  <c r="P94" i="25"/>
  <c r="P206" i="25"/>
  <c r="P118" i="25"/>
  <c r="P241" i="25"/>
  <c r="P184" i="25"/>
  <c r="P290" i="25"/>
  <c r="P46" i="25"/>
  <c r="P86" i="25"/>
  <c r="P192" i="25"/>
  <c r="P337" i="25"/>
  <c r="P212" i="25"/>
  <c r="P138" i="25"/>
  <c r="P48" i="25"/>
  <c r="P81" i="25"/>
  <c r="P326" i="25"/>
  <c r="P65" i="25"/>
  <c r="P228" i="25"/>
  <c r="P161" i="25"/>
  <c r="P223" i="25"/>
  <c r="P187" i="25"/>
  <c r="P298" i="25"/>
  <c r="P215" i="25"/>
  <c r="P66" i="25"/>
  <c r="P117" i="25"/>
  <c r="P158" i="25"/>
  <c r="P70" i="25"/>
  <c r="P312" i="25"/>
  <c r="P291" i="25"/>
  <c r="P163" i="25"/>
  <c r="P325" i="25"/>
  <c r="P188" i="25"/>
  <c r="P262" i="25"/>
  <c r="P273" i="25"/>
  <c r="P166" i="25"/>
  <c r="P170" i="25"/>
  <c r="P105" i="25"/>
  <c r="P98" i="25"/>
  <c r="P201" i="25"/>
  <c r="P197" i="25"/>
  <c r="P204" i="25"/>
  <c r="P210" i="25"/>
  <c r="P258" i="25"/>
  <c r="P305" i="25"/>
  <c r="P287" i="25"/>
  <c r="P317" i="25"/>
  <c r="P251" i="25"/>
  <c r="P245" i="25"/>
  <c r="P124" i="25"/>
  <c r="P85" i="25"/>
  <c r="P279" i="25"/>
  <c r="P301" i="25"/>
  <c r="P88" i="25"/>
  <c r="P270" i="25"/>
  <c r="P145" i="25"/>
  <c r="P330" i="25"/>
  <c r="P186" i="25"/>
  <c r="P73" i="25"/>
  <c r="P128" i="25"/>
  <c r="P164" i="25"/>
  <c r="P328" i="25"/>
  <c r="P264" i="25"/>
  <c r="P307" i="25"/>
  <c r="P243" i="25"/>
  <c r="P179" i="25"/>
  <c r="P115" i="25"/>
  <c r="P51" i="25"/>
  <c r="P162" i="25"/>
  <c r="P249" i="25"/>
  <c r="P310" i="25"/>
  <c r="P58" i="25"/>
  <c r="P134" i="25"/>
  <c r="P250" i="25"/>
  <c r="P154" i="25"/>
  <c r="P146" i="25"/>
  <c r="P224" i="25"/>
  <c r="P278" i="25"/>
  <c r="P306" i="25"/>
  <c r="P92" i="25"/>
  <c r="P218" i="25"/>
  <c r="P126" i="25"/>
  <c r="P141" i="25"/>
  <c r="P217" i="25"/>
  <c r="P266" i="25"/>
  <c r="P286" i="25"/>
  <c r="P78" i="25"/>
  <c r="P190" i="25"/>
  <c r="P97" i="25"/>
  <c r="P180" i="25"/>
  <c r="P90" i="25"/>
  <c r="P122" i="25"/>
  <c r="P168" i="25"/>
  <c r="P149" i="25"/>
  <c r="P125" i="25"/>
  <c r="P236" i="25"/>
  <c r="P336" i="25"/>
  <c r="P157" i="25"/>
  <c r="P121" i="25"/>
  <c r="P194" i="25"/>
  <c r="P230" i="25"/>
  <c r="P289" i="25"/>
  <c r="P329" i="25"/>
  <c r="P106" i="25"/>
  <c r="P248" i="25"/>
  <c r="P227" i="25"/>
  <c r="P99" i="25"/>
  <c r="P120" i="25"/>
  <c r="P229" i="25"/>
  <c r="P213" i="25"/>
  <c r="P104" i="25"/>
  <c r="P208" i="25"/>
  <c r="P225" i="25"/>
  <c r="P148" i="25"/>
  <c r="P160" i="25"/>
  <c r="P156" i="25"/>
  <c r="P76" i="25"/>
  <c r="P113" i="25"/>
  <c r="P274" i="25"/>
  <c r="P294" i="25"/>
  <c r="P69" i="25"/>
  <c r="I325" i="25"/>
  <c r="AX325" i="25" s="1"/>
  <c r="I261" i="25"/>
  <c r="AX261" i="25" s="1"/>
  <c r="I197" i="25"/>
  <c r="AX197" i="25" s="1"/>
  <c r="I133" i="25"/>
  <c r="AX133" i="25" s="1"/>
  <c r="I69" i="25"/>
  <c r="AX69" i="25" s="1"/>
  <c r="I292" i="25"/>
  <c r="AX292" i="25" s="1"/>
  <c r="I207" i="25"/>
  <c r="AX207" i="25" s="1"/>
  <c r="I122" i="25"/>
  <c r="AX122" i="25" s="1"/>
  <c r="I310" i="25"/>
  <c r="AX310" i="25" s="1"/>
  <c r="I334" i="25"/>
  <c r="AX334" i="25" s="1"/>
  <c r="I248" i="25"/>
  <c r="AX248" i="25" s="1"/>
  <c r="I163" i="25"/>
  <c r="AX163" i="25" s="1"/>
  <c r="I78" i="25"/>
  <c r="AX78" i="25" s="1"/>
  <c r="I160" i="25"/>
  <c r="AX160" i="25" s="1"/>
  <c r="I295" i="25"/>
  <c r="AX295" i="25" s="1"/>
  <c r="I210" i="25"/>
  <c r="AX210" i="25" s="1"/>
  <c r="I124" i="25"/>
  <c r="AX124" i="25" s="1"/>
  <c r="I320" i="25"/>
  <c r="AX320" i="25" s="1"/>
  <c r="I283" i="25"/>
  <c r="AX283" i="25" s="1"/>
  <c r="I305" i="25"/>
  <c r="AX305" i="25" s="1"/>
  <c r="I241" i="25"/>
  <c r="AX241" i="25" s="1"/>
  <c r="I177" i="25"/>
  <c r="AX177" i="25" s="1"/>
  <c r="I113" i="25"/>
  <c r="AX113" i="25" s="1"/>
  <c r="I49" i="25"/>
  <c r="AX49" i="25" s="1"/>
  <c r="I266" i="25"/>
  <c r="AX266" i="25" s="1"/>
  <c r="I180" i="25"/>
  <c r="AX180" i="25" s="1"/>
  <c r="I95" i="25"/>
  <c r="AX95" i="25" s="1"/>
  <c r="I208" i="25"/>
  <c r="AX208" i="25" s="1"/>
  <c r="I307" i="25"/>
  <c r="AX307" i="25" s="1"/>
  <c r="I222" i="25"/>
  <c r="AX222" i="25" s="1"/>
  <c r="I136" i="25"/>
  <c r="AX136" i="25" s="1"/>
  <c r="I51" i="25"/>
  <c r="AX51" i="25" s="1"/>
  <c r="I59" i="25"/>
  <c r="AX59" i="25" s="1"/>
  <c r="I268" i="25"/>
  <c r="AX268" i="25" s="1"/>
  <c r="I183" i="25"/>
  <c r="AX183" i="25" s="1"/>
  <c r="I98" i="25"/>
  <c r="AX98" i="25" s="1"/>
  <c r="I203" i="25"/>
  <c r="AX203" i="25" s="1"/>
  <c r="I134" i="25"/>
  <c r="AX134" i="25" s="1"/>
  <c r="I285" i="25"/>
  <c r="AX285" i="25" s="1"/>
  <c r="I221" i="25"/>
  <c r="AX221" i="25" s="1"/>
  <c r="I157" i="25"/>
  <c r="AX157" i="25" s="1"/>
  <c r="I93" i="25"/>
  <c r="AX93" i="25" s="1"/>
  <c r="I324" i="25"/>
  <c r="AX324" i="25" s="1"/>
  <c r="I239" i="25"/>
  <c r="AX239" i="25" s="1"/>
  <c r="I154" i="25"/>
  <c r="AX154" i="25" s="1"/>
  <c r="I68" i="25"/>
  <c r="AX68" i="25" s="1"/>
  <c r="I123" i="25"/>
  <c r="AX123" i="25" s="1"/>
  <c r="I280" i="25"/>
  <c r="AX280" i="25" s="1"/>
  <c r="I195" i="25"/>
  <c r="AX195" i="25" s="1"/>
  <c r="I110" i="25"/>
  <c r="AX110" i="25" s="1"/>
  <c r="I272" i="25"/>
  <c r="AX272" i="25" s="1"/>
  <c r="I327" i="25"/>
  <c r="AX327" i="25" s="1"/>
  <c r="I242" i="25"/>
  <c r="AX242" i="25" s="1"/>
  <c r="I156" i="25"/>
  <c r="AX156" i="25" s="1"/>
  <c r="I71" i="25"/>
  <c r="AX71" i="25" s="1"/>
  <c r="I112" i="25"/>
  <c r="AX112" i="25" s="1"/>
  <c r="I297" i="25"/>
  <c r="AX297" i="25" s="1"/>
  <c r="I340" i="25"/>
  <c r="AX340" i="25" s="1"/>
  <c r="I171" i="25"/>
  <c r="AX171" i="25" s="1"/>
  <c r="I342" i="25"/>
  <c r="AX342" i="25" s="1"/>
  <c r="I87" i="25"/>
  <c r="AX87" i="25" s="1"/>
  <c r="I281" i="25"/>
  <c r="AX281" i="25" s="1"/>
  <c r="I319" i="25"/>
  <c r="AX319" i="25" s="1"/>
  <c r="I107" i="25"/>
  <c r="AX107" i="25" s="1"/>
  <c r="I256" i="25"/>
  <c r="AX256" i="25" s="1"/>
  <c r="I66" i="25"/>
  <c r="AX66" i="25" s="1"/>
  <c r="I201" i="25"/>
  <c r="AX201" i="25" s="1"/>
  <c r="I212" i="25"/>
  <c r="AX212" i="25" s="1"/>
  <c r="I254" i="25"/>
  <c r="AX254" i="25" s="1"/>
  <c r="I300" i="25"/>
  <c r="AX300" i="25" s="1"/>
  <c r="I304" i="25"/>
  <c r="AX304" i="25" s="1"/>
  <c r="I121" i="25"/>
  <c r="AX121" i="25" s="1"/>
  <c r="I106" i="25"/>
  <c r="AX106" i="25" s="1"/>
  <c r="I147" i="25"/>
  <c r="AX147" i="25" s="1"/>
  <c r="I194" i="25"/>
  <c r="AX194" i="25" s="1"/>
  <c r="I309" i="25"/>
  <c r="AX309" i="25" s="1"/>
  <c r="I245" i="25"/>
  <c r="AX245" i="25" s="1"/>
  <c r="I181" i="25"/>
  <c r="AX181" i="25" s="1"/>
  <c r="I117" i="25"/>
  <c r="AX117" i="25" s="1"/>
  <c r="I53" i="25"/>
  <c r="AX53" i="25" s="1"/>
  <c r="I271" i="25"/>
  <c r="AX271" i="25" s="1"/>
  <c r="I186" i="25"/>
  <c r="AX186" i="25" s="1"/>
  <c r="I100" i="25"/>
  <c r="AX100" i="25" s="1"/>
  <c r="I230" i="25"/>
  <c r="AX230" i="25" s="1"/>
  <c r="I312" i="25"/>
  <c r="AX312" i="25" s="1"/>
  <c r="I227" i="25"/>
  <c r="AX227" i="25" s="1"/>
  <c r="I142" i="25"/>
  <c r="AX142" i="25" s="1"/>
  <c r="I56" i="25"/>
  <c r="AX56" i="25" s="1"/>
  <c r="I70" i="25"/>
  <c r="AX70" i="25" s="1"/>
  <c r="I274" i="25"/>
  <c r="AX274" i="25" s="1"/>
  <c r="I188" i="25"/>
  <c r="AX188" i="25" s="1"/>
  <c r="I103" i="25"/>
  <c r="AX103" i="25" s="1"/>
  <c r="I224" i="25"/>
  <c r="AX224" i="25" s="1"/>
  <c r="I182" i="25"/>
  <c r="AX182" i="25" s="1"/>
  <c r="I289" i="25"/>
  <c r="AX289" i="25" s="1"/>
  <c r="I225" i="25"/>
  <c r="AX225" i="25" s="1"/>
  <c r="I161" i="25"/>
  <c r="AX161" i="25" s="1"/>
  <c r="I97" i="25"/>
  <c r="AX97" i="25" s="1"/>
  <c r="I330" i="25"/>
  <c r="AX330" i="25" s="1"/>
  <c r="I244" i="25"/>
  <c r="AX244" i="25" s="1"/>
  <c r="I159" i="25"/>
  <c r="AX159" i="25" s="1"/>
  <c r="I74" i="25"/>
  <c r="AX74" i="25" s="1"/>
  <c r="I144" i="25"/>
  <c r="AX144" i="25" s="1"/>
  <c r="I286" i="25"/>
  <c r="AX286" i="25" s="1"/>
  <c r="I200" i="25"/>
  <c r="AX200" i="25" s="1"/>
  <c r="I115" i="25"/>
  <c r="AX115" i="25" s="1"/>
  <c r="I299" i="25"/>
  <c r="AX299" i="25" s="1"/>
  <c r="I332" i="25"/>
  <c r="AX332" i="25" s="1"/>
  <c r="I247" i="25"/>
  <c r="AX247" i="25" s="1"/>
  <c r="I162" i="25"/>
  <c r="AX162" i="25" s="1"/>
  <c r="I76" i="25"/>
  <c r="AX76" i="25" s="1"/>
  <c r="I293" i="25"/>
  <c r="AX293" i="25" s="1"/>
  <c r="I165" i="25"/>
  <c r="AX165" i="25" s="1"/>
  <c r="I335" i="25"/>
  <c r="AX335" i="25" s="1"/>
  <c r="I164" i="25"/>
  <c r="AX164" i="25" s="1"/>
  <c r="I155" i="25"/>
  <c r="AX155" i="25" s="1"/>
  <c r="I206" i="25"/>
  <c r="AX206" i="25" s="1"/>
  <c r="I315" i="25"/>
  <c r="AX315" i="25" s="1"/>
  <c r="I252" i="25"/>
  <c r="AX252" i="25" s="1"/>
  <c r="I82" i="25"/>
  <c r="AX82" i="25" s="1"/>
  <c r="I337" i="25"/>
  <c r="AX337" i="25" s="1"/>
  <c r="I209" i="25"/>
  <c r="AX209" i="25" s="1"/>
  <c r="I81" i="25"/>
  <c r="AX81" i="25" s="1"/>
  <c r="I223" i="25"/>
  <c r="AX223" i="25" s="1"/>
  <c r="I52" i="25"/>
  <c r="AX52" i="25" s="1"/>
  <c r="I264" i="25"/>
  <c r="AX264" i="25" s="1"/>
  <c r="I94" i="25"/>
  <c r="AX94" i="25" s="1"/>
  <c r="I311" i="25"/>
  <c r="AX311" i="25" s="1"/>
  <c r="I140" i="25"/>
  <c r="AX140" i="25" s="1"/>
  <c r="I128" i="25"/>
  <c r="AX128" i="25" s="1"/>
  <c r="I317" i="25"/>
  <c r="AX317" i="25" s="1"/>
  <c r="I237" i="25"/>
  <c r="AX237" i="25" s="1"/>
  <c r="I141" i="25"/>
  <c r="AX141" i="25" s="1"/>
  <c r="I61" i="25"/>
  <c r="AX61" i="25" s="1"/>
  <c r="I260" i="25"/>
  <c r="AX260" i="25" s="1"/>
  <c r="I132" i="25"/>
  <c r="AX132" i="25" s="1"/>
  <c r="I267" i="25"/>
  <c r="AX267" i="25" s="1"/>
  <c r="I302" i="25"/>
  <c r="AX302" i="25" s="1"/>
  <c r="I174" i="25"/>
  <c r="AX174" i="25" s="1"/>
  <c r="I67" i="25"/>
  <c r="AX67" i="25" s="1"/>
  <c r="I48" i="25"/>
  <c r="AX48" i="25" s="1"/>
  <c r="I220" i="25"/>
  <c r="AX220" i="25" s="1"/>
  <c r="I114" i="25"/>
  <c r="AX114" i="25" s="1"/>
  <c r="I187" i="25"/>
  <c r="AX187" i="25" s="1"/>
  <c r="I233" i="25"/>
  <c r="AX233" i="25" s="1"/>
  <c r="I170" i="25"/>
  <c r="AX170" i="25" s="1"/>
  <c r="I126" i="25"/>
  <c r="AX126" i="25" s="1"/>
  <c r="I166" i="25"/>
  <c r="AX166" i="25" s="1"/>
  <c r="I153" i="25"/>
  <c r="AX153" i="25" s="1"/>
  <c r="I63" i="25"/>
  <c r="AX63" i="25" s="1"/>
  <c r="I322" i="25"/>
  <c r="AX322" i="25" s="1"/>
  <c r="I329" i="25"/>
  <c r="AX329" i="25" s="1"/>
  <c r="I298" i="25"/>
  <c r="AX298" i="25" s="1"/>
  <c r="I168" i="25"/>
  <c r="AX168" i="25" s="1"/>
  <c r="I130" i="25"/>
  <c r="AX130" i="25" s="1"/>
  <c r="I185" i="25"/>
  <c r="AX185" i="25" s="1"/>
  <c r="I246" i="25"/>
  <c r="AX246" i="25" s="1"/>
  <c r="I91" i="25"/>
  <c r="AX91" i="25" s="1"/>
  <c r="I219" i="25"/>
  <c r="AX219" i="25" s="1"/>
  <c r="I277" i="25"/>
  <c r="AX277" i="25" s="1"/>
  <c r="I149" i="25"/>
  <c r="AX149" i="25" s="1"/>
  <c r="I314" i="25"/>
  <c r="AX314" i="25" s="1"/>
  <c r="I143" i="25"/>
  <c r="AX143" i="25" s="1"/>
  <c r="I86" i="25"/>
  <c r="AX86" i="25" s="1"/>
  <c r="I184" i="25"/>
  <c r="AX184" i="25" s="1"/>
  <c r="I235" i="25"/>
  <c r="AX235" i="25" s="1"/>
  <c r="I231" i="25"/>
  <c r="AX231" i="25" s="1"/>
  <c r="I60" i="25"/>
  <c r="AX60" i="25" s="1"/>
  <c r="I321" i="25"/>
  <c r="AX321" i="25" s="1"/>
  <c r="I229" i="25"/>
  <c r="AX229" i="25" s="1"/>
  <c r="I101" i="25"/>
  <c r="AX101" i="25" s="1"/>
  <c r="I250" i="25"/>
  <c r="AX250" i="25" s="1"/>
  <c r="I79" i="25"/>
  <c r="AX79" i="25" s="1"/>
  <c r="I291" i="25"/>
  <c r="AX291" i="25" s="1"/>
  <c r="I120" i="25"/>
  <c r="AX120" i="25" s="1"/>
  <c r="I338" i="25"/>
  <c r="AX338" i="25" s="1"/>
  <c r="I167" i="25"/>
  <c r="AX167" i="25" s="1"/>
  <c r="I150" i="25"/>
  <c r="AX150" i="25" s="1"/>
  <c r="I273" i="25"/>
  <c r="AX273" i="25" s="1"/>
  <c r="I145" i="25"/>
  <c r="AX145" i="25" s="1"/>
  <c r="I308" i="25"/>
  <c r="AX308" i="25" s="1"/>
  <c r="I138" i="25"/>
  <c r="AX138" i="25" s="1"/>
  <c r="I64" i="25"/>
  <c r="AX64" i="25" s="1"/>
  <c r="I179" i="25"/>
  <c r="AX179" i="25" s="1"/>
  <c r="I214" i="25"/>
  <c r="AX214" i="25" s="1"/>
  <c r="I226" i="25"/>
  <c r="AX226" i="25" s="1"/>
  <c r="I55" i="25"/>
  <c r="AX55" i="25" s="1"/>
  <c r="I262" i="25"/>
  <c r="AX262" i="25" s="1"/>
  <c r="I269" i="25"/>
  <c r="AX269" i="25" s="1"/>
  <c r="I189" i="25"/>
  <c r="AX189" i="25" s="1"/>
  <c r="I109" i="25"/>
  <c r="AX109" i="25" s="1"/>
  <c r="I303" i="25"/>
  <c r="AX303" i="25" s="1"/>
  <c r="I196" i="25"/>
  <c r="AX196" i="25" s="1"/>
  <c r="I90" i="25"/>
  <c r="AX90" i="25" s="1"/>
  <c r="I344" i="25"/>
  <c r="AX344" i="25" s="1"/>
  <c r="I238" i="25"/>
  <c r="AX238" i="25" s="1"/>
  <c r="I131" i="25"/>
  <c r="AX131" i="25" s="1"/>
  <c r="I198" i="25"/>
  <c r="AX198" i="25" s="1"/>
  <c r="I284" i="25"/>
  <c r="AX284" i="25" s="1"/>
  <c r="I178" i="25"/>
  <c r="AX178" i="25" s="1"/>
  <c r="I50" i="25"/>
  <c r="AX50" i="25" s="1"/>
  <c r="I240" i="25"/>
  <c r="AX240" i="25" s="1"/>
  <c r="I105" i="25"/>
  <c r="AX105" i="25" s="1"/>
  <c r="I296" i="25"/>
  <c r="AX296" i="25" s="1"/>
  <c r="I258" i="25"/>
  <c r="AX258" i="25" s="1"/>
  <c r="I345" i="25"/>
  <c r="AX345" i="25" s="1"/>
  <c r="I234" i="25"/>
  <c r="AX234" i="25" s="1"/>
  <c r="I190" i="25"/>
  <c r="AX190" i="25" s="1"/>
  <c r="I151" i="25"/>
  <c r="AX151" i="25" s="1"/>
  <c r="I137" i="25"/>
  <c r="AX137" i="25" s="1"/>
  <c r="I331" i="25"/>
  <c r="AX331" i="25" s="1"/>
  <c r="I85" i="25"/>
  <c r="AX85" i="25" s="1"/>
  <c r="I99" i="25"/>
  <c r="AX99" i="25" s="1"/>
  <c r="I257" i="25"/>
  <c r="AX257" i="25" s="1"/>
  <c r="I287" i="25"/>
  <c r="AX287" i="25" s="1"/>
  <c r="I328" i="25"/>
  <c r="AX328" i="25" s="1"/>
  <c r="I139" i="25"/>
  <c r="AX139" i="25" s="1"/>
  <c r="I294" i="25"/>
  <c r="AX294" i="25" s="1"/>
  <c r="I253" i="25"/>
  <c r="AX253" i="25" s="1"/>
  <c r="I77" i="25"/>
  <c r="AX77" i="25" s="1"/>
  <c r="I175" i="25"/>
  <c r="AX175" i="25" s="1"/>
  <c r="I323" i="25"/>
  <c r="AX323" i="25" s="1"/>
  <c r="I88" i="25"/>
  <c r="AX88" i="25" s="1"/>
  <c r="I263" i="25"/>
  <c r="AX263" i="25" s="1"/>
  <c r="I278" i="25"/>
  <c r="AX278" i="25" s="1"/>
  <c r="I255" i="25"/>
  <c r="AX255" i="25" s="1"/>
  <c r="I172" i="25"/>
  <c r="AX172" i="25" s="1"/>
  <c r="I148" i="25"/>
  <c r="AX148" i="25" s="1"/>
  <c r="I96" i="25"/>
  <c r="AX96" i="25" s="1"/>
  <c r="I339" i="25"/>
  <c r="AX339" i="25" s="1"/>
  <c r="I336" i="25"/>
  <c r="AX336" i="25" s="1"/>
  <c r="I276" i="25"/>
  <c r="AX276" i="25" s="1"/>
  <c r="I62" i="25"/>
  <c r="AX62" i="25" s="1"/>
  <c r="I228" i="25"/>
  <c r="AX228" i="25" s="1"/>
  <c r="I316" i="25"/>
  <c r="AX316" i="25" s="1"/>
  <c r="I193" i="25"/>
  <c r="AX193" i="25" s="1"/>
  <c r="I202" i="25"/>
  <c r="AX202" i="25" s="1"/>
  <c r="I243" i="25"/>
  <c r="AX243" i="25" s="1"/>
  <c r="I290" i="25"/>
  <c r="AX290" i="25" s="1"/>
  <c r="I54" i="25"/>
  <c r="AX54" i="25" s="1"/>
  <c r="I205" i="25"/>
  <c r="AX205" i="25" s="1"/>
  <c r="I45" i="25"/>
  <c r="AX45" i="25" s="1"/>
  <c r="I111" i="25"/>
  <c r="AX111" i="25" s="1"/>
  <c r="I259" i="25"/>
  <c r="AX259" i="25" s="1"/>
  <c r="I46" i="25"/>
  <c r="AX46" i="25" s="1"/>
  <c r="I199" i="25"/>
  <c r="AX199" i="25" s="1"/>
  <c r="I326" i="25"/>
  <c r="AX326" i="25" s="1"/>
  <c r="I84" i="25"/>
  <c r="AX84" i="25" s="1"/>
  <c r="I80" i="25"/>
  <c r="AX80" i="25" s="1"/>
  <c r="I275" i="25"/>
  <c r="AX275" i="25" s="1"/>
  <c r="I265" i="25"/>
  <c r="AX265" i="25" s="1"/>
  <c r="I83" i="25"/>
  <c r="AX83" i="25" s="1"/>
  <c r="I313" i="25"/>
  <c r="AX313" i="25" s="1"/>
  <c r="I191" i="25"/>
  <c r="AX191" i="25" s="1"/>
  <c r="I279" i="25"/>
  <c r="AX279" i="25" s="1"/>
  <c r="I341" i="25"/>
  <c r="AX341" i="25" s="1"/>
  <c r="I58" i="25"/>
  <c r="AX58" i="25" s="1"/>
  <c r="I146" i="25"/>
  <c r="AX146" i="25" s="1"/>
  <c r="I129" i="25"/>
  <c r="AX129" i="25" s="1"/>
  <c r="I116" i="25"/>
  <c r="AX116" i="25" s="1"/>
  <c r="I158" i="25"/>
  <c r="AX158" i="25" s="1"/>
  <c r="I204" i="25"/>
  <c r="AX204" i="25" s="1"/>
  <c r="I333" i="25"/>
  <c r="AX333" i="25" s="1"/>
  <c r="I173" i="25"/>
  <c r="AX173" i="25" s="1"/>
  <c r="I282" i="25"/>
  <c r="AX282" i="25" s="1"/>
  <c r="I47" i="25"/>
  <c r="AX47" i="25" s="1"/>
  <c r="I216" i="25"/>
  <c r="AX216" i="25" s="1"/>
  <c r="I118" i="25"/>
  <c r="AX118" i="25" s="1"/>
  <c r="I135" i="25"/>
  <c r="AX135" i="25" s="1"/>
  <c r="I102" i="25"/>
  <c r="AX102" i="25" s="1"/>
  <c r="I211" i="25"/>
  <c r="AX211" i="25" s="1"/>
  <c r="I217" i="25"/>
  <c r="AX217" i="25" s="1"/>
  <c r="I104" i="25"/>
  <c r="AX104" i="25" s="1"/>
  <c r="I73" i="25"/>
  <c r="AX73" i="25" s="1"/>
  <c r="I176" i="25"/>
  <c r="AX176" i="25" s="1"/>
  <c r="I249" i="25"/>
  <c r="AX249" i="25" s="1"/>
  <c r="I318" i="25"/>
  <c r="AX318" i="25" s="1"/>
  <c r="I108" i="25"/>
  <c r="AX108" i="25" s="1"/>
  <c r="I75" i="25"/>
  <c r="AX75" i="25" s="1"/>
  <c r="I119" i="25"/>
  <c r="AX119" i="25" s="1"/>
  <c r="I192" i="25"/>
  <c r="AX192" i="25" s="1"/>
  <c r="I169" i="25"/>
  <c r="AX169" i="25" s="1"/>
  <c r="I127" i="25"/>
  <c r="AX127" i="25" s="1"/>
  <c r="I251" i="25"/>
  <c r="AX251" i="25" s="1"/>
  <c r="I65" i="25"/>
  <c r="AX65" i="25" s="1"/>
  <c r="I301" i="25"/>
  <c r="AX301" i="25" s="1"/>
  <c r="I152" i="25"/>
  <c r="AX152" i="25" s="1"/>
  <c r="I343" i="25"/>
  <c r="AX343" i="25" s="1"/>
  <c r="I215" i="25"/>
  <c r="AX215" i="25" s="1"/>
  <c r="I213" i="25"/>
  <c r="AX213" i="25" s="1"/>
  <c r="I288" i="25"/>
  <c r="AX288" i="25" s="1"/>
  <c r="I125" i="25"/>
  <c r="AX125" i="25" s="1"/>
  <c r="I306" i="25"/>
  <c r="AX306" i="25" s="1"/>
  <c r="I89" i="25"/>
  <c r="AX89" i="25" s="1"/>
  <c r="I57" i="25"/>
  <c r="AX57" i="25" s="1"/>
  <c r="I218" i="25"/>
  <c r="AX218" i="25" s="1"/>
  <c r="I92" i="25"/>
  <c r="AX92" i="25" s="1"/>
  <c r="I270" i="25"/>
  <c r="AX270" i="25" s="1"/>
  <c r="I236" i="25"/>
  <c r="AX236" i="25" s="1"/>
  <c r="I72" i="25"/>
  <c r="AX72" i="25" s="1"/>
  <c r="I232" i="25"/>
  <c r="AX232" i="25" s="1"/>
  <c r="J20" i="19"/>
  <c r="I22" i="19"/>
  <c r="F45" i="25" a="1"/>
  <c r="F261" i="25" l="1"/>
  <c r="AU261" i="25" s="1"/>
  <c r="F64" i="25"/>
  <c r="AU64" i="25" s="1"/>
  <c r="F122" i="25"/>
  <c r="AU122" i="25" s="1"/>
  <c r="F327" i="25"/>
  <c r="AU327" i="25" s="1"/>
  <c r="F263" i="25"/>
  <c r="AU263" i="25" s="1"/>
  <c r="F199" i="25"/>
  <c r="AU199" i="25" s="1"/>
  <c r="F135" i="25"/>
  <c r="AU135" i="25" s="1"/>
  <c r="F71" i="25"/>
  <c r="AU71" i="25" s="1"/>
  <c r="F97" i="25"/>
  <c r="AU97" i="25" s="1"/>
  <c r="F182" i="25"/>
  <c r="AU182" i="25" s="1"/>
  <c r="F268" i="25"/>
  <c r="AU268" i="25" s="1"/>
  <c r="F45" i="25"/>
  <c r="AU45" i="25" s="1"/>
  <c r="F130" i="25"/>
  <c r="AU130" i="25" s="1"/>
  <c r="F216" i="25"/>
  <c r="AU216" i="25" s="1"/>
  <c r="F301" i="25"/>
  <c r="AU301" i="25" s="1"/>
  <c r="F84" i="25"/>
  <c r="AU84" i="25" s="1"/>
  <c r="F169" i="25"/>
  <c r="AU169" i="25" s="1"/>
  <c r="F254" i="25"/>
  <c r="AU254" i="25" s="1"/>
  <c r="F340" i="25"/>
  <c r="AU340" i="25" s="1"/>
  <c r="F112" i="25"/>
  <c r="AU112" i="25" s="1"/>
  <c r="F202" i="25"/>
  <c r="AU202" i="25" s="1"/>
  <c r="F256" i="25"/>
  <c r="AU256" i="25" s="1"/>
  <c r="F229" i="25"/>
  <c r="AU229" i="25" s="1"/>
  <c r="F307" i="25"/>
  <c r="AU307" i="25" s="1"/>
  <c r="F243" i="25"/>
  <c r="AU243" i="25" s="1"/>
  <c r="F179" i="25"/>
  <c r="AU179" i="25" s="1"/>
  <c r="F115" i="25"/>
  <c r="AU115" i="25" s="1"/>
  <c r="F51" i="25"/>
  <c r="AU51" i="25" s="1"/>
  <c r="F124" i="25"/>
  <c r="AU124" i="25" s="1"/>
  <c r="F209" i="25"/>
  <c r="AU209" i="25" s="1"/>
  <c r="F294" i="25"/>
  <c r="AU294" i="25" s="1"/>
  <c r="F72" i="25"/>
  <c r="AU72" i="25" s="1"/>
  <c r="F157" i="25"/>
  <c r="AU157" i="25" s="1"/>
  <c r="F242" i="25"/>
  <c r="AU242" i="25" s="1"/>
  <c r="F328" i="25"/>
  <c r="AU328" i="25" s="1"/>
  <c r="F110" i="25"/>
  <c r="AU110" i="25" s="1"/>
  <c r="F196" i="25"/>
  <c r="AU196" i="25" s="1"/>
  <c r="F281" i="25"/>
  <c r="AU281" i="25" s="1"/>
  <c r="F74" i="25"/>
  <c r="AU74" i="25" s="1"/>
  <c r="F186" i="25"/>
  <c r="AU186" i="25" s="1"/>
  <c r="F133" i="25"/>
  <c r="AU133" i="25" s="1"/>
  <c r="F138" i="25"/>
  <c r="AU138" i="25" s="1"/>
  <c r="F192" i="25"/>
  <c r="AU192" i="25" s="1"/>
  <c r="F250" i="25"/>
  <c r="AU250" i="25" s="1"/>
  <c r="F287" i="25"/>
  <c r="AU287" i="25" s="1"/>
  <c r="F223" i="25"/>
  <c r="AU223" i="25" s="1"/>
  <c r="F159" i="25"/>
  <c r="AU159" i="25" s="1"/>
  <c r="F95" i="25"/>
  <c r="AU95" i="25" s="1"/>
  <c r="F65" i="25"/>
  <c r="AU65" i="25" s="1"/>
  <c r="F150" i="25"/>
  <c r="AU150" i="25" s="1"/>
  <c r="F236" i="25"/>
  <c r="AU236" i="25" s="1"/>
  <c r="F321" i="25"/>
  <c r="AU321" i="25" s="1"/>
  <c r="F98" i="25"/>
  <c r="AU98" i="25" s="1"/>
  <c r="F184" i="25"/>
  <c r="AU184" i="25" s="1"/>
  <c r="F269" i="25"/>
  <c r="AU269" i="25" s="1"/>
  <c r="F52" i="25"/>
  <c r="AU52" i="25" s="1"/>
  <c r="F137" i="25"/>
  <c r="AU137" i="25" s="1"/>
  <c r="F222" i="25"/>
  <c r="AU222" i="25" s="1"/>
  <c r="F308" i="25"/>
  <c r="AU308" i="25" s="1"/>
  <c r="F240" i="25"/>
  <c r="AU240" i="25" s="1"/>
  <c r="F298" i="25"/>
  <c r="AU298" i="25" s="1"/>
  <c r="F251" i="25"/>
  <c r="AU251" i="25" s="1"/>
  <c r="F134" i="25"/>
  <c r="AU134" i="25" s="1"/>
  <c r="F168" i="25"/>
  <c r="AU168" i="25" s="1"/>
  <c r="F206" i="25"/>
  <c r="AU206" i="25" s="1"/>
  <c r="F334" i="25"/>
  <c r="AU334" i="25" s="1"/>
  <c r="F219" i="25"/>
  <c r="AU219" i="25" s="1"/>
  <c r="F156" i="25"/>
  <c r="AU156" i="25" s="1"/>
  <c r="F189" i="25"/>
  <c r="AU189" i="25" s="1"/>
  <c r="F228" i="25"/>
  <c r="AU228" i="25" s="1"/>
  <c r="F198" i="25"/>
  <c r="AU198" i="25" s="1"/>
  <c r="F203" i="25"/>
  <c r="AU203" i="25" s="1"/>
  <c r="F177" i="25"/>
  <c r="AU177" i="25" s="1"/>
  <c r="F249" i="25"/>
  <c r="AU249" i="25" s="1"/>
  <c r="F185" i="25"/>
  <c r="AU185" i="25" s="1"/>
  <c r="F96" i="25"/>
  <c r="AU96" i="25" s="1"/>
  <c r="F149" i="25"/>
  <c r="AU149" i="25" s="1"/>
  <c r="F311" i="25"/>
  <c r="AU311" i="25" s="1"/>
  <c r="F247" i="25"/>
  <c r="AU247" i="25" s="1"/>
  <c r="F183" i="25"/>
  <c r="AU183" i="25" s="1"/>
  <c r="F119" i="25"/>
  <c r="AU119" i="25" s="1"/>
  <c r="F118" i="25"/>
  <c r="AU118" i="25" s="1"/>
  <c r="F204" i="25"/>
  <c r="AU204" i="25" s="1"/>
  <c r="F289" i="25"/>
  <c r="AU289" i="25" s="1"/>
  <c r="F336" i="25"/>
  <c r="AU336" i="25" s="1"/>
  <c r="F208" i="25"/>
  <c r="AU208" i="25" s="1"/>
  <c r="F55" i="25"/>
  <c r="AU55" i="25" s="1"/>
  <c r="F90" i="25"/>
  <c r="AU90" i="25" s="1"/>
  <c r="F181" i="25"/>
  <c r="AU181" i="25" s="1"/>
  <c r="F234" i="25"/>
  <c r="AU234" i="25" s="1"/>
  <c r="F293" i="25"/>
  <c r="AU293" i="25" s="1"/>
  <c r="F295" i="25"/>
  <c r="AU295" i="25" s="1"/>
  <c r="F231" i="25"/>
  <c r="AU231" i="25" s="1"/>
  <c r="F167" i="25"/>
  <c r="AU167" i="25" s="1"/>
  <c r="F103" i="25"/>
  <c r="AU103" i="25" s="1"/>
  <c r="F54" i="25"/>
  <c r="AU54" i="25" s="1"/>
  <c r="F140" i="25"/>
  <c r="AU140" i="25" s="1"/>
  <c r="F225" i="25"/>
  <c r="AU225" i="25" s="1"/>
  <c r="F310" i="25"/>
  <c r="AU310" i="25" s="1"/>
  <c r="F88" i="25"/>
  <c r="AU88" i="25" s="1"/>
  <c r="F173" i="25"/>
  <c r="AU173" i="25" s="1"/>
  <c r="F258" i="25"/>
  <c r="AU258" i="25" s="1"/>
  <c r="F344" i="25"/>
  <c r="AU344" i="25" s="1"/>
  <c r="F126" i="25"/>
  <c r="AU126" i="25" s="1"/>
  <c r="F212" i="25"/>
  <c r="AU212" i="25" s="1"/>
  <c r="F297" i="25"/>
  <c r="AU297" i="25" s="1"/>
  <c r="F283" i="25"/>
  <c r="AU283" i="25" s="1"/>
  <c r="F282" i="25"/>
  <c r="AU282" i="25" s="1"/>
  <c r="F85" i="25"/>
  <c r="AU85" i="25" s="1"/>
  <c r="F58" i="25"/>
  <c r="AU58" i="25" s="1"/>
  <c r="F339" i="25"/>
  <c r="AU339" i="25" s="1"/>
  <c r="F275" i="25"/>
  <c r="AU275" i="25" s="1"/>
  <c r="F211" i="25"/>
  <c r="AU211" i="25" s="1"/>
  <c r="F147" i="25"/>
  <c r="AU147" i="25" s="1"/>
  <c r="F83" i="25"/>
  <c r="AU83" i="25" s="1"/>
  <c r="F81" i="25"/>
  <c r="AU81" i="25" s="1"/>
  <c r="F166" i="25"/>
  <c r="AU166" i="25" s="1"/>
  <c r="F252" i="25"/>
  <c r="AU252" i="25" s="1"/>
  <c r="F337" i="25"/>
  <c r="AU337" i="25" s="1"/>
  <c r="F114" i="25"/>
  <c r="AU114" i="25" s="1"/>
  <c r="F200" i="25"/>
  <c r="AU200" i="25" s="1"/>
  <c r="F285" i="25"/>
  <c r="AU285" i="25" s="1"/>
  <c r="F68" i="25"/>
  <c r="AU68" i="25" s="1"/>
  <c r="F153" i="25"/>
  <c r="AU153" i="25" s="1"/>
  <c r="F238" i="25"/>
  <c r="AU238" i="25" s="1"/>
  <c r="F324" i="25"/>
  <c r="AU324" i="25" s="1"/>
  <c r="F330" i="25"/>
  <c r="AU330" i="25" s="1"/>
  <c r="F267" i="25"/>
  <c r="AU267" i="25" s="1"/>
  <c r="F304" i="25"/>
  <c r="AU304" i="25" s="1"/>
  <c r="F309" i="25"/>
  <c r="AU309" i="25" s="1"/>
  <c r="F80" i="25"/>
  <c r="AU80" i="25" s="1"/>
  <c r="F319" i="25"/>
  <c r="AU319" i="25" s="1"/>
  <c r="F255" i="25"/>
  <c r="AU255" i="25" s="1"/>
  <c r="F191" i="25"/>
  <c r="AU191" i="25" s="1"/>
  <c r="F127" i="25"/>
  <c r="AU127" i="25" s="1"/>
  <c r="F63" i="25"/>
  <c r="AU63" i="25" s="1"/>
  <c r="F108" i="25"/>
  <c r="AU108" i="25" s="1"/>
  <c r="F193" i="25"/>
  <c r="AU193" i="25" s="1"/>
  <c r="F278" i="25"/>
  <c r="AU278" i="25" s="1"/>
  <c r="F56" i="25"/>
  <c r="AU56" i="25" s="1"/>
  <c r="F141" i="25"/>
  <c r="AU141" i="25" s="1"/>
  <c r="F226" i="25"/>
  <c r="AU226" i="25" s="1"/>
  <c r="F312" i="25"/>
  <c r="AU312" i="25" s="1"/>
  <c r="F94" i="25"/>
  <c r="AU94" i="25" s="1"/>
  <c r="F180" i="25"/>
  <c r="AU180" i="25" s="1"/>
  <c r="F265" i="25"/>
  <c r="AU265" i="25" s="1"/>
  <c r="F69" i="25"/>
  <c r="AU69" i="25" s="1"/>
  <c r="F245" i="25"/>
  <c r="AU245" i="25" s="1"/>
  <c r="F272" i="25"/>
  <c r="AU272" i="25" s="1"/>
  <c r="F107" i="25"/>
  <c r="AU107" i="25" s="1"/>
  <c r="F305" i="25"/>
  <c r="AU305" i="25" s="1"/>
  <c r="F338" i="25"/>
  <c r="AU338" i="25" s="1"/>
  <c r="F210" i="25"/>
  <c r="AU210" i="25" s="1"/>
  <c r="F284" i="25"/>
  <c r="AU284" i="25" s="1"/>
  <c r="F91" i="25"/>
  <c r="AU91" i="25" s="1"/>
  <c r="F326" i="25"/>
  <c r="AU326" i="25" s="1"/>
  <c r="F57" i="25"/>
  <c r="AU57" i="25" s="1"/>
  <c r="F164" i="25"/>
  <c r="AU164" i="25" s="1"/>
  <c r="F146" i="25"/>
  <c r="AU146" i="25" s="1"/>
  <c r="F75" i="25"/>
  <c r="AU75" i="25" s="1"/>
  <c r="F125" i="25"/>
  <c r="AU125" i="25" s="1"/>
  <c r="F113" i="25"/>
  <c r="AU113" i="25" s="1"/>
  <c r="F343" i="25"/>
  <c r="AU343" i="25" s="1"/>
  <c r="F87" i="25"/>
  <c r="AU87" i="25" s="1"/>
  <c r="F332" i="25"/>
  <c r="AU332" i="25" s="1"/>
  <c r="F194" i="25"/>
  <c r="AU194" i="25" s="1"/>
  <c r="F62" i="25"/>
  <c r="AU62" i="25" s="1"/>
  <c r="F233" i="25"/>
  <c r="AU233" i="25" s="1"/>
  <c r="F235" i="25"/>
  <c r="AU235" i="25" s="1"/>
  <c r="F170" i="25"/>
  <c r="AU170" i="25" s="1"/>
  <c r="F323" i="25"/>
  <c r="AU323" i="25" s="1"/>
  <c r="F195" i="25"/>
  <c r="AU195" i="25" s="1"/>
  <c r="F67" i="25"/>
  <c r="AU67" i="25" s="1"/>
  <c r="F188" i="25"/>
  <c r="AU188" i="25" s="1"/>
  <c r="F50" i="25"/>
  <c r="AU50" i="25" s="1"/>
  <c r="F221" i="25"/>
  <c r="AU221" i="25" s="1"/>
  <c r="F89" i="25"/>
  <c r="AU89" i="25" s="1"/>
  <c r="F260" i="25"/>
  <c r="AU260" i="25" s="1"/>
  <c r="F213" i="25"/>
  <c r="AU213" i="25" s="1"/>
  <c r="F53" i="25"/>
  <c r="AU53" i="25" s="1"/>
  <c r="F165" i="25"/>
  <c r="AU165" i="25" s="1"/>
  <c r="F239" i="25"/>
  <c r="AU239" i="25" s="1"/>
  <c r="F111" i="25"/>
  <c r="AU111" i="25" s="1"/>
  <c r="F129" i="25"/>
  <c r="AU129" i="25" s="1"/>
  <c r="F300" i="25"/>
  <c r="AU300" i="25" s="1"/>
  <c r="F162" i="25"/>
  <c r="AU162" i="25" s="1"/>
  <c r="F333" i="25"/>
  <c r="AU333" i="25" s="1"/>
  <c r="F201" i="25"/>
  <c r="AU201" i="25" s="1"/>
  <c r="F154" i="25"/>
  <c r="AU154" i="25" s="1"/>
  <c r="F299" i="25"/>
  <c r="AU299" i="25" s="1"/>
  <c r="F82" i="25"/>
  <c r="AU82" i="25" s="1"/>
  <c r="F78" i="25"/>
  <c r="AU78" i="25" s="1"/>
  <c r="F70" i="25"/>
  <c r="AU70" i="25" s="1"/>
  <c r="F142" i="25"/>
  <c r="AU142" i="25" s="1"/>
  <c r="F317" i="25"/>
  <c r="AU317" i="25" s="1"/>
  <c r="F296" i="25"/>
  <c r="AU296" i="25" s="1"/>
  <c r="F176" i="25"/>
  <c r="AU176" i="25" s="1"/>
  <c r="F76" i="25"/>
  <c r="AU76" i="25" s="1"/>
  <c r="F66" i="25"/>
  <c r="AU66" i="25" s="1"/>
  <c r="F237" i="25"/>
  <c r="AU237" i="25" s="1"/>
  <c r="F105" i="25"/>
  <c r="AU105" i="25" s="1"/>
  <c r="F197" i="25"/>
  <c r="AU197" i="25" s="1"/>
  <c r="F341" i="25"/>
  <c r="AU341" i="25" s="1"/>
  <c r="F291" i="25"/>
  <c r="AU291" i="25" s="1"/>
  <c r="F163" i="25"/>
  <c r="AU163" i="25" s="1"/>
  <c r="F60" i="25"/>
  <c r="AU60" i="25" s="1"/>
  <c r="F230" i="25"/>
  <c r="AU230" i="25" s="1"/>
  <c r="F264" i="25"/>
  <c r="AU264" i="25" s="1"/>
  <c r="F132" i="25"/>
  <c r="AU132" i="25" s="1"/>
  <c r="F302" i="25"/>
  <c r="AU302" i="25" s="1"/>
  <c r="F315" i="25"/>
  <c r="AU315" i="25" s="1"/>
  <c r="F224" i="25"/>
  <c r="AU224" i="25" s="1"/>
  <c r="F335" i="25"/>
  <c r="AU335" i="25" s="1"/>
  <c r="F207" i="25"/>
  <c r="AU207" i="25" s="1"/>
  <c r="F79" i="25"/>
  <c r="AU79" i="25" s="1"/>
  <c r="F172" i="25"/>
  <c r="AU172" i="25" s="1"/>
  <c r="F342" i="25"/>
  <c r="AU342" i="25" s="1"/>
  <c r="F73" i="25"/>
  <c r="AU73" i="25" s="1"/>
  <c r="F244" i="25"/>
  <c r="AU244" i="25" s="1"/>
  <c r="F325" i="25"/>
  <c r="AU325" i="25" s="1"/>
  <c r="F171" i="25"/>
  <c r="AU171" i="25" s="1"/>
  <c r="F253" i="25"/>
  <c r="AU253" i="25" s="1"/>
  <c r="F59" i="25"/>
  <c r="AU59" i="25" s="1"/>
  <c r="F241" i="25"/>
  <c r="AU241" i="25" s="1"/>
  <c r="F313" i="25"/>
  <c r="AU313" i="25" s="1"/>
  <c r="F139" i="25"/>
  <c r="AU139" i="25" s="1"/>
  <c r="F320" i="25"/>
  <c r="AU320" i="25" s="1"/>
  <c r="F246" i="25"/>
  <c r="AU246" i="25" s="1"/>
  <c r="F322" i="25"/>
  <c r="AU322" i="25" s="1"/>
  <c r="F288" i="25"/>
  <c r="AU288" i="25" s="1"/>
  <c r="F227" i="25"/>
  <c r="AU227" i="25" s="1"/>
  <c r="F145" i="25"/>
  <c r="AU145" i="25" s="1"/>
  <c r="F178" i="25"/>
  <c r="AU178" i="25" s="1"/>
  <c r="F160" i="25"/>
  <c r="AU160" i="25" s="1"/>
  <c r="F277" i="25"/>
  <c r="AU277" i="25" s="1"/>
  <c r="F86" i="25"/>
  <c r="AU86" i="25" s="1"/>
  <c r="F120" i="25"/>
  <c r="AU120" i="25" s="1"/>
  <c r="F158" i="25"/>
  <c r="AU158" i="25" s="1"/>
  <c r="F220" i="25"/>
  <c r="AU220" i="25" s="1"/>
  <c r="F155" i="25"/>
  <c r="AU155" i="25" s="1"/>
  <c r="F61" i="25"/>
  <c r="AU61" i="25" s="1"/>
  <c r="F270" i="25"/>
  <c r="AU270" i="25" s="1"/>
  <c r="F279" i="25"/>
  <c r="AU279" i="25" s="1"/>
  <c r="F276" i="25"/>
  <c r="AU276" i="25" s="1"/>
  <c r="F93" i="25"/>
  <c r="AU93" i="25" s="1"/>
  <c r="F205" i="25"/>
  <c r="AU205" i="25" s="1"/>
  <c r="F123" i="25"/>
  <c r="AU123" i="25" s="1"/>
  <c r="F331" i="25"/>
  <c r="AU331" i="25" s="1"/>
  <c r="F217" i="25"/>
  <c r="AU217" i="25" s="1"/>
  <c r="F329" i="25"/>
  <c r="AU329" i="25" s="1"/>
  <c r="F266" i="25"/>
  <c r="AU266" i="25" s="1"/>
  <c r="F215" i="25"/>
  <c r="AU215" i="25" s="1"/>
  <c r="F161" i="25"/>
  <c r="AU161" i="25" s="1"/>
  <c r="F109" i="25"/>
  <c r="AU109" i="25" s="1"/>
  <c r="F280" i="25"/>
  <c r="AU280" i="25" s="1"/>
  <c r="F148" i="25"/>
  <c r="AU148" i="25" s="1"/>
  <c r="F318" i="25"/>
  <c r="AU318" i="25" s="1"/>
  <c r="F117" i="25"/>
  <c r="AU117" i="25" s="1"/>
  <c r="F144" i="25"/>
  <c r="AU144" i="25" s="1"/>
  <c r="F259" i="25"/>
  <c r="AU259" i="25" s="1"/>
  <c r="F131" i="25"/>
  <c r="AU131" i="25" s="1"/>
  <c r="F102" i="25"/>
  <c r="AU102" i="25" s="1"/>
  <c r="F273" i="25"/>
  <c r="AU273" i="25" s="1"/>
  <c r="F136" i="25"/>
  <c r="AU136" i="25" s="1"/>
  <c r="F306" i="25"/>
  <c r="AU306" i="25" s="1"/>
  <c r="F174" i="25"/>
  <c r="AU174" i="25" s="1"/>
  <c r="F345" i="25"/>
  <c r="AU345" i="25" s="1"/>
  <c r="F48" i="25"/>
  <c r="AU48" i="25" s="1"/>
  <c r="F106" i="25"/>
  <c r="AU106" i="25" s="1"/>
  <c r="F303" i="25"/>
  <c r="AU303" i="25" s="1"/>
  <c r="F175" i="25"/>
  <c r="AU175" i="25" s="1"/>
  <c r="F47" i="25"/>
  <c r="AU47" i="25" s="1"/>
  <c r="F214" i="25"/>
  <c r="AU214" i="25" s="1"/>
  <c r="F77" i="25"/>
  <c r="AU77" i="25" s="1"/>
  <c r="F248" i="25"/>
  <c r="AU248" i="25" s="1"/>
  <c r="F116" i="25"/>
  <c r="AU116" i="25" s="1"/>
  <c r="F286" i="25"/>
  <c r="AU286" i="25" s="1"/>
  <c r="F128" i="25"/>
  <c r="AU128" i="25" s="1"/>
  <c r="F49" i="25"/>
  <c r="AU49" i="25" s="1"/>
  <c r="F121" i="25"/>
  <c r="AU121" i="25" s="1"/>
  <c r="F232" i="25"/>
  <c r="AU232" i="25" s="1"/>
  <c r="F104" i="25"/>
  <c r="AU104" i="25" s="1"/>
  <c r="F187" i="25"/>
  <c r="AU187" i="25" s="1"/>
  <c r="F92" i="25"/>
  <c r="AU92" i="25" s="1"/>
  <c r="F100" i="25"/>
  <c r="AU100" i="25" s="1"/>
  <c r="F151" i="25"/>
  <c r="AU151" i="25" s="1"/>
  <c r="F152" i="25"/>
  <c r="AU152" i="25" s="1"/>
  <c r="F190" i="25"/>
  <c r="AU190" i="25" s="1"/>
  <c r="F314" i="25"/>
  <c r="AU314" i="25" s="1"/>
  <c r="F99" i="25"/>
  <c r="AU99" i="25" s="1"/>
  <c r="F316" i="25"/>
  <c r="AU316" i="25" s="1"/>
  <c r="F46" i="25"/>
  <c r="AU46" i="25" s="1"/>
  <c r="F218" i="25"/>
  <c r="AU218" i="25" s="1"/>
  <c r="F271" i="25"/>
  <c r="AU271" i="25" s="1"/>
  <c r="F143" i="25"/>
  <c r="AU143" i="25" s="1"/>
  <c r="F257" i="25"/>
  <c r="AU257" i="25" s="1"/>
  <c r="F290" i="25"/>
  <c r="AU290" i="25" s="1"/>
  <c r="F101" i="25"/>
  <c r="AU101" i="25" s="1"/>
  <c r="F292" i="25"/>
  <c r="AU292" i="25" s="1"/>
  <c r="F274" i="25"/>
  <c r="AU274" i="25" s="1"/>
  <c r="F262" i="25"/>
  <c r="AU262" i="25" s="1"/>
  <c r="J21" i="19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D11" i="19"/>
  <c r="J36" i="19" l="1"/>
  <c r="D12" i="19"/>
  <c r="C23" i="19"/>
  <c r="C17" i="2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DCC15335-5DB5-4437-B5AD-86AE2998CA0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95DD08E2-DC44-43D3-B792-8A361BA1A06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65466EB2-BE9F-4070-9E19-236BF3A2F77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T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01AF14A5-31DF-4A35-8407-8B2A995B4EB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  <comment ref="W12" authorId="0" shapeId="0" xr:uid="{78597336-EDDF-47B8-A0A6-12391786990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W14" authorId="0" shapeId="0" xr:uid="{7FAB3A28-FE1D-4C6D-A69D-3275C8F2EF7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W15" authorId="0" shapeId="0" xr:uid="{31405F30-4B6B-4BF2-A513-3B63B5A3E45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0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1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2" authorId="0" shapeId="0" xr:uid="{04EEC896-D667-4EE1-82B6-080E7E2FE34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<sst xmlns="http://schemas.openxmlformats.org/spreadsheetml/2006/main" count="21806" uniqueCount="1616">
  <si>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</si>
  <si>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</si>
  <si>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</si>
  <si>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</si>
  <si>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</si>
  <si>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</si>
  <si>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</si>
  <si>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</si>
  <si>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</si>
  <si>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</si>
  <si>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</si>
  <si>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</si>
  <si>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</si>
  <si>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</si>
  <si>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</si>
  <si>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</si>
  <si>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</si>
  <si>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</si>
  <si>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</si>
  <si>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</si>
  <si>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</si>
  <si>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</si>
  <si>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</si>
  <si>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</si>
  <si>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</si>
  <si>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</si>
  <si>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</si>
  <si>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</si>
  <si>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</si>
  <si>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</si>
  <si>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</si>
  <si>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</si>
  <si>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</si>
  <si>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</si>
  <si>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</si>
  <si>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</si>
  <si>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</si>
  <si>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</si>
  <si>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</si>
  <si>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</si>
  <si>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</si>
  <si>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</si>
  <si>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</si>
  <si>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</si>
  <si>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</si>
  <si>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</si>
  <si>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</si>
  <si>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</si>
  <si>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</si>
  <si>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</si>
  <si>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</si>
  <si>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</si>
  <si>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</si>
  <si>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</si>
  <si>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</si>
  <si>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</si>
  <si>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</si>
  <si>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</si>
  <si>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</si>
  <si>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</si>
  <si>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</si>
  <si>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</si>
  <si>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</si>
  <si>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</si>
  <si>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</si>
  <si>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</si>
  <si>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</si>
  <si>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</si>
  <si>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</si>
  <si>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</si>
  <si>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</si>
  <si>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</si>
  <si>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</si>
  <si>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</si>
  <si>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</si>
  <si>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</si>
  <si>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</si>
  <si>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</si>
  <si>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</si>
  <si>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</si>
  <si>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</si>
  <si>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</si>
  <si>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</si>
  <si>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</si>
  <si>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</si>
  <si>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</si>
  <si>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</si>
  <si>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</si>
  <si>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</si>
  <si>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</si>
  <si>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</si>
  <si>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</si>
  <si>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</si>
  <si>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</si>
  <si>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</si>
  <si>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</si>
  <si>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</si>
  <si>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</si>
  <si>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</si>
  <si>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</si>
  <si>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</si>
  <si>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</si>
  <si>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</si>
  <si>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</si>
  <si>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</si>
  <si>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</si>
  <si>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</si>
  <si>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</si>
  <si>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</si>
  <si>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</si>
  <si>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</si>
  <si>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</si>
  <si>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</si>
  <si>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</si>
  <si>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</si>
  <si>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</si>
  <si>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</si>
  <si>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</si>
  <si>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</si>
  <si>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</si>
  <si>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</si>
  <si>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</si>
  <si>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</si>
  <si>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</si>
  <si>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</si>
  <si>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</si>
  <si>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</si>
  <si>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</si>
  <si>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</si>
  <si>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</si>
  <si>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</si>
  <si>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</si>
  <si>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</si>
  <si>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</si>
  <si>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</si>
  <si>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</si>
  <si>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</si>
  <si>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</si>
  <si>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</si>
  <si>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</si>
  <si>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</si>
  <si>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</si>
  <si>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</si>
  <si>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</si>
  <si>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</si>
  <si>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</si>
  <si>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</si>
  <si>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</si>
  <si>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</si>
  <si>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</si>
  <si>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</si>
  <si>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</si>
  <si>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</si>
  <si>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</si>
  <si>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</si>
  <si>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</si>
  <si>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</si>
  <si>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</si>
  <si>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</si>
  <si>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</si>
  <si>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</si>
  <si>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</si>
  <si>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</si>
  <si>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</si>
  <si>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</si>
  <si>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</si>
  <si>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</si>
  <si>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</si>
  <si>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</si>
  <si>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</si>
  <si>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</si>
  <si>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</si>
  <si>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</si>
  <si>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</si>
  <si>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</si>
  <si>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</si>
  <si>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</si>
  <si>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</si>
  <si>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</si>
  <si>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</si>
  <si>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</si>
  <si>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</si>
  <si>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</si>
  <si>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</si>
  <si>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</si>
  <si>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</si>
  <si>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</si>
  <si>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</si>
  <si>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</si>
  <si>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</si>
  <si>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</si>
  <si>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</si>
  <si>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</si>
  <si>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</si>
  <si>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</si>
  <si>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</si>
  <si>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</si>
  <si>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</si>
  <si>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</si>
  <si>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</si>
  <si>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</si>
  <si>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</si>
  <si>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</si>
  <si>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</si>
  <si>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</si>
  <si>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</si>
  <si>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</si>
  <si>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</si>
  <si>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</si>
  <si>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</si>
  <si>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</si>
  <si>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</si>
  <si>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</si>
  <si>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</si>
  <si>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</si>
  <si>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</si>
  <si>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</si>
  <si>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</si>
  <si>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</si>
  <si>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</si>
  <si>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</si>
  <si>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</si>
  <si>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</si>
  <si>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</si>
  <si>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</si>
  <si>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</si>
  <si>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</si>
  <si>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</si>
  <si>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</si>
  <si>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</si>
  <si>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</si>
  <si>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</si>
  <si>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</si>
  <si>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</si>
  <si>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</si>
  <si>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</si>
  <si>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</si>
  <si>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</si>
  <si>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</si>
  <si>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</si>
  <si>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</si>
  <si>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</si>
  <si>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</si>
  <si>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</si>
  <si>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</si>
  <si>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</si>
  <si>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</si>
  <si>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</si>
  <si>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</si>
  <si>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</si>
  <si>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</si>
  <si>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</si>
  <si>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</si>
  <si>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</si>
  <si>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</si>
  <si>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</si>
  <si>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</si>
  <si>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</si>
  <si>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</si>
  <si>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</si>
  <si>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</si>
  <si>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</si>
  <si>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</si>
  <si>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</si>
  <si>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</si>
  <si>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</si>
  <si>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</si>
  <si>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</si>
  <si>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</si>
  <si>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</si>
  <si>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</si>
  <si>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</si>
  <si>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</si>
  <si>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</si>
  <si>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</si>
  <si>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</si>
  <si>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</si>
  <si>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</si>
  <si>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</si>
  <si>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</si>
  <si>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</si>
  <si>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</si>
  <si>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</si>
  <si>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</si>
  <si>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</si>
  <si>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</si>
  <si>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</si>
  <si>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</si>
  <si>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</si>
  <si>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</si>
  <si>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</si>
  <si>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</si>
  <si>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</si>
  <si>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</si>
  <si>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</si>
  <si>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</si>
  <si>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</si>
  <si>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</si>
  <si>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</si>
  <si>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</si>
  <si>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</si>
  <si>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</si>
  <si>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</si>
  <si>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</si>
  <si>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</si>
  <si>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</si>
  <si>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</si>
  <si>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</si>
  <si>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</si>
  <si>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</si>
  <si>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</si>
  <si>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</si>
  <si>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</si>
  <si>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</si>
  <si>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</si>
  <si>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</si>
  <si>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</si>
  <si>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</si>
  <si>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</si>
  <si>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</si>
  <si>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</si>
  <si>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</si>
  <si>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</si>
  <si>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</si>
  <si>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</si>
  <si>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</si>
  <si>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</si>
  <si>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</si>
  <si>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</si>
  <si>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</si>
  <si>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</si>
  <si>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</si>
  <si>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</si>
  <si>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</si>
  <si>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</si>
  <si>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</si>
  <si>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</si>
  <si>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</si>
  <si>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</si>
  <si>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</si>
  <si>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</si>
  <si>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</si>
  <si>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</si>
  <si>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</si>
  <si>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</si>
  <si>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</si>
  <si>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</si>
  <si>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</si>
  <si>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</si>
  <si>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</si>
  <si>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</si>
  <si>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</si>
  <si>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</si>
  <si>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</si>
  <si>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</si>
  <si>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</si>
  <si>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</si>
  <si>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</si>
  <si>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</si>
  <si>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</si>
  <si>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</si>
  <si>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</si>
  <si>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</si>
  <si>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</si>
  <si>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</si>
  <si>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</si>
  <si>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</si>
  <si>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</si>
  <si>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</si>
  <si>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</si>
  <si>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</si>
  <si>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</si>
  <si>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</si>
  <si>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</si>
  <si>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</si>
  <si>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</si>
  <si>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</si>
  <si>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</si>
  <si>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</si>
  <si>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</si>
  <si>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</si>
  <si>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</si>
  <si>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</si>
  <si>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</si>
  <si>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</si>
  <si>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</si>
  <si>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</si>
  <si>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</si>
  <si>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</si>
  <si>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</si>
  <si>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</si>
  <si>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</si>
  <si>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</si>
  <si>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</si>
  <si>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</si>
  <si>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</si>
  <si>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</si>
  <si>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</si>
  <si>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</si>
  <si>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</si>
  <si>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</si>
  <si>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</si>
  <si>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</si>
  <si>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</si>
  <si>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</si>
  <si>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</si>
  <si>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</si>
  <si>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</si>
  <si>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</si>
  <si>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</si>
  <si>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</si>
  <si>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</si>
  <si>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</si>
  <si>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</si>
  <si>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</si>
  <si>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</si>
  <si>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</si>
  <si>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</si>
  <si>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</si>
  <si>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</si>
  <si>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</si>
  <si>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</si>
  <si>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</si>
  <si>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</si>
  <si>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</si>
  <si>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</si>
  <si>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</si>
  <si>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</si>
  <si>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</si>
  <si>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</si>
  <si>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</si>
  <si>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</si>
  <si>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</si>
  <si>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</si>
  <si>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</si>
  <si>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</si>
  <si>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</si>
  <si>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</si>
  <si>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</si>
  <si>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</si>
  <si>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</si>
  <si>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</si>
  <si>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</si>
  <si>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</si>
  <si>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</si>
  <si>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</si>
  <si>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</si>
  <si>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</si>
  <si>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</si>
  <si>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</si>
  <si>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</si>
  <si>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</si>
  <si>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</si>
  <si>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</si>
  <si>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</si>
  <si>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</si>
  <si>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</si>
  <si>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</si>
  <si>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</si>
  <si>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</si>
  <si>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</si>
  <si>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</si>
  <si>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</si>
  <si>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</si>
  <si>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</si>
  <si>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</si>
  <si>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</si>
  <si>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</si>
  <si>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</si>
  <si>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</si>
  <si>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</si>
  <si>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</si>
  <si>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</si>
  <si>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</si>
  <si>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</si>
  <si>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</si>
  <si>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</si>
  <si>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</si>
  <si>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</si>
  <si>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</si>
  <si>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</si>
  <si>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</si>
  <si>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</si>
  <si>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</si>
  <si>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</si>
  <si>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</si>
  <si>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</si>
  <si>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</si>
  <si>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</si>
  <si>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</si>
  <si>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</si>
  <si>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</si>
  <si>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</si>
  <si>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</si>
  <si>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</si>
  <si>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</si>
  <si>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</si>
  <si>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</si>
  <si>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</si>
  <si>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</si>
  <si>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</si>
  <si>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</si>
  <si>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</si>
  <si>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</si>
  <si>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</si>
  <si>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</si>
  <si>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</si>
  <si>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</si>
  <si>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</si>
  <si>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</si>
  <si>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</si>
  <si>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</si>
  <si>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</si>
  <si>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</si>
  <si>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</si>
  <si>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</si>
  <si>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</si>
  <si>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</si>
  <si>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</si>
  <si>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</si>
  <si>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</si>
  <si>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</si>
  <si>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</si>
  <si>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</si>
  <si>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</si>
  <si>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</si>
  <si>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</si>
  <si>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</si>
  <si>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</si>
  <si>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</si>
  <si>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</si>
  <si>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</si>
  <si>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</si>
  <si>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</si>
  <si>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</si>
  <si>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</si>
  <si>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</si>
  <si>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</si>
  <si>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</si>
  <si>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</si>
  <si>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</si>
  <si>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</si>
  <si>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</si>
  <si>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</si>
  <si>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</si>
  <si>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</si>
  <si>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</si>
  <si>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</si>
  <si>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</si>
  <si>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</si>
  <si>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</si>
  <si>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</si>
  <si>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</si>
  <si>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</si>
  <si>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</si>
  <si>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</si>
  <si>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</si>
  <si>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</si>
  <si>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</si>
  <si>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</si>
  <si>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</si>
  <si>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</si>
  <si>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</si>
  <si>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</si>
  <si>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</si>
  <si>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</si>
  <si>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</si>
  <si>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</si>
  <si>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</si>
  <si>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</si>
  <si>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</si>
  <si>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</si>
  <si>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</si>
  <si>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</si>
  <si>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</si>
  <si>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</si>
  <si>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</si>
  <si>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</si>
  <si>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</si>
  <si>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</si>
  <si>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</si>
  <si>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</si>
  <si>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</si>
  <si>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</si>
  <si>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</si>
  <si>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</si>
  <si>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</si>
  <si>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</si>
  <si>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</si>
  <si>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</si>
  <si>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</si>
  <si>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</si>
  <si>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</si>
  <si>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</si>
  <si>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</si>
  <si>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</si>
  <si>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</si>
  <si>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</si>
  <si>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</si>
  <si>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</si>
  <si>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</si>
  <si>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</si>
  <si>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</si>
  <si>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</si>
  <si>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</si>
  <si>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</si>
  <si>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</si>
  <si>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</si>
  <si>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</si>
  <si>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</si>
  <si>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</si>
  <si>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</si>
  <si>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</si>
  <si>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</si>
  <si>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</si>
  <si>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</si>
  <si>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</si>
  <si>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</si>
  <si>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</si>
  <si>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</si>
  <si>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</si>
  <si>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</si>
  <si>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</si>
  <si>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</si>
  <si>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</si>
  <si>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</si>
  <si>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</si>
  <si>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</si>
  <si>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</si>
  <si>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</si>
  <si>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</si>
  <si>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</si>
  <si>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</si>
  <si>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</si>
  <si>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</si>
  <si>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</si>
  <si>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</si>
  <si>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</si>
  <si>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</si>
  <si>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</si>
  <si>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</si>
  <si>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</si>
  <si>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</si>
  <si>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</si>
  <si>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</si>
  <si>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</si>
  <si>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</si>
  <si>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</si>
  <si>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</si>
  <si>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</si>
  <si>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</si>
  <si>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</si>
  <si>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</si>
  <si>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</si>
  <si>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</si>
  <si>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</si>
  <si>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</si>
  <si>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</si>
  <si>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</si>
  <si>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</si>
  <si>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</si>
  <si>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</si>
  <si>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</si>
  <si>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</si>
  <si>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</si>
  <si>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</si>
  <si>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</si>
  <si>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</si>
  <si>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</si>
  <si>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</si>
  <si>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</si>
  <si>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</si>
  <si>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</si>
  <si>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</si>
  <si>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</si>
  <si>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</si>
  <si>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</si>
  <si>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</si>
  <si>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</si>
  <si>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</si>
  <si>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</si>
  <si>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</si>
  <si>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</si>
  <si>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</si>
  <si>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</si>
  <si>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</si>
  <si>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</si>
  <si>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</si>
  <si>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</si>
  <si>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</si>
  <si>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</si>
  <si>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</si>
  <si>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</si>
  <si>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</si>
  <si>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</si>
  <si>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</si>
  <si>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</si>
  <si>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</si>
  <si>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</si>
  <si>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</si>
  <si>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</si>
  <si>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</si>
  <si>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</si>
  <si>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</si>
  <si>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</si>
  <si>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</si>
  <si>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</si>
  <si>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</si>
  <si>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</si>
  <si>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</si>
  <si>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</si>
  <si>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</si>
  <si>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</si>
  <si>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</si>
  <si>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</si>
  <si>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</si>
  <si>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</si>
  <si>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</si>
  <si>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</si>
  <si>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</si>
  <si>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</si>
  <si>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</si>
  <si>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</si>
  <si>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</si>
  <si>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</si>
  <si>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</si>
  <si>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</si>
  <si>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</si>
  <si>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</si>
  <si>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</si>
  <si>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</si>
  <si>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</si>
  <si>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</si>
  <si>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</si>
  <si>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</si>
  <si>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</si>
  <si>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</si>
  <si>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</si>
  <si>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</si>
  <si>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</si>
  <si>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</si>
  <si>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</si>
  <si>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</si>
  <si>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</si>
  <si>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</si>
  <si>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</si>
  <si>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</si>
  <si>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</si>
  <si>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</si>
  <si>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</si>
  <si>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</si>
  <si>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</si>
  <si>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</si>
  <si>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</si>
  <si>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</si>
  <si>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</si>
  <si>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</si>
  <si>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</si>
  <si>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</si>
  <si>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</si>
  <si>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</si>
  <si>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</si>
  <si>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</si>
  <si>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</si>
  <si>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</si>
  <si>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</si>
  <si>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</si>
  <si>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</si>
  <si>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</si>
  <si>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</si>
  <si>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</si>
  <si>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</si>
  <si>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</si>
  <si>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</si>
  <si>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</si>
  <si>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</si>
  <si>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</si>
  <si>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</si>
  <si>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</si>
  <si>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</si>
  <si>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</si>
  <si>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</si>
  <si>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</si>
  <si>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</si>
  <si>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</si>
  <si>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</si>
  <si>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</si>
  <si>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</si>
  <si>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</si>
  <si>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</si>
  <si>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</si>
  <si>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</si>
  <si>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</si>
  <si>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</si>
  <si>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</si>
  <si>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</si>
  <si>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</si>
  <si>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</si>
  <si>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</si>
  <si>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</si>
  <si>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</si>
  <si>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</si>
  <si>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</si>
  <si>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</si>
  <si>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</si>
  <si>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</si>
  <si>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</si>
  <si>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</si>
  <si>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</si>
  <si>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</si>
  <si>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</si>
  <si>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</si>
  <si>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</si>
  <si>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</si>
  <si>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</si>
  <si>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</si>
  <si>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</si>
  <si>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</si>
  <si>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</si>
  <si>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</si>
  <si>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</si>
  <si>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</si>
  <si>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</si>
  <si>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</si>
  <si>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</si>
  <si>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</si>
  <si>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</si>
  <si>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</si>
  <si>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</si>
  <si>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</si>
  <si>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</si>
  <si>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</si>
  <si>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</si>
  <si>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</si>
  <si>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</si>
  <si>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</si>
  <si>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</si>
  <si>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</si>
  <si>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</si>
  <si>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</si>
  <si>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</si>
  <si>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</si>
  <si>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</si>
  <si>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</si>
  <si>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</si>
  <si>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</si>
  <si>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</si>
  <si>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</si>
  <si>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</si>
  <si>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</si>
  <si>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</si>
  <si>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</si>
  <si>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</si>
  <si>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</si>
  <si>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</si>
  <si>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</si>
  <si>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</si>
  <si>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</si>
  <si>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</si>
  <si>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</si>
  <si>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</si>
  <si>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</si>
  <si>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</si>
  <si>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</si>
  <si>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</si>
  <si>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</si>
  <si>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</si>
  <si>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</si>
  <si>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</si>
  <si>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</si>
  <si>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</si>
  <si>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</si>
  <si>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</si>
  <si>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</si>
  <si>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</si>
  <si>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</si>
  <si>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</si>
  <si>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</si>
  <si>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</si>
  <si>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</si>
  <si>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</si>
  <si>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</si>
  <si>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</si>
  <si>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</si>
  <si>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</si>
  <si>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</si>
  <si>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</si>
  <si>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</si>
  <si>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</si>
  <si>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</si>
  <si>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</si>
  <si>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</si>
  <si>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</si>
  <si>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</si>
  <si>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</si>
  <si>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</si>
  <si>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</si>
  <si>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</si>
  <si>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</si>
  <si>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</si>
  <si>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</si>
  <si>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</si>
  <si>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</si>
  <si>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</si>
  <si>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</si>
  <si>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</si>
  <si>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</si>
  <si>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</si>
  <si>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</si>
  <si>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</si>
  <si>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</si>
  <si>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</si>
  <si>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</si>
  <si>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</si>
  <si>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</si>
  <si>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</si>
  <si>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</si>
  <si>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</si>
  <si>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</si>
  <si>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</si>
  <si>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</si>
  <si>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</si>
  <si>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</si>
  <si>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</si>
  <si>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</si>
  <si>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</si>
  <si>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</si>
  <si>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</si>
  <si>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</si>
  <si>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</si>
  <si>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</si>
  <si>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</si>
  <si>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</si>
  <si>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</si>
  <si>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</si>
  <si>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</si>
  <si>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</si>
  <si>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</si>
  <si>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</si>
  <si>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</si>
  <si>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</si>
  <si>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</si>
  <si>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</si>
  <si>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</si>
  <si>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</si>
  <si>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</si>
  <si>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</si>
  <si>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</si>
  <si>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</si>
  <si>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</si>
  <si>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</si>
  <si>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</si>
  <si>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</si>
  <si>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</si>
  <si>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</si>
  <si>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</si>
  <si>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</si>
  <si>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</si>
  <si>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</si>
  <si>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</si>
  <si>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</si>
  <si>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</si>
  <si>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</si>
  <si>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</si>
  <si>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</si>
  <si>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</si>
  <si>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</si>
  <si>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</si>
  <si>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</si>
  <si>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</si>
  <si>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</si>
  <si>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</si>
  <si>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</si>
  <si>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</si>
  <si>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</si>
  <si>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</si>
  <si>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</si>
  <si>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</si>
  <si>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</si>
  <si>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</si>
  <si>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</si>
  <si>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</si>
  <si>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</si>
  <si>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</si>
  <si>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</si>
  <si>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</si>
  <si>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</si>
  <si>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</si>
  <si>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</si>
  <si>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</si>
  <si>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</si>
  <si>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</si>
  <si>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</si>
  <si>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</si>
  <si>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</si>
  <si>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</si>
  <si>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</si>
  <si>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</si>
  <si>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</si>
  <si>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</si>
  <si>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</si>
  <si>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</si>
  <si>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</si>
  <si>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</si>
  <si>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</si>
  <si>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</si>
  <si>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</si>
  <si>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</si>
  <si>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</si>
  <si>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</si>
  <si>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</si>
  <si>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</si>
  <si>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</si>
  <si>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</si>
  <si>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</si>
  <si>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</si>
  <si>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</si>
  <si>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</si>
  <si>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</si>
  <si>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</si>
  <si>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</si>
  <si>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</si>
  <si>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</si>
  <si>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</si>
  <si>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</si>
  <si>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</si>
  <si>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</si>
  <si>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</si>
  <si>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</si>
  <si>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</si>
  <si>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</si>
  <si>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</si>
  <si>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</si>
  <si>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</si>
  <si>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</si>
  <si>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</si>
  <si>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</si>
  <si>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</si>
  <si>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</si>
  <si>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</si>
  <si>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</si>
  <si>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</si>
  <si>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</si>
  <si>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</si>
  <si>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</si>
  <si>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</si>
  <si>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</si>
  <si>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</si>
  <si>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</si>
  <si>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</si>
  <si>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</si>
  <si>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</si>
  <si>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</si>
  <si>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</si>
  <si>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</si>
  <si>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</si>
  <si>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</si>
  <si>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</si>
  <si>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</si>
  <si>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</si>
  <si>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</si>
  <si>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</si>
  <si>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</si>
  <si>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</si>
  <si>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</si>
  <si>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</si>
  <si>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</si>
  <si>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</si>
  <si>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</si>
  <si>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</si>
  <si>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</si>
  <si>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</si>
  <si>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</si>
  <si>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</si>
  <si>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</si>
  <si>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</si>
  <si>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</si>
  <si>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</si>
  <si>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</si>
  <si>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</si>
  <si>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</si>
  <si>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</si>
  <si>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</si>
  <si>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</si>
  <si>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</si>
  <si>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</si>
  <si>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</si>
  <si>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</si>
  <si>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</si>
  <si>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</si>
  <si>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</si>
  <si>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</si>
  <si>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</si>
  <si>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</si>
  <si>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</si>
  <si>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</si>
  <si>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</si>
  <si>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</si>
  <si>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</si>
  <si>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</si>
  <si>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</si>
  <si>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</si>
  <si>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</si>
  <si>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</si>
  <si>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</si>
  <si>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</si>
  <si>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</si>
  <si>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</si>
  <si>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</si>
  <si>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</si>
  <si>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</si>
  <si>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</si>
  <si>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</si>
  <si>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</si>
  <si>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</si>
  <si>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</si>
  <si>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</si>
  <si>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</si>
  <si>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</si>
  <si>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</si>
  <si>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</si>
  <si>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</si>
  <si>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</si>
  <si>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</si>
  <si>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</si>
  <si>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</si>
  <si>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</si>
  <si>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</si>
  <si>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</si>
  <si>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</si>
  <si>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</si>
  <si>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</si>
  <si>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</si>
  <si>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</si>
  <si>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</si>
  <si>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</si>
  <si>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</si>
  <si>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</si>
  <si>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</si>
  <si>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</si>
  <si>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</si>
  <si>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</si>
  <si>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</si>
  <si>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</si>
  <si>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</si>
  <si>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</si>
  <si>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</si>
  <si>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</si>
  <si>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</si>
  <si>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</si>
  <si>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</si>
  <si>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</si>
  <si>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</si>
  <si>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</si>
  <si>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</si>
  <si>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</si>
  <si>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</si>
  <si>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</si>
  <si>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</si>
  <si>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</si>
  <si>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</si>
  <si>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</si>
  <si>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</si>
  <si>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</si>
  <si>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</si>
  <si>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</si>
  <si>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</si>
  <si>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</si>
  <si>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</si>
  <si>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</si>
  <si>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</si>
  <si>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</si>
  <si>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</si>
  <si>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</si>
  <si>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</si>
  <si>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</si>
  <si>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</si>
  <si>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</si>
  <si>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</si>
  <si>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</si>
  <si>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</si>
  <si>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</si>
  <si>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</si>
  <si>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</si>
  <si>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</si>
  <si>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</si>
  <si>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</si>
  <si>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</si>
  <si>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</si>
  <si>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</si>
  <si>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</si>
  <si>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</si>
  <si>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</si>
  <si>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</si>
  <si>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</si>
  <si>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</si>
  <si>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</si>
  <si>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</si>
  <si>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</si>
  <si>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</si>
  <si>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</si>
  <si>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</si>
  <si>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</si>
  <si>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</si>
  <si>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</si>
  <si>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</si>
  <si>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</si>
  <si>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</si>
  <si>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</si>
  <si>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</si>
  <si>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</si>
  <si>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</si>
  <si>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</si>
  <si>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</si>
  <si>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</si>
  <si>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</si>
  <si>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</si>
  <si>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</si>
  <si>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</si>
  <si>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</si>
  <si>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</si>
  <si>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</si>
  <si>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</si>
  <si>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</si>
  <si>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</si>
  <si>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</si>
  <si>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</si>
  <si>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</si>
  <si>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</si>
  <si>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</si>
  <si>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</si>
  <si>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</si>
  <si>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</si>
  <si>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</si>
  <si>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</si>
  <si>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</si>
  <si>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</si>
  <si>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</si>
  <si>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</si>
  <si>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</si>
  <si>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</si>
  <si>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</si>
  <si>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</si>
  <si>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</si>
  <si>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</si>
  <si>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</si>
  <si>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</si>
  <si>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</si>
  <si>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</si>
  <si>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</si>
  <si>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</si>
  <si>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</si>
  <si>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</si>
  <si>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</si>
  <si>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</si>
  <si>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</si>
  <si>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</si>
  <si>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</si>
  <si>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</si>
  <si>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</si>
  <si>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</si>
  <si>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</si>
  <si>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</si>
  <si>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</si>
  <si>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</si>
  <si>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</si>
  <si>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</si>
  <si>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</si>
  <si>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</si>
  <si>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</si>
  <si>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</si>
  <si>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</si>
  <si>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</si>
  <si>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</si>
  <si>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</si>
  <si>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</si>
  <si>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</si>
  <si>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</si>
  <si>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</si>
  <si>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</si>
  <si>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</si>
  <si>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</si>
  <si>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</si>
  <si>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</si>
  <si>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</si>
  <si>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</si>
  <si>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</si>
  <si>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</si>
  <si>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</si>
  <si>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</si>
  <si>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</si>
  <si>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</si>
  <si>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</si>
  <si>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</si>
  <si>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</si>
  <si>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</si>
  <si>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</si>
  <si>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</si>
  <si>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</si>
  <si>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</si>
  <si>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</si>
  <si>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</si>
  <si>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</si>
  <si>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</si>
  <si>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</si>
  <si>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</si>
  <si>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</si>
  <si>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</si>
  <si>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</si>
  <si>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</si>
  <si>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</si>
  <si>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</si>
  <si>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</si>
  <si>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</si>
  <si>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</si>
  <si>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</si>
  <si>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</si>
  <si>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</si>
  <si>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</si>
  <si>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</si>
  <si>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</si>
  <si>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</si>
  <si>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</si>
  <si>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</si>
  <si>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</si>
  <si>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</si>
  <si>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</si>
  <si>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</si>
  <si>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</si>
  <si>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</si>
  <si>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</si>
  <si>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</si>
  <si>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</si>
  <si>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</si>
  <si>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</si>
  <si>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</si>
  <si>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</si>
  <si>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</si>
  <si>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</si>
  <si>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</si>
  <si>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</si>
  <si>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</si>
  <si>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</si>
  <si>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</si>
  <si>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</si>
  <si>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</si>
  <si>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</si>
  <si>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</si>
  <si>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</si>
  <si>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</si>
  <si>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</si>
  <si>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</si>
  <si>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</si>
  <si>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</si>
  <si>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</si>
  <si>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</si>
  <si>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</si>
  <si>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</si>
  <si>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</si>
  <si>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</si>
  <si>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</si>
  <si>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</si>
  <si>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</si>
  <si>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</si>
  <si>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</si>
  <si>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</si>
  <si>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</si>
  <si>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</si>
  <si>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</si>
  <si>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</si>
  <si>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</si>
  <si>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</si>
  <si>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</si>
  <si>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</si>
  <si>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</si>
  <si>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</si>
  <si>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</si>
  <si>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</si>
  <si>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</si>
  <si>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</si>
  <si>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</si>
  <si>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</si>
  <si>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</si>
  <si>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</si>
  <si>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</si>
  <si>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</si>
  <si>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</si>
  <si>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</si>
  <si>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</si>
  <si>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</si>
  <si>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</si>
  <si>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</si>
  <si>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</si>
  <si>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</si>
  <si>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</si>
  <si>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</si>
  <si>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</si>
  <si>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</si>
  <si>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</si>
  <si>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</si>
  <si>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</si>
  <si>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</si>
  <si>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</si>
  <si>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</si>
  <si>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</si>
  <si>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</si>
  <si>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</si>
  <si>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</si>
  <si>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</si>
  <si>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</si>
  <si>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</si>
  <si>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</si>
  <si>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</si>
  <si>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</si>
  <si>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</si>
  <si>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</si>
  <si>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</si>
  <si>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</si>
  <si>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</si>
  <si>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</si>
  <si>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</si>
  <si>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</si>
  <si>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</si>
  <si>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</si>
  <si>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</si>
  <si>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</si>
  <si>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</si>
  <si>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</si>
  <si>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</si>
  <si>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</si>
  <si>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</si>
  <si>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</si>
  <si>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</si>
  <si>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</si>
  <si>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</si>
  <si>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</si>
  <si>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</si>
  <si>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</si>
  <si>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</si>
  <si>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</si>
  <si>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</si>
  <si>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</si>
  <si>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</si>
  <si>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</si>
  <si>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</si>
  <si>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</si>
  <si>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</si>
  <si>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</si>
  <si>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</si>
  <si>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</si>
  <si>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</si>
  <si>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</si>
  <si>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</si>
  <si>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</si>
  <si>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</si>
  <si>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</si>
  <si>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</si>
  <si>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</si>
  <si>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</si>
  <si>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</si>
  <si>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</si>
  <si>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</si>
  <si>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</si>
  <si>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</si>
  <si>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</si>
  <si>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</si>
  <si>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</si>
  <si>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</si>
  <si>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</si>
  <si>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</si>
  <si>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</si>
  <si>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</si>
  <si>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</si>
  <si>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</si>
  <si>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</si>
  <si>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</si>
  <si>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</si>
  <si>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</si>
  <si>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</si>
  <si>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</si>
  <si>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</si>
  <si>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</si>
  <si>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</si>
  <si>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</si>
  <si>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</si>
  <si>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</si>
  <si>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</si>
  <si>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</si>
  <si>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</si>
  <si>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</si>
  <si>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</si>
  <si>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</si>
  <si>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</si>
  <si>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</si>
  <si>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</si>
  <si>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</si>
  <si>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</si>
  <si>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</si>
  <si>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</si>
  <si>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</si>
  <si>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</si>
  <si>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</si>
  <si>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</si>
  <si>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</si>
  <si>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</si>
  <si>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</si>
  <si>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</si>
  <si>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</si>
  <si>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</si>
  <si>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</si>
  <si>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</si>
  <si>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</si>
  <si>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</si>
  <si>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</si>
  <si>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</si>
  <si>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</si>
  <si>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</si>
  <si>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</si>
  <si>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</si>
  <si>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</si>
  <si>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</si>
  <si>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</si>
  <si>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</si>
  <si>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</si>
  <si>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</si>
  <si>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</si>
  <si>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</si>
  <si>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</si>
  <si>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</si>
  <si>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</si>
  <si>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</si>
  <si>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</si>
  <si>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</si>
  <si>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</si>
  <si>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</si>
  <si>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</si>
  <si>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</si>
  <si>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</si>
  <si>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</si>
  <si>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</si>
  <si>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</si>
  <si>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</si>
  <si>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</si>
  <si>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</si>
  <si>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</si>
  <si>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</si>
  <si>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</si>
  <si>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</si>
  <si>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</si>
  <si>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</si>
  <si>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</si>
  <si>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</si>
  <si>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</si>
  <si>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</si>
  <si>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</si>
  <si>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</si>
  <si>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</si>
  <si>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</si>
  <si>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</si>
  <si>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</si>
  <si>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</si>
  <si>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</si>
  <si>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</si>
  <si>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</si>
  <si>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</si>
  <si>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</si>
  <si>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</si>
  <si>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</si>
  <si>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</si>
  <si>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</si>
  <si>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</si>
  <si>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</si>
  <si>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</si>
  <si>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</si>
  <si>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</si>
  <si>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</si>
  <si>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</si>
  <si>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</si>
  <si>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</si>
  <si>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</si>
  <si>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</si>
  <si>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</si>
  <si>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</si>
  <si>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</si>
  <si>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</si>
  <si>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</si>
  <si>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</si>
  <si>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</si>
  <si>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</si>
  <si>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</si>
  <si>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</si>
  <si>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</si>
  <si>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</si>
  <si>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</si>
  <si>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</si>
  <si>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</si>
  <si>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</si>
  <si>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</si>
  <si>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</si>
  <si>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</si>
  <si>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</si>
  <si>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</si>
  <si>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</si>
  <si>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</si>
  <si>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</si>
  <si>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</si>
  <si>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</si>
  <si>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</si>
  <si>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</si>
  <si>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</si>
  <si>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</si>
  <si>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Use Time Grid Adjustment</t>
  </si>
  <si>
    <t>Consider OIS Sensitivities</t>
  </si>
  <si>
    <t>LiborMarketModel</t>
  </si>
  <si>
    <t>OnePathAgeing</t>
  </si>
  <si>
    <t>Calculate One Path Ageing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</si>
</sst>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95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x 5 Swaption with Physical Delivery</c:v>
            </c:pt>
          </c:strCache>
        </c:strRef>
      </c:tx>
      <c:layout>
        <c:manualLayout>
          <c:xMode val="edge"/>
          <c:yMode val="edge"/>
          <c:x val="0.2561037451017229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x 5 Swaption with Physical Delivery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x 5 Swaption with Physical Delivery</c:v>
            </c:pt>
          </c:strCache>
        </c:strRef>
      </c:tx>
      <c:layout>
        <c:manualLayout>
          <c:xMode val="edge"/>
          <c:yMode val="edge"/>
          <c:x val="0.1790774597154155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6-42D8-AB66-157609597386}"/>
            </c:ext>
          </c:extLst>
        </c:ser>
        <c:ser>
          <c:idx val="1"/>
          <c:order val="1"/>
          <c:tx>
            <c:v>One Path Product Ageing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[0]!OnePathAgeing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16-42D8-AB66-15760959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743792"/>
        <c:axId val="255662304"/>
      </c:lineChart>
      <c:catAx>
        <c:axId val="25574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62304"/>
        <c:crosses val="autoZero"/>
        <c:auto val="1"/>
        <c:lblAlgn val="ctr"/>
        <c:lblOffset val="100"/>
        <c:noMultiLvlLbl val="0"/>
      </c:catAx>
      <c:valAx>
        <c:axId val="2556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272143</xdr:colOff>
      <xdr:row>4</xdr:row>
      <xdr:rowOff>65315</xdr:rowOff>
    </xdr:from>
    <xdr:to>
      <xdr:col>29</xdr:col>
      <xdr:colOff>718459</xdr:colOff>
      <xdr:row>29</xdr:row>
      <xdr:rowOff>141515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A73F3B0-999F-4AFA-B67C-344C1269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N20" sqref="N20"/>
    </sheetView>
  </sheetViews>
  <sheetFormatPr baseColWidth="10" defaultColWidth="8.88671875" defaultRowHeight="13.2" x14ac:dyDescent="0.25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 x14ac:dyDescent="0.25">
      <c r="B2" s="29" t="s">
        <v>1416</v>
      </c>
    </row>
    <row r="3" spans="2:6" ht="12.75" customHeight="1" x14ac:dyDescent="0.25">
      <c r="B3" s="31"/>
    </row>
    <row r="5" spans="2:6" ht="12.75" customHeight="1" thickBot="1" x14ac:dyDescent="0.3">
      <c r="B5" s="32" t="s">
        <v>0</v>
      </c>
      <c r="C5" s="32"/>
      <c r="E5" s="32" t="s">
        <v>1</v>
      </c>
      <c r="F5" s="32"/>
    </row>
    <row r="7" spans="2:6" ht="12.75" customHeight="1" x14ac:dyDescent="0.25">
      <c r="B7" s="33" t="s">
        <v>2</v>
      </c>
      <c r="C7" s="33"/>
      <c r="E7" s="33" t="s">
        <v>3</v>
      </c>
      <c r="F7" s="33"/>
    </row>
    <row r="8" spans="2:6" ht="12.75" customHeight="1" x14ac:dyDescent="0.25">
      <c r="B8" s="30" t="s">
        <v>4</v>
      </c>
      <c r="C8" s="30" t="b">
        <f>TRUE()</f>
        <v>1</v>
      </c>
      <c r="E8" s="30" t="s">
        <v>5</v>
      </c>
      <c r="F8" s="34" t="s">
        <v>16</v>
      </c>
    </row>
    <row r="9" spans="2:6" ht="12.75" customHeight="1" x14ac:dyDescent="0.25">
      <c r="E9" s="30" t="s">
        <v>6</v>
      </c>
      <c r="F9" s="35" t="b">
        <f>TRUE()</f>
        <v>1</v>
      </c>
    </row>
    <row r="10" spans="2:6" ht="12.75" customHeight="1" x14ac:dyDescent="0.25">
      <c r="B10" s="33" t="s">
        <v>7</v>
      </c>
      <c r="C10" s="33"/>
    </row>
    <row r="11" spans="2:6" ht="12.75" customHeight="1" x14ac:dyDescent="0.25">
      <c r="B11" s="36" t="b">
        <f>[1]!obControlPanelSetVisible(C8)</f>
        <v>1</v>
      </c>
      <c r="E11" s="33" t="s">
        <v>7</v>
      </c>
      <c r="F11" s="33"/>
    </row>
    <row r="12" spans="2:6" ht="12.75" customHeight="1" x14ac:dyDescent="0.25">
      <c r="E12" s="30" t="s">
        <v>8</v>
      </c>
      <c r="F12" s="30" t="str">
        <f>[1]!OBADDALLJARS(F8,F9)</f>
        <v>C:\Users\Mario\git\ForwardInitialMargin\lib</v>
      </c>
    </row>
    <row r="14" spans="2:6" ht="12.75" customHeight="1" thickBot="1" x14ac:dyDescent="0.3">
      <c r="B14" s="32" t="s">
        <v>9</v>
      </c>
      <c r="C14" s="32"/>
      <c r="E14" s="32" t="s">
        <v>10</v>
      </c>
      <c r="F14" s="32"/>
    </row>
    <row r="16" spans="2:6" ht="12.75" customHeight="1" x14ac:dyDescent="0.25">
      <c r="B16" s="33" t="s">
        <v>7</v>
      </c>
      <c r="C16" s="33"/>
      <c r="E16" s="33" t="s">
        <v>11</v>
      </c>
      <c r="F16" s="33"/>
    </row>
    <row r="17" spans="2:7" ht="12.75" customHeight="1" x14ac:dyDescent="0.25">
      <c r="B17" s="30" t="s">
        <v>12</v>
      </c>
      <c r="C17" s="30" t="str">
        <f>[1]!OBGETPROPERTY("version")</f>
        <v>4.2.2</v>
      </c>
      <c r="E17" s="30" t="s">
        <v>5</v>
      </c>
      <c r="F17" s="34" t="s">
        <v>1424</v>
      </c>
    </row>
    <row r="18" spans="2:7" ht="12.75" customHeight="1" x14ac:dyDescent="0.25">
      <c r="B18" s="30" t="s">
        <v>13</v>
      </c>
      <c r="C18" s="30" t="str">
        <f>[1]!OBGETPROPERTY("build")</f>
        <v>40201</v>
      </c>
      <c r="E18" s="30" t="s">
        <v>6</v>
      </c>
      <c r="F18" s="35" t="b">
        <f>TRUE()</f>
        <v>1</v>
      </c>
    </row>
    <row r="20" spans="2:7" ht="12.75" customHeight="1" x14ac:dyDescent="0.25">
      <c r="E20" s="33" t="s">
        <v>7</v>
      </c>
      <c r="F20" s="33"/>
    </row>
    <row r="21" spans="2:7" ht="12.75" customHeight="1" thickBot="1" x14ac:dyDescent="0.3">
      <c r="B21" s="32" t="s">
        <v>1417</v>
      </c>
      <c r="C21" s="32"/>
      <c r="E21" s="30" t="s">
        <v>8</v>
      </c>
      <c r="F21" s="30" t="str">
        <f>[1]!OBADDCLASSES(F17,F18)</f>
        <v>C:\Users\Mario\git\ForwardInitialMargin\target\classes</v>
      </c>
    </row>
    <row r="23" spans="2:7" ht="12.75" customHeight="1" x14ac:dyDescent="0.25">
      <c r="B23" s="33" t="s">
        <v>7</v>
      </c>
      <c r="C23" s="33"/>
    </row>
    <row r="24" spans="2:7" ht="12.75" customHeight="1" x14ac:dyDescent="0.25">
      <c r="B24" s="30" t="s">
        <v>12</v>
      </c>
      <c r="C24" s="30" t="str">
        <f>[1]!obGet([1]!obCall("",obLibs&amp;"net.finmath.information.Library","getVersionString"))</f>
        <v>3.1.5</v>
      </c>
    </row>
    <row r="25" spans="2:7" ht="12.75" customHeight="1" thickBot="1" x14ac:dyDescent="0.3">
      <c r="E25" s="32" t="s">
        <v>1418</v>
      </c>
      <c r="F25" s="32"/>
    </row>
    <row r="27" spans="2:7" ht="12.75" customHeight="1" x14ac:dyDescent="0.25">
      <c r="E27" s="37" t="s">
        <v>1419</v>
      </c>
      <c r="F27" s="37" t="s">
        <v>1420</v>
      </c>
      <c r="G27" s="37" t="s">
        <v>1421</v>
      </c>
    </row>
    <row r="28" spans="2:7" ht="12.75" customHeight="1" x14ac:dyDescent="0.25">
      <c r="E28" s="38" t="str">
        <f>[1]!obCall("","java.lang.System","setProperty",[1]!obMake("","String",G28),[1]!obMake("","String",F28))</f>
        <v>ob.trans.8286 
[2656]</v>
      </c>
      <c r="F28" s="30" t="s">
        <v>1422</v>
      </c>
      <c r="G28" s="30" t="s">
        <v>1423</v>
      </c>
    </row>
    <row r="31" spans="2:7" ht="12.75" customHeight="1" thickBot="1" x14ac:dyDescent="0.3">
      <c r="E31" s="32" t="s">
        <v>14</v>
      </c>
      <c r="F31" s="32"/>
    </row>
    <row r="32" spans="2:7" ht="12.75" customHeight="1" thickTop="1" x14ac:dyDescent="0.25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D09F-50D0-4564-A035-16FE5ED603BA}">
  <dimension ref="A2:IS283"/>
  <sheetViews>
    <sheetView showGridLines="0" workbookViewId="0">
      <selection activeCell="H4" sqref="H4"/>
    </sheetView>
  </sheetViews>
  <sheetFormatPr baseColWidth="10" defaultColWidth="14.44140625" defaultRowHeight="15" x14ac:dyDescent="0.3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 x14ac:dyDescent="0.3">
      <c r="B2" s="71" t="s">
        <v>1524</v>
      </c>
    </row>
    <row r="3" spans="1:253" ht="11.85" customHeight="1" x14ac:dyDescent="0.3">
      <c r="A3" s="43"/>
      <c r="B3" s="44" t="s">
        <v>17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 x14ac:dyDescent="0.3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 x14ac:dyDescent="0.3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 x14ac:dyDescent="0.35">
      <c r="B6" s="47" t="s">
        <v>23</v>
      </c>
      <c r="C6" s="48"/>
      <c r="F6" s="48" t="s">
        <v>20</v>
      </c>
      <c r="G6" s="48"/>
      <c r="J6" s="47" t="s">
        <v>21</v>
      </c>
      <c r="M6" s="43"/>
      <c r="IQ6" s="43"/>
      <c r="IR6" s="43"/>
      <c r="IS6" s="43"/>
    </row>
    <row r="7" spans="1:253" ht="11.85" customHeight="1" x14ac:dyDescent="0.3">
      <c r="B7" s="52" t="s">
        <v>1428</v>
      </c>
      <c r="C7" s="56" t="str">
        <f>[1]!obMake(B14,"double[]",B15:B49)</f>
        <v>df.times 
[2657]</v>
      </c>
      <c r="F7" s="52" t="s">
        <v>1428</v>
      </c>
      <c r="G7" s="56" t="str">
        <f>[1]!obMake(F14,"double[]",F15:F50)</f>
        <v>fwd.times 
[2652]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 x14ac:dyDescent="0.3">
      <c r="B8" s="52" t="s">
        <v>1429</v>
      </c>
      <c r="C8" s="57" t="str">
        <f>[1]!obMake(C14,"double[]",C15:C49)</f>
        <v>df.values 
[2658]</v>
      </c>
      <c r="D8" s="50"/>
      <c r="F8" s="52" t="s">
        <v>1429</v>
      </c>
      <c r="G8" s="57" t="str">
        <f>[1]!obMake(G14,"double[]",G15:G50)</f>
        <v>fwd.values 
[2653]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 x14ac:dyDescent="0.3">
      <c r="B9" s="52" t="s">
        <v>1430</v>
      </c>
      <c r="C9" s="52" t="s">
        <v>1487</v>
      </c>
      <c r="F9" s="69" t="s">
        <v>1430</v>
      </c>
      <c r="G9" s="69" t="s">
        <v>1522</v>
      </c>
      <c r="H9" s="51"/>
      <c r="M9" s="49"/>
      <c r="IQ9" s="43"/>
      <c r="IR9" s="43"/>
      <c r="IS9" s="43"/>
    </row>
    <row r="10" spans="1:253" ht="11.85" customHeight="1" x14ac:dyDescent="0.25">
      <c r="B10" s="33" t="s">
        <v>1425</v>
      </c>
      <c r="C10" s="33"/>
      <c r="F10" s="58" t="s">
        <v>15</v>
      </c>
      <c r="G10" s="58"/>
      <c r="M10" s="51"/>
      <c r="IQ10" s="43"/>
      <c r="IR10" s="43"/>
      <c r="IS10" s="43"/>
    </row>
    <row r="11" spans="1:253" ht="11.85" customHeight="1" x14ac:dyDescent="0.3">
      <c r="C11" s="51" t="str">
        <f>[1]!obCall(C9,J7,"createDiscountCurveFromDiscountFactors",[1]!obMake("","String","dc"),C7,C8)</f>
        <v>DiscountCurve 
[2672]</v>
      </c>
      <c r="F11" s="51" t="str">
        <f>[1]!obCall(G9,J8,"createForwardCurveFromForwards",[1]!obMake("","String","forwardCurve"),G7,G8,[1]!obMake("tenor","double",0.5))</f>
        <v>ForwardCurve6m 
[2661]</v>
      </c>
      <c r="M11" s="51"/>
      <c r="IQ11" s="43"/>
      <c r="IR11" s="43"/>
      <c r="IS11" s="43"/>
    </row>
    <row r="12" spans="1:253" ht="11.85" customHeight="1" x14ac:dyDescent="0.3">
      <c r="D12" s="52"/>
      <c r="M12" s="51"/>
      <c r="IQ12" s="43"/>
      <c r="IR12" s="43"/>
      <c r="IS12" s="43"/>
    </row>
    <row r="13" spans="1:253" ht="11.4" customHeight="1" x14ac:dyDescent="0.3">
      <c r="IQ13" s="43"/>
      <c r="IR13" s="43"/>
      <c r="IS13" s="43"/>
    </row>
    <row r="14" spans="1:253" ht="12" customHeight="1" x14ac:dyDescent="0.3">
      <c r="B14" s="70" t="s">
        <v>1427</v>
      </c>
      <c r="C14" s="70" t="s">
        <v>1426</v>
      </c>
      <c r="D14" s="42"/>
      <c r="F14" s="70" t="s">
        <v>1471</v>
      </c>
      <c r="G14" s="70" t="s">
        <v>1472</v>
      </c>
      <c r="IQ14" s="43"/>
      <c r="IR14" s="43"/>
      <c r="IS14" s="43"/>
    </row>
    <row r="15" spans="1:253" ht="12.6" customHeight="1" x14ac:dyDescent="0.3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 x14ac:dyDescent="0.3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 x14ac:dyDescent="0.3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 x14ac:dyDescent="0.3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 x14ac:dyDescent="0.3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 x14ac:dyDescent="0.3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 x14ac:dyDescent="0.3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 x14ac:dyDescent="0.3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1486</v>
      </c>
      <c r="IQ22" s="43"/>
      <c r="IR22" s="43"/>
      <c r="IS22" s="43"/>
    </row>
    <row r="23" spans="2:253" ht="11.85" customHeight="1" x14ac:dyDescent="0.3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 x14ac:dyDescent="0.3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 x14ac:dyDescent="0.3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 x14ac:dyDescent="0.3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 x14ac:dyDescent="0.3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 x14ac:dyDescent="0.3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 x14ac:dyDescent="0.3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 x14ac:dyDescent="0.3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 x14ac:dyDescent="0.3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 x14ac:dyDescent="0.3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 x14ac:dyDescent="0.3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 x14ac:dyDescent="0.3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 x14ac:dyDescent="0.3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 x14ac:dyDescent="0.3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 x14ac:dyDescent="0.3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 x14ac:dyDescent="0.3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 x14ac:dyDescent="0.3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 x14ac:dyDescent="0.3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 x14ac:dyDescent="0.3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 x14ac:dyDescent="0.3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 x14ac:dyDescent="0.3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 x14ac:dyDescent="0.3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 x14ac:dyDescent="0.3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 x14ac:dyDescent="0.3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 x14ac:dyDescent="0.3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 x14ac:dyDescent="0.3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 x14ac:dyDescent="0.3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 x14ac:dyDescent="0.3">
      <c r="B50" s="55"/>
      <c r="C50" s="55"/>
      <c r="D50" s="54"/>
      <c r="F50">
        <v>59.545205479452001</v>
      </c>
      <c r="G50">
        <v>2.0576205819099299E-2</v>
      </c>
    </row>
    <row r="51" spans="2:7" ht="11.85" customHeight="1" x14ac:dyDescent="0.3">
      <c r="B51" s="55"/>
      <c r="C51" s="55"/>
      <c r="D51" s="54"/>
    </row>
    <row r="52" spans="2:7" ht="11.85" customHeight="1" x14ac:dyDescent="0.3">
      <c r="B52" s="55"/>
      <c r="C52" s="55"/>
      <c r="D52" s="54"/>
    </row>
    <row r="53" spans="2:7" ht="11.85" customHeight="1" x14ac:dyDescent="0.3">
      <c r="B53" s="55"/>
      <c r="C53" s="55"/>
      <c r="D53" s="54"/>
    </row>
    <row r="54" spans="2:7" ht="11.85" customHeight="1" x14ac:dyDescent="0.3">
      <c r="B54" s="55"/>
      <c r="C54" s="55"/>
      <c r="D54" s="54"/>
    </row>
    <row r="55" spans="2:7" ht="11.85" customHeight="1" x14ac:dyDescent="0.3">
      <c r="B55" s="55"/>
      <c r="C55" s="55"/>
      <c r="D55" s="54"/>
    </row>
    <row r="56" spans="2:7" ht="11.85" customHeight="1" x14ac:dyDescent="0.3">
      <c r="B56" s="55"/>
      <c r="C56" s="55"/>
      <c r="D56" s="54"/>
    </row>
    <row r="57" spans="2:7" ht="11.85" customHeight="1" x14ac:dyDescent="0.3">
      <c r="B57" s="55"/>
      <c r="C57" s="55"/>
      <c r="D57" s="54"/>
    </row>
    <row r="58" spans="2:7" ht="11.85" customHeight="1" x14ac:dyDescent="0.3">
      <c r="B58" s="55"/>
      <c r="C58" s="55"/>
      <c r="D58" s="54"/>
    </row>
    <row r="59" spans="2:7" ht="11.85" customHeight="1" x14ac:dyDescent="0.3">
      <c r="B59" s="55"/>
      <c r="C59" s="55"/>
      <c r="D59" s="54"/>
    </row>
    <row r="60" spans="2:7" ht="11.85" customHeight="1" x14ac:dyDescent="0.3">
      <c r="B60" s="55"/>
      <c r="C60" s="55"/>
      <c r="D60" s="54"/>
    </row>
    <row r="61" spans="2:7" ht="11.85" customHeight="1" x14ac:dyDescent="0.3">
      <c r="B61" s="55"/>
      <c r="C61" s="55"/>
      <c r="D61" s="54"/>
    </row>
    <row r="62" spans="2:7" ht="11.85" customHeight="1" x14ac:dyDescent="0.3">
      <c r="B62" s="55"/>
      <c r="C62" s="55"/>
      <c r="D62" s="54"/>
    </row>
    <row r="63" spans="2:7" ht="11.85" customHeight="1" x14ac:dyDescent="0.3">
      <c r="B63" s="55"/>
      <c r="C63" s="55"/>
      <c r="D63" s="54"/>
    </row>
    <row r="64" spans="2:7" ht="11.85" customHeight="1" x14ac:dyDescent="0.3">
      <c r="B64" s="55"/>
      <c r="C64" s="55"/>
      <c r="D64" s="54"/>
    </row>
    <row r="65" spans="2:4" ht="11.85" customHeight="1" x14ac:dyDescent="0.3">
      <c r="B65" s="55"/>
      <c r="C65" s="55"/>
      <c r="D65" s="54"/>
    </row>
    <row r="66" spans="2:4" ht="11.85" customHeight="1" x14ac:dyDescent="0.3">
      <c r="B66" s="55"/>
      <c r="C66" s="55"/>
      <c r="D66" s="54"/>
    </row>
    <row r="67" spans="2:4" ht="11.85" customHeight="1" x14ac:dyDescent="0.3">
      <c r="B67" s="55"/>
      <c r="C67" s="55"/>
      <c r="D67" s="54"/>
    </row>
    <row r="68" spans="2:4" ht="11.85" customHeight="1" x14ac:dyDescent="0.3">
      <c r="B68" s="55"/>
      <c r="C68" s="55"/>
      <c r="D68" s="54"/>
    </row>
    <row r="69" spans="2:4" ht="11.85" customHeight="1" x14ac:dyDescent="0.3">
      <c r="B69" s="55"/>
      <c r="C69" s="55"/>
      <c r="D69" s="54"/>
    </row>
    <row r="70" spans="2:4" ht="11.85" customHeight="1" x14ac:dyDescent="0.3">
      <c r="B70" s="55"/>
      <c r="C70" s="55"/>
      <c r="D70" s="54"/>
    </row>
    <row r="71" spans="2:4" ht="11.85" customHeight="1" x14ac:dyDescent="0.3">
      <c r="B71" s="55"/>
      <c r="C71" s="55"/>
      <c r="D71" s="54"/>
    </row>
    <row r="72" spans="2:4" ht="11.85" customHeight="1" x14ac:dyDescent="0.3">
      <c r="B72" s="55"/>
      <c r="C72" s="55"/>
      <c r="D72" s="54"/>
    </row>
    <row r="73" spans="2:4" ht="11.85" customHeight="1" x14ac:dyDescent="0.3">
      <c r="B73" s="55"/>
      <c r="C73" s="55"/>
      <c r="D73" s="54"/>
    </row>
    <row r="74" spans="2:4" ht="11.85" customHeight="1" x14ac:dyDescent="0.3">
      <c r="B74" s="55"/>
      <c r="C74" s="55"/>
      <c r="D74" s="54"/>
    </row>
    <row r="75" spans="2:4" ht="11.85" customHeight="1" x14ac:dyDescent="0.3">
      <c r="B75" s="55"/>
      <c r="C75" s="55"/>
      <c r="D75" s="54"/>
    </row>
    <row r="76" spans="2:4" ht="11.85" customHeight="1" x14ac:dyDescent="0.3">
      <c r="B76" s="55"/>
      <c r="C76" s="55"/>
      <c r="D76" s="54"/>
    </row>
    <row r="77" spans="2:4" ht="11.85" customHeight="1" x14ac:dyDescent="0.3">
      <c r="B77" s="55"/>
      <c r="C77" s="55"/>
      <c r="D77" s="54"/>
    </row>
    <row r="78" spans="2:4" ht="11.85" customHeight="1" x14ac:dyDescent="0.3">
      <c r="B78" s="55"/>
      <c r="C78" s="55"/>
      <c r="D78" s="54"/>
    </row>
    <row r="79" spans="2:4" ht="11.85" customHeight="1" x14ac:dyDescent="0.3">
      <c r="B79" s="55"/>
      <c r="C79" s="55"/>
      <c r="D79" s="54"/>
    </row>
    <row r="80" spans="2:4" ht="11.85" customHeight="1" x14ac:dyDescent="0.3">
      <c r="B80" s="55"/>
      <c r="C80" s="55"/>
      <c r="D80" s="54"/>
    </row>
    <row r="81" spans="2:4" ht="11.85" customHeight="1" x14ac:dyDescent="0.3">
      <c r="B81" s="55"/>
      <c r="C81" s="55"/>
      <c r="D81" s="54"/>
    </row>
    <row r="82" spans="2:4" ht="11.85" customHeight="1" x14ac:dyDescent="0.3">
      <c r="B82" s="55"/>
      <c r="C82" s="55"/>
      <c r="D82" s="54"/>
    </row>
    <row r="83" spans="2:4" ht="11.85" customHeight="1" x14ac:dyDescent="0.3">
      <c r="B83" s="55"/>
      <c r="C83" s="55"/>
      <c r="D83" s="54"/>
    </row>
    <row r="84" spans="2:4" ht="11.85" customHeight="1" x14ac:dyDescent="0.3">
      <c r="B84" s="55"/>
      <c r="C84" s="55"/>
      <c r="D84" s="54"/>
    </row>
    <row r="85" spans="2:4" ht="11.85" customHeight="1" x14ac:dyDescent="0.3">
      <c r="B85" s="55"/>
      <c r="C85" s="55"/>
      <c r="D85" s="54"/>
    </row>
    <row r="86" spans="2:4" ht="11.85" customHeight="1" x14ac:dyDescent="0.3">
      <c r="B86" s="55"/>
      <c r="C86" s="55"/>
      <c r="D86" s="54"/>
    </row>
    <row r="87" spans="2:4" ht="11.85" customHeight="1" x14ac:dyDescent="0.3">
      <c r="B87" s="55"/>
      <c r="C87" s="55"/>
      <c r="D87" s="54"/>
    </row>
    <row r="88" spans="2:4" ht="11.85" customHeight="1" x14ac:dyDescent="0.3">
      <c r="B88" s="55"/>
      <c r="C88" s="55"/>
      <c r="D88" s="54"/>
    </row>
    <row r="89" spans="2:4" ht="11.85" customHeight="1" x14ac:dyDescent="0.3">
      <c r="B89" s="55"/>
      <c r="C89" s="55"/>
      <c r="D89" s="54"/>
    </row>
    <row r="90" spans="2:4" ht="11.85" customHeight="1" x14ac:dyDescent="0.3">
      <c r="B90" s="55"/>
      <c r="C90" s="55"/>
      <c r="D90" s="54"/>
    </row>
    <row r="91" spans="2:4" ht="11.85" customHeight="1" x14ac:dyDescent="0.3">
      <c r="B91" s="55"/>
      <c r="C91" s="55"/>
      <c r="D91" s="54"/>
    </row>
    <row r="92" spans="2:4" ht="11.85" customHeight="1" x14ac:dyDescent="0.3">
      <c r="B92" s="55"/>
      <c r="C92" s="55"/>
      <c r="D92" s="54"/>
    </row>
    <row r="93" spans="2:4" ht="11.85" customHeight="1" x14ac:dyDescent="0.3">
      <c r="B93" s="55"/>
      <c r="C93" s="55"/>
      <c r="D93" s="54"/>
    </row>
    <row r="94" spans="2:4" ht="11.85" customHeight="1" x14ac:dyDescent="0.3">
      <c r="B94" s="55"/>
      <c r="C94" s="55"/>
      <c r="D94" s="54"/>
    </row>
    <row r="95" spans="2:4" ht="11.85" customHeight="1" x14ac:dyDescent="0.3">
      <c r="B95" s="55"/>
      <c r="C95" s="55"/>
      <c r="D95" s="54"/>
    </row>
    <row r="96" spans="2:4" ht="11.85" customHeight="1" x14ac:dyDescent="0.3">
      <c r="B96" s="55"/>
      <c r="C96" s="55"/>
      <c r="D96" s="54"/>
    </row>
    <row r="97" spans="2:4" ht="11.85" customHeight="1" x14ac:dyDescent="0.3">
      <c r="B97" s="55"/>
      <c r="C97" s="55"/>
      <c r="D97" s="54"/>
    </row>
    <row r="98" spans="2:4" ht="11.85" customHeight="1" x14ac:dyDescent="0.3">
      <c r="B98" s="55"/>
      <c r="C98" s="55"/>
      <c r="D98" s="54"/>
    </row>
    <row r="99" spans="2:4" ht="11.85" customHeight="1" x14ac:dyDescent="0.3">
      <c r="B99" s="55"/>
      <c r="C99" s="55"/>
      <c r="D99" s="54"/>
    </row>
    <row r="100" spans="2:4" ht="11.85" customHeight="1" x14ac:dyDescent="0.3">
      <c r="B100" s="55"/>
      <c r="C100" s="55"/>
      <c r="D100" s="54"/>
    </row>
    <row r="101" spans="2:4" ht="11.85" customHeight="1" x14ac:dyDescent="0.3">
      <c r="B101" s="55"/>
      <c r="C101" s="55"/>
      <c r="D101" s="54"/>
    </row>
    <row r="102" spans="2:4" ht="11.85" customHeight="1" x14ac:dyDescent="0.3">
      <c r="B102" s="55"/>
      <c r="C102" s="55"/>
      <c r="D102" s="54"/>
    </row>
    <row r="103" spans="2:4" ht="11.85" customHeight="1" x14ac:dyDescent="0.3">
      <c r="B103" s="55"/>
      <c r="C103" s="55"/>
      <c r="D103" s="54"/>
    </row>
    <row r="104" spans="2:4" ht="11.85" customHeight="1" x14ac:dyDescent="0.3">
      <c r="B104" s="55"/>
      <c r="C104" s="55"/>
      <c r="D104" s="54"/>
    </row>
    <row r="105" spans="2:4" ht="11.85" customHeight="1" x14ac:dyDescent="0.3">
      <c r="B105" s="55"/>
      <c r="C105" s="55"/>
      <c r="D105" s="54"/>
    </row>
    <row r="106" spans="2:4" ht="11.85" customHeight="1" x14ac:dyDescent="0.3">
      <c r="B106" s="55"/>
      <c r="C106" s="55"/>
      <c r="D106" s="54"/>
    </row>
    <row r="107" spans="2:4" ht="11.85" customHeight="1" x14ac:dyDescent="0.3">
      <c r="B107" s="55"/>
      <c r="C107" s="55"/>
      <c r="D107" s="54"/>
    </row>
    <row r="108" spans="2:4" ht="11.85" customHeight="1" x14ac:dyDescent="0.3">
      <c r="B108" s="55"/>
      <c r="C108" s="55"/>
      <c r="D108" s="54"/>
    </row>
    <row r="109" spans="2:4" ht="11.85" customHeight="1" x14ac:dyDescent="0.3">
      <c r="B109" s="55"/>
      <c r="C109" s="55"/>
      <c r="D109" s="54"/>
    </row>
    <row r="110" spans="2:4" ht="11.85" customHeight="1" x14ac:dyDescent="0.3">
      <c r="B110" s="55"/>
      <c r="C110" s="55"/>
      <c r="D110" s="54"/>
    </row>
    <row r="111" spans="2:4" ht="11.85" customHeight="1" x14ac:dyDescent="0.3">
      <c r="B111" s="55"/>
      <c r="C111" s="55"/>
      <c r="D111" s="54"/>
    </row>
    <row r="112" spans="2:4" ht="11.85" customHeight="1" x14ac:dyDescent="0.3">
      <c r="B112" s="55"/>
      <c r="C112" s="55"/>
      <c r="D112" s="54"/>
    </row>
    <row r="113" spans="2:4" ht="11.85" customHeight="1" x14ac:dyDescent="0.3">
      <c r="B113" s="55"/>
      <c r="C113" s="55"/>
      <c r="D113" s="54"/>
    </row>
    <row r="114" spans="2:4" ht="11.85" customHeight="1" x14ac:dyDescent="0.3">
      <c r="B114" s="55"/>
      <c r="C114" s="55"/>
      <c r="D114" s="54"/>
    </row>
    <row r="115" spans="2:4" ht="11.85" customHeight="1" x14ac:dyDescent="0.3">
      <c r="B115" s="55"/>
      <c r="C115" s="55"/>
      <c r="D115" s="54"/>
    </row>
    <row r="116" spans="2:4" ht="11.85" customHeight="1" x14ac:dyDescent="0.3">
      <c r="B116" s="55"/>
      <c r="C116" s="55"/>
      <c r="D116" s="54"/>
    </row>
    <row r="117" spans="2:4" ht="11.85" customHeight="1" x14ac:dyDescent="0.3">
      <c r="B117" s="55"/>
      <c r="C117" s="55"/>
      <c r="D117" s="54"/>
    </row>
    <row r="118" spans="2:4" ht="11.85" customHeight="1" x14ac:dyDescent="0.3">
      <c r="B118" s="55"/>
      <c r="C118" s="55"/>
      <c r="D118" s="54"/>
    </row>
    <row r="119" spans="2:4" ht="11.85" customHeight="1" x14ac:dyDescent="0.3">
      <c r="B119" s="55"/>
      <c r="C119" s="55"/>
      <c r="D119" s="54"/>
    </row>
    <row r="120" spans="2:4" ht="11.85" customHeight="1" x14ac:dyDescent="0.3">
      <c r="B120" s="55"/>
      <c r="C120" s="55"/>
      <c r="D120" s="54"/>
    </row>
    <row r="121" spans="2:4" ht="11.85" customHeight="1" x14ac:dyDescent="0.3">
      <c r="B121" s="55"/>
      <c r="C121" s="55"/>
      <c r="D121" s="54"/>
    </row>
    <row r="122" spans="2:4" ht="11.85" customHeight="1" x14ac:dyDescent="0.3">
      <c r="B122" s="55"/>
      <c r="C122" s="55"/>
      <c r="D122" s="54"/>
    </row>
    <row r="123" spans="2:4" ht="11.85" customHeight="1" x14ac:dyDescent="0.3">
      <c r="B123" s="55"/>
      <c r="C123" s="55"/>
      <c r="D123" s="54"/>
    </row>
    <row r="124" spans="2:4" ht="11.85" customHeight="1" x14ac:dyDescent="0.3">
      <c r="B124" s="55"/>
      <c r="C124" s="55"/>
      <c r="D124" s="54"/>
    </row>
    <row r="125" spans="2:4" ht="11.85" customHeight="1" x14ac:dyDescent="0.3">
      <c r="B125" s="55"/>
      <c r="C125" s="55"/>
      <c r="D125" s="54"/>
    </row>
    <row r="126" spans="2:4" ht="11.85" customHeight="1" x14ac:dyDescent="0.3">
      <c r="B126" s="55"/>
      <c r="C126" s="55"/>
      <c r="D126" s="54"/>
    </row>
    <row r="127" spans="2:4" ht="11.85" customHeight="1" x14ac:dyDescent="0.3">
      <c r="B127" s="55"/>
      <c r="C127" s="55"/>
      <c r="D127" s="54"/>
    </row>
    <row r="128" spans="2:4" ht="11.85" customHeight="1" x14ac:dyDescent="0.3">
      <c r="B128" s="55"/>
      <c r="C128" s="55"/>
      <c r="D128" s="54"/>
    </row>
    <row r="129" spans="2:4" ht="11.85" customHeight="1" x14ac:dyDescent="0.3">
      <c r="B129" s="55"/>
      <c r="C129" s="55"/>
      <c r="D129" s="54"/>
    </row>
    <row r="130" spans="2:4" ht="11.85" customHeight="1" x14ac:dyDescent="0.3">
      <c r="B130" s="55"/>
      <c r="C130" s="55"/>
      <c r="D130" s="54"/>
    </row>
    <row r="131" spans="2:4" ht="11.85" customHeight="1" x14ac:dyDescent="0.3">
      <c r="B131" s="55"/>
      <c r="C131" s="55"/>
      <c r="D131" s="54"/>
    </row>
    <row r="132" spans="2:4" ht="11.85" customHeight="1" x14ac:dyDescent="0.3">
      <c r="B132" s="55"/>
      <c r="C132" s="55"/>
      <c r="D132" s="54"/>
    </row>
    <row r="133" spans="2:4" ht="11.85" customHeight="1" x14ac:dyDescent="0.3">
      <c r="B133" s="55"/>
      <c r="C133" s="55"/>
      <c r="D133" s="54"/>
    </row>
    <row r="134" spans="2:4" ht="11.85" customHeight="1" x14ac:dyDescent="0.3">
      <c r="B134" s="55"/>
      <c r="C134" s="55"/>
      <c r="D134" s="54"/>
    </row>
    <row r="135" spans="2:4" ht="11.85" customHeight="1" x14ac:dyDescent="0.3">
      <c r="B135" s="55"/>
      <c r="C135" s="55"/>
      <c r="D135" s="54"/>
    </row>
    <row r="136" spans="2:4" ht="11.85" customHeight="1" x14ac:dyDescent="0.3">
      <c r="B136" s="55"/>
      <c r="C136" s="55"/>
      <c r="D136" s="54"/>
    </row>
    <row r="137" spans="2:4" ht="11.85" customHeight="1" x14ac:dyDescent="0.3">
      <c r="B137" s="55"/>
      <c r="C137" s="55"/>
      <c r="D137" s="54"/>
    </row>
    <row r="138" spans="2:4" ht="11.85" customHeight="1" x14ac:dyDescent="0.3">
      <c r="B138" s="55"/>
      <c r="C138" s="55"/>
      <c r="D138" s="54"/>
    </row>
    <row r="139" spans="2:4" ht="11.85" customHeight="1" x14ac:dyDescent="0.3">
      <c r="B139" s="55"/>
      <c r="C139" s="55"/>
      <c r="D139" s="54"/>
    </row>
    <row r="140" spans="2:4" ht="11.85" customHeight="1" x14ac:dyDescent="0.3">
      <c r="B140" s="55"/>
      <c r="C140" s="55"/>
      <c r="D140" s="54"/>
    </row>
    <row r="141" spans="2:4" ht="11.85" customHeight="1" x14ac:dyDescent="0.3">
      <c r="B141" s="55"/>
      <c r="C141" s="55"/>
      <c r="D141" s="54"/>
    </row>
    <row r="142" spans="2:4" ht="11.85" customHeight="1" x14ac:dyDescent="0.3">
      <c r="B142" s="55"/>
      <c r="C142" s="55"/>
      <c r="D142" s="54"/>
    </row>
    <row r="143" spans="2:4" ht="11.85" customHeight="1" x14ac:dyDescent="0.3">
      <c r="B143" s="55"/>
      <c r="C143" s="55"/>
      <c r="D143" s="54"/>
    </row>
    <row r="144" spans="2:4" ht="11.85" customHeight="1" x14ac:dyDescent="0.3">
      <c r="B144" s="55"/>
      <c r="C144" s="55"/>
      <c r="D144" s="54"/>
    </row>
    <row r="145" spans="2:4" ht="11.85" customHeight="1" x14ac:dyDescent="0.3">
      <c r="B145" s="55"/>
      <c r="C145" s="55"/>
      <c r="D145" s="54"/>
    </row>
    <row r="146" spans="2:4" ht="11.85" customHeight="1" x14ac:dyDescent="0.3">
      <c r="B146" s="55"/>
      <c r="C146" s="55"/>
      <c r="D146" s="54"/>
    </row>
    <row r="147" spans="2:4" ht="11.85" customHeight="1" x14ac:dyDescent="0.3">
      <c r="B147" s="55"/>
      <c r="C147" s="55"/>
      <c r="D147" s="54"/>
    </row>
    <row r="148" spans="2:4" ht="11.85" customHeight="1" x14ac:dyDescent="0.3">
      <c r="B148" s="55"/>
      <c r="C148" s="55"/>
      <c r="D148" s="54"/>
    </row>
    <row r="149" spans="2:4" ht="11.85" customHeight="1" x14ac:dyDescent="0.3">
      <c r="B149" s="55"/>
      <c r="C149" s="55"/>
      <c r="D149" s="54"/>
    </row>
    <row r="150" spans="2:4" ht="11.85" customHeight="1" x14ac:dyDescent="0.3">
      <c r="B150" s="55"/>
      <c r="C150" s="55"/>
      <c r="D150" s="54"/>
    </row>
    <row r="151" spans="2:4" ht="11.85" customHeight="1" x14ac:dyDescent="0.3">
      <c r="B151" s="55"/>
      <c r="C151" s="55"/>
      <c r="D151" s="54"/>
    </row>
    <row r="152" spans="2:4" ht="11.85" customHeight="1" x14ac:dyDescent="0.3">
      <c r="B152" s="55"/>
      <c r="C152" s="55"/>
      <c r="D152" s="54"/>
    </row>
    <row r="153" spans="2:4" ht="11.85" customHeight="1" x14ac:dyDescent="0.3">
      <c r="B153" s="55"/>
      <c r="C153" s="55"/>
      <c r="D153" s="54"/>
    </row>
    <row r="154" spans="2:4" ht="11.85" customHeight="1" x14ac:dyDescent="0.3">
      <c r="B154" s="55"/>
      <c r="C154" s="55"/>
      <c r="D154" s="54"/>
    </row>
    <row r="155" spans="2:4" ht="11.85" customHeight="1" x14ac:dyDescent="0.3">
      <c r="B155" s="55"/>
      <c r="C155" s="55"/>
      <c r="D155" s="54"/>
    </row>
    <row r="156" spans="2:4" ht="11.85" customHeight="1" x14ac:dyDescent="0.3">
      <c r="B156" s="55"/>
      <c r="C156" s="55"/>
      <c r="D156" s="54"/>
    </row>
    <row r="157" spans="2:4" ht="11.85" customHeight="1" x14ac:dyDescent="0.3">
      <c r="B157" s="55"/>
      <c r="C157" s="55"/>
      <c r="D157" s="54"/>
    </row>
    <row r="158" spans="2:4" ht="11.85" customHeight="1" x14ac:dyDescent="0.3">
      <c r="B158" s="55"/>
      <c r="C158" s="55"/>
      <c r="D158" s="54"/>
    </row>
    <row r="159" spans="2:4" ht="11.85" customHeight="1" x14ac:dyDescent="0.3">
      <c r="B159" s="55"/>
      <c r="C159" s="55"/>
      <c r="D159" s="54"/>
    </row>
    <row r="160" spans="2:4" ht="11.85" customHeight="1" x14ac:dyDescent="0.3">
      <c r="B160" s="55"/>
      <c r="C160" s="55"/>
      <c r="D160" s="54"/>
    </row>
    <row r="161" spans="2:4" ht="11.85" customHeight="1" x14ac:dyDescent="0.3">
      <c r="B161" s="55"/>
      <c r="C161" s="55"/>
      <c r="D161" s="54"/>
    </row>
    <row r="162" spans="2:4" ht="11.85" customHeight="1" x14ac:dyDescent="0.3">
      <c r="B162" s="55"/>
      <c r="C162" s="55"/>
      <c r="D162" s="54"/>
    </row>
    <row r="163" spans="2:4" ht="11.85" customHeight="1" x14ac:dyDescent="0.3">
      <c r="B163" s="55"/>
      <c r="C163" s="55"/>
      <c r="D163" s="54"/>
    </row>
    <row r="164" spans="2:4" ht="11.85" customHeight="1" x14ac:dyDescent="0.3">
      <c r="B164" s="55"/>
      <c r="C164" s="55"/>
      <c r="D164" s="54"/>
    </row>
    <row r="165" spans="2:4" ht="11.85" customHeight="1" x14ac:dyDescent="0.3">
      <c r="B165" s="55"/>
      <c r="C165" s="55"/>
      <c r="D165" s="54"/>
    </row>
    <row r="166" spans="2:4" ht="11.85" customHeight="1" x14ac:dyDescent="0.3">
      <c r="B166" s="55"/>
      <c r="C166" s="55"/>
      <c r="D166" s="54"/>
    </row>
    <row r="167" spans="2:4" ht="11.85" customHeight="1" x14ac:dyDescent="0.3">
      <c r="B167" s="55"/>
      <c r="C167" s="55"/>
      <c r="D167" s="54"/>
    </row>
    <row r="168" spans="2:4" ht="11.85" customHeight="1" x14ac:dyDescent="0.3">
      <c r="B168" s="55"/>
      <c r="C168" s="55"/>
      <c r="D168" s="54"/>
    </row>
    <row r="169" spans="2:4" ht="11.85" customHeight="1" x14ac:dyDescent="0.3">
      <c r="B169" s="55"/>
      <c r="C169" s="55"/>
      <c r="D169" s="54"/>
    </row>
    <row r="170" spans="2:4" ht="11.85" customHeight="1" x14ac:dyDescent="0.3">
      <c r="B170" s="55"/>
      <c r="C170" s="55"/>
      <c r="D170" s="54"/>
    </row>
    <row r="171" spans="2:4" ht="11.85" customHeight="1" x14ac:dyDescent="0.3">
      <c r="B171" s="55"/>
      <c r="C171" s="55"/>
      <c r="D171" s="54"/>
    </row>
    <row r="172" spans="2:4" ht="11.85" customHeight="1" x14ac:dyDescent="0.3">
      <c r="B172" s="55"/>
      <c r="C172" s="55"/>
      <c r="D172" s="54"/>
    </row>
    <row r="173" spans="2:4" ht="11.85" customHeight="1" x14ac:dyDescent="0.3">
      <c r="B173" s="55"/>
      <c r="C173" s="55"/>
      <c r="D173" s="54"/>
    </row>
    <row r="174" spans="2:4" ht="11.85" customHeight="1" x14ac:dyDescent="0.3">
      <c r="B174" s="55"/>
      <c r="C174" s="55"/>
      <c r="D174" s="54"/>
    </row>
    <row r="175" spans="2:4" ht="11.85" customHeight="1" x14ac:dyDescent="0.3">
      <c r="B175" s="55"/>
      <c r="C175" s="55"/>
      <c r="D175" s="54"/>
    </row>
    <row r="176" spans="2:4" ht="11.85" customHeight="1" x14ac:dyDescent="0.3">
      <c r="B176" s="55"/>
      <c r="C176" s="55"/>
      <c r="D176" s="54"/>
    </row>
    <row r="177" spans="2:4" ht="11.85" customHeight="1" x14ac:dyDescent="0.3">
      <c r="B177" s="55"/>
      <c r="C177" s="55"/>
      <c r="D177" s="54"/>
    </row>
    <row r="178" spans="2:4" ht="11.85" customHeight="1" x14ac:dyDescent="0.3">
      <c r="B178" s="55"/>
      <c r="C178" s="55"/>
      <c r="D178" s="54"/>
    </row>
    <row r="179" spans="2:4" ht="11.85" customHeight="1" x14ac:dyDescent="0.3">
      <c r="B179" s="55"/>
      <c r="C179" s="55"/>
      <c r="D179" s="54"/>
    </row>
    <row r="180" spans="2:4" ht="11.85" customHeight="1" x14ac:dyDescent="0.3">
      <c r="B180" s="55"/>
      <c r="C180" s="55"/>
      <c r="D180" s="54"/>
    </row>
    <row r="181" spans="2:4" ht="11.85" customHeight="1" x14ac:dyDescent="0.3">
      <c r="B181" s="55"/>
      <c r="C181" s="55"/>
      <c r="D181" s="54"/>
    </row>
    <row r="182" spans="2:4" ht="11.85" customHeight="1" x14ac:dyDescent="0.3">
      <c r="B182" s="55"/>
      <c r="C182" s="55"/>
      <c r="D182" s="54"/>
    </row>
    <row r="183" spans="2:4" ht="11.85" customHeight="1" x14ac:dyDescent="0.3">
      <c r="B183" s="55"/>
      <c r="C183" s="55"/>
      <c r="D183" s="54"/>
    </row>
    <row r="184" spans="2:4" ht="11.85" customHeight="1" x14ac:dyDescent="0.3">
      <c r="B184" s="55"/>
      <c r="C184" s="55"/>
      <c r="D184" s="54"/>
    </row>
    <row r="185" spans="2:4" ht="11.85" customHeight="1" x14ac:dyDescent="0.3">
      <c r="B185" s="55"/>
      <c r="C185" s="55"/>
      <c r="D185" s="54"/>
    </row>
    <row r="186" spans="2:4" ht="11.85" customHeight="1" x14ac:dyDescent="0.3">
      <c r="B186" s="55"/>
      <c r="C186" s="55"/>
      <c r="D186" s="54"/>
    </row>
    <row r="187" spans="2:4" ht="11.85" customHeight="1" x14ac:dyDescent="0.3">
      <c r="B187" s="55"/>
      <c r="C187" s="55"/>
      <c r="D187" s="54"/>
    </row>
    <row r="188" spans="2:4" ht="11.85" customHeight="1" x14ac:dyDescent="0.3">
      <c r="B188" s="55"/>
      <c r="C188" s="55"/>
      <c r="D188" s="54"/>
    </row>
    <row r="189" spans="2:4" ht="11.85" customHeight="1" x14ac:dyDescent="0.3">
      <c r="B189" s="55"/>
      <c r="C189" s="55"/>
      <c r="D189" s="54"/>
    </row>
    <row r="190" spans="2:4" ht="11.85" customHeight="1" x14ac:dyDescent="0.3">
      <c r="B190" s="55"/>
      <c r="C190" s="55"/>
      <c r="D190" s="54"/>
    </row>
    <row r="191" spans="2:4" ht="11.85" customHeight="1" x14ac:dyDescent="0.3">
      <c r="B191" s="55"/>
      <c r="C191" s="55"/>
      <c r="D191" s="54"/>
    </row>
    <row r="192" spans="2:4" ht="11.85" customHeight="1" x14ac:dyDescent="0.3">
      <c r="B192" s="55"/>
      <c r="C192" s="55"/>
      <c r="D192" s="54"/>
    </row>
    <row r="193" spans="2:4" ht="11.85" customHeight="1" x14ac:dyDescent="0.3">
      <c r="B193" s="55"/>
      <c r="C193" s="55"/>
      <c r="D193" s="54"/>
    </row>
    <row r="194" spans="2:4" ht="11.85" customHeight="1" x14ac:dyDescent="0.3">
      <c r="B194" s="55"/>
      <c r="C194" s="55"/>
      <c r="D194" s="54"/>
    </row>
    <row r="195" spans="2:4" ht="11.85" customHeight="1" x14ac:dyDescent="0.3">
      <c r="B195" s="55"/>
      <c r="C195" s="55"/>
      <c r="D195" s="54"/>
    </row>
    <row r="196" spans="2:4" ht="11.85" customHeight="1" x14ac:dyDescent="0.3">
      <c r="B196" s="55"/>
      <c r="C196" s="55"/>
      <c r="D196" s="54"/>
    </row>
    <row r="197" spans="2:4" ht="11.85" customHeight="1" x14ac:dyDescent="0.3">
      <c r="B197" s="55"/>
      <c r="C197" s="55"/>
      <c r="D197" s="54"/>
    </row>
    <row r="198" spans="2:4" ht="11.85" customHeight="1" x14ac:dyDescent="0.3">
      <c r="B198" s="55"/>
      <c r="C198" s="55"/>
      <c r="D198" s="54"/>
    </row>
    <row r="199" spans="2:4" ht="11.85" customHeight="1" x14ac:dyDescent="0.3">
      <c r="B199" s="55"/>
      <c r="C199" s="55"/>
      <c r="D199" s="54"/>
    </row>
    <row r="200" spans="2:4" ht="11.85" customHeight="1" x14ac:dyDescent="0.3">
      <c r="B200" s="55"/>
      <c r="C200" s="55"/>
      <c r="D200" s="54"/>
    </row>
    <row r="201" spans="2:4" ht="11.85" customHeight="1" x14ac:dyDescent="0.3">
      <c r="B201" s="55"/>
      <c r="C201" s="55"/>
      <c r="D201" s="54"/>
    </row>
    <row r="202" spans="2:4" ht="11.85" customHeight="1" x14ac:dyDescent="0.3">
      <c r="B202" s="55"/>
      <c r="C202" s="55"/>
      <c r="D202" s="54"/>
    </row>
    <row r="203" spans="2:4" ht="11.85" customHeight="1" x14ac:dyDescent="0.3">
      <c r="B203" s="55"/>
      <c r="C203" s="55"/>
      <c r="D203" s="54"/>
    </row>
    <row r="204" spans="2:4" ht="11.85" customHeight="1" x14ac:dyDescent="0.3">
      <c r="B204" s="55"/>
      <c r="C204" s="55"/>
      <c r="D204" s="54"/>
    </row>
    <row r="205" spans="2:4" ht="11.85" customHeight="1" x14ac:dyDescent="0.3">
      <c r="B205" s="55"/>
      <c r="C205" s="55"/>
      <c r="D205" s="54"/>
    </row>
    <row r="206" spans="2:4" ht="11.85" customHeight="1" x14ac:dyDescent="0.3">
      <c r="B206" s="55"/>
      <c r="C206" s="55"/>
      <c r="D206" s="54"/>
    </row>
    <row r="207" spans="2:4" ht="11.85" customHeight="1" x14ac:dyDescent="0.3">
      <c r="B207" s="55"/>
      <c r="C207" s="55"/>
      <c r="D207" s="54"/>
    </row>
    <row r="208" spans="2:4" ht="11.85" customHeight="1" x14ac:dyDescent="0.3">
      <c r="B208" s="55"/>
      <c r="C208" s="55"/>
      <c r="D208" s="54"/>
    </row>
    <row r="209" spans="2:4" ht="11.85" customHeight="1" x14ac:dyDescent="0.3">
      <c r="B209" s="55"/>
      <c r="C209" s="55"/>
      <c r="D209" s="54"/>
    </row>
    <row r="210" spans="2:4" ht="11.85" customHeight="1" x14ac:dyDescent="0.3">
      <c r="B210" s="55"/>
      <c r="C210" s="55"/>
      <c r="D210" s="54"/>
    </row>
    <row r="211" spans="2:4" ht="11.85" customHeight="1" x14ac:dyDescent="0.3">
      <c r="B211" s="55"/>
      <c r="C211" s="55"/>
      <c r="D211" s="54"/>
    </row>
    <row r="212" spans="2:4" ht="11.85" customHeight="1" x14ac:dyDescent="0.3">
      <c r="B212" s="55"/>
      <c r="C212" s="55"/>
      <c r="D212" s="54"/>
    </row>
    <row r="213" spans="2:4" ht="11.85" customHeight="1" x14ac:dyDescent="0.3">
      <c r="B213" s="55"/>
      <c r="C213" s="55"/>
      <c r="D213" s="54"/>
    </row>
    <row r="214" spans="2:4" ht="11.85" customHeight="1" x14ac:dyDescent="0.3">
      <c r="B214" s="55"/>
      <c r="C214" s="55"/>
      <c r="D214" s="54"/>
    </row>
    <row r="215" spans="2:4" ht="11.85" customHeight="1" x14ac:dyDescent="0.3">
      <c r="B215" s="55"/>
      <c r="C215" s="55"/>
      <c r="D215" s="54"/>
    </row>
    <row r="216" spans="2:4" ht="11.85" customHeight="1" x14ac:dyDescent="0.3">
      <c r="B216" s="55"/>
      <c r="C216" s="55"/>
      <c r="D216" s="54"/>
    </row>
    <row r="217" spans="2:4" ht="11.85" customHeight="1" x14ac:dyDescent="0.3">
      <c r="B217" s="55"/>
      <c r="C217" s="55"/>
      <c r="D217" s="54"/>
    </row>
    <row r="218" spans="2:4" ht="11.85" customHeight="1" x14ac:dyDescent="0.3">
      <c r="B218" s="55"/>
      <c r="C218" s="55"/>
      <c r="D218" s="54"/>
    </row>
    <row r="219" spans="2:4" ht="11.85" customHeight="1" x14ac:dyDescent="0.3">
      <c r="B219" s="55"/>
      <c r="C219" s="55"/>
      <c r="D219" s="54"/>
    </row>
    <row r="220" spans="2:4" ht="11.85" customHeight="1" x14ac:dyDescent="0.3">
      <c r="B220" s="55"/>
      <c r="C220" s="55"/>
      <c r="D220" s="54"/>
    </row>
    <row r="221" spans="2:4" ht="11.85" customHeight="1" x14ac:dyDescent="0.3">
      <c r="B221" s="55"/>
      <c r="C221" s="55"/>
      <c r="D221" s="54"/>
    </row>
    <row r="222" spans="2:4" ht="11.85" customHeight="1" x14ac:dyDescent="0.3">
      <c r="B222" s="55"/>
      <c r="C222" s="55"/>
      <c r="D222" s="54"/>
    </row>
    <row r="223" spans="2:4" ht="11.85" customHeight="1" x14ac:dyDescent="0.3">
      <c r="B223" s="55"/>
      <c r="C223" s="55"/>
      <c r="D223" s="54"/>
    </row>
    <row r="224" spans="2:4" ht="11.85" customHeight="1" x14ac:dyDescent="0.3">
      <c r="B224" s="55"/>
      <c r="C224" s="55"/>
      <c r="D224" s="54"/>
    </row>
    <row r="225" spans="2:4" ht="11.85" customHeight="1" x14ac:dyDescent="0.3">
      <c r="B225" s="55"/>
      <c r="C225" s="55"/>
      <c r="D225" s="54"/>
    </row>
    <row r="226" spans="2:4" ht="11.85" customHeight="1" x14ac:dyDescent="0.3">
      <c r="B226" s="55"/>
      <c r="C226" s="55"/>
      <c r="D226" s="54"/>
    </row>
    <row r="227" spans="2:4" ht="11.85" customHeight="1" x14ac:dyDescent="0.3">
      <c r="B227" s="55"/>
      <c r="C227" s="55"/>
      <c r="D227" s="54"/>
    </row>
    <row r="228" spans="2:4" ht="11.85" customHeight="1" x14ac:dyDescent="0.3">
      <c r="B228" s="55"/>
      <c r="C228" s="55"/>
      <c r="D228" s="54"/>
    </row>
    <row r="229" spans="2:4" ht="11.85" customHeight="1" x14ac:dyDescent="0.3">
      <c r="B229" s="55"/>
      <c r="C229" s="55"/>
      <c r="D229" s="54"/>
    </row>
    <row r="230" spans="2:4" ht="11.85" customHeight="1" x14ac:dyDescent="0.3">
      <c r="B230" s="55"/>
      <c r="C230" s="55"/>
      <c r="D230" s="54"/>
    </row>
    <row r="231" spans="2:4" ht="11.85" customHeight="1" x14ac:dyDescent="0.3">
      <c r="B231" s="55"/>
      <c r="C231" s="55"/>
      <c r="D231" s="54"/>
    </row>
    <row r="232" spans="2:4" ht="11.85" customHeight="1" x14ac:dyDescent="0.3">
      <c r="B232" s="55"/>
      <c r="C232" s="55"/>
      <c r="D232" s="54"/>
    </row>
    <row r="233" spans="2:4" ht="11.85" customHeight="1" x14ac:dyDescent="0.3">
      <c r="B233" s="55"/>
      <c r="C233" s="55"/>
      <c r="D233" s="54"/>
    </row>
    <row r="234" spans="2:4" ht="11.85" customHeight="1" x14ac:dyDescent="0.3">
      <c r="B234" s="55"/>
      <c r="C234" s="55"/>
      <c r="D234" s="54"/>
    </row>
    <row r="235" spans="2:4" ht="11.85" customHeight="1" x14ac:dyDescent="0.3">
      <c r="B235" s="55"/>
      <c r="C235" s="55"/>
      <c r="D235" s="54"/>
    </row>
    <row r="236" spans="2:4" ht="11.85" customHeight="1" x14ac:dyDescent="0.3">
      <c r="B236" s="55"/>
      <c r="C236" s="55"/>
      <c r="D236" s="54"/>
    </row>
    <row r="237" spans="2:4" ht="11.85" customHeight="1" x14ac:dyDescent="0.3">
      <c r="B237" s="55"/>
      <c r="C237" s="55"/>
      <c r="D237" s="54"/>
    </row>
    <row r="238" spans="2:4" ht="11.85" customHeight="1" x14ac:dyDescent="0.3">
      <c r="B238" s="55"/>
      <c r="C238" s="55"/>
      <c r="D238" s="54"/>
    </row>
    <row r="239" spans="2:4" ht="11.85" customHeight="1" x14ac:dyDescent="0.3">
      <c r="B239" s="55"/>
      <c r="C239" s="55"/>
      <c r="D239" s="54"/>
    </row>
    <row r="240" spans="2:4" ht="11.85" customHeight="1" x14ac:dyDescent="0.3">
      <c r="B240" s="55"/>
      <c r="C240" s="55"/>
      <c r="D240" s="54"/>
    </row>
    <row r="241" spans="2:4" ht="11.85" customHeight="1" x14ac:dyDescent="0.3">
      <c r="B241" s="55"/>
      <c r="C241" s="55"/>
      <c r="D241" s="54"/>
    </row>
    <row r="242" spans="2:4" ht="11.85" customHeight="1" x14ac:dyDescent="0.3">
      <c r="B242" s="55"/>
      <c r="C242" s="55"/>
      <c r="D242" s="54"/>
    </row>
    <row r="243" spans="2:4" ht="11.85" customHeight="1" x14ac:dyDescent="0.3">
      <c r="B243" s="55"/>
      <c r="C243" s="55"/>
      <c r="D243" s="54"/>
    </row>
    <row r="244" spans="2:4" ht="11.85" customHeight="1" x14ac:dyDescent="0.3">
      <c r="B244" s="55"/>
      <c r="C244" s="55"/>
      <c r="D244" s="54"/>
    </row>
    <row r="245" spans="2:4" ht="11.85" customHeight="1" x14ac:dyDescent="0.3">
      <c r="B245" s="55"/>
      <c r="C245" s="55"/>
      <c r="D245" s="54"/>
    </row>
    <row r="246" spans="2:4" ht="11.85" customHeight="1" x14ac:dyDescent="0.3">
      <c r="B246" s="55"/>
      <c r="C246" s="55"/>
      <c r="D246" s="54"/>
    </row>
    <row r="247" spans="2:4" ht="11.85" customHeight="1" x14ac:dyDescent="0.3">
      <c r="B247" s="55"/>
      <c r="C247" s="55"/>
      <c r="D247" s="54"/>
    </row>
    <row r="248" spans="2:4" ht="11.85" customHeight="1" x14ac:dyDescent="0.3">
      <c r="B248" s="55"/>
      <c r="C248" s="55"/>
      <c r="D248" s="54"/>
    </row>
    <row r="249" spans="2:4" ht="11.85" customHeight="1" x14ac:dyDescent="0.3">
      <c r="B249" s="55"/>
      <c r="C249" s="55"/>
      <c r="D249" s="54"/>
    </row>
    <row r="250" spans="2:4" ht="11.85" customHeight="1" x14ac:dyDescent="0.3">
      <c r="B250" s="55"/>
      <c r="C250" s="55"/>
      <c r="D250" s="54"/>
    </row>
    <row r="251" spans="2:4" ht="11.85" customHeight="1" x14ac:dyDescent="0.3">
      <c r="B251" s="55"/>
      <c r="C251" s="55"/>
      <c r="D251" s="54"/>
    </row>
    <row r="252" spans="2:4" ht="11.85" customHeight="1" x14ac:dyDescent="0.3">
      <c r="B252" s="55"/>
      <c r="C252" s="55"/>
      <c r="D252" s="54"/>
    </row>
    <row r="253" spans="2:4" ht="11.85" customHeight="1" x14ac:dyDescent="0.3">
      <c r="B253" s="55"/>
      <c r="C253" s="55"/>
      <c r="D253" s="54"/>
    </row>
    <row r="254" spans="2:4" ht="11.85" customHeight="1" x14ac:dyDescent="0.3">
      <c r="B254" s="55"/>
      <c r="C254" s="55"/>
      <c r="D254" s="54"/>
    </row>
    <row r="255" spans="2:4" ht="11.85" customHeight="1" x14ac:dyDescent="0.3">
      <c r="B255" s="55"/>
      <c r="C255" s="55"/>
      <c r="D255" s="54"/>
    </row>
    <row r="256" spans="2:4" ht="11.85" customHeight="1" x14ac:dyDescent="0.3">
      <c r="B256" s="55"/>
      <c r="C256" s="55"/>
      <c r="D256" s="54"/>
    </row>
    <row r="257" spans="2:4" ht="11.85" customHeight="1" x14ac:dyDescent="0.3">
      <c r="B257" s="55"/>
      <c r="C257" s="55"/>
      <c r="D257" s="54"/>
    </row>
    <row r="258" spans="2:4" ht="11.85" customHeight="1" x14ac:dyDescent="0.3">
      <c r="B258" s="55"/>
      <c r="C258" s="55"/>
      <c r="D258" s="54"/>
    </row>
    <row r="259" spans="2:4" ht="11.85" customHeight="1" x14ac:dyDescent="0.3">
      <c r="B259" s="55"/>
      <c r="C259" s="55"/>
      <c r="D259" s="54"/>
    </row>
    <row r="260" spans="2:4" ht="11.85" customHeight="1" x14ac:dyDescent="0.3">
      <c r="B260" s="55"/>
      <c r="C260" s="55"/>
      <c r="D260" s="54"/>
    </row>
    <row r="261" spans="2:4" ht="11.85" customHeight="1" x14ac:dyDescent="0.3">
      <c r="B261" s="55"/>
      <c r="C261" s="55"/>
      <c r="D261" s="54"/>
    </row>
    <row r="262" spans="2:4" ht="11.85" customHeight="1" x14ac:dyDescent="0.3">
      <c r="B262" s="55"/>
      <c r="C262" s="55"/>
      <c r="D262" s="54"/>
    </row>
    <row r="263" spans="2:4" ht="11.85" customHeight="1" x14ac:dyDescent="0.3">
      <c r="B263" s="55"/>
      <c r="C263" s="55"/>
      <c r="D263" s="54"/>
    </row>
    <row r="264" spans="2:4" ht="11.85" customHeight="1" x14ac:dyDescent="0.3">
      <c r="B264" s="55"/>
      <c r="C264" s="55"/>
      <c r="D264" s="54"/>
    </row>
    <row r="265" spans="2:4" ht="11.85" customHeight="1" x14ac:dyDescent="0.3">
      <c r="B265" s="55"/>
      <c r="C265" s="55"/>
      <c r="D265" s="54"/>
    </row>
    <row r="266" spans="2:4" ht="11.85" customHeight="1" x14ac:dyDescent="0.3">
      <c r="B266" s="55"/>
      <c r="C266" s="55"/>
      <c r="D266" s="54"/>
    </row>
    <row r="267" spans="2:4" ht="11.85" customHeight="1" x14ac:dyDescent="0.3">
      <c r="B267" s="55"/>
      <c r="C267" s="55"/>
      <c r="D267" s="54"/>
    </row>
    <row r="268" spans="2:4" ht="11.85" customHeight="1" x14ac:dyDescent="0.3">
      <c r="B268" s="55"/>
      <c r="C268" s="55"/>
      <c r="D268" s="54"/>
    </row>
    <row r="269" spans="2:4" ht="11.85" customHeight="1" x14ac:dyDescent="0.3">
      <c r="B269" s="55"/>
      <c r="D269" s="54"/>
    </row>
    <row r="270" spans="2:4" ht="11.85" customHeight="1" x14ac:dyDescent="0.3">
      <c r="B270" s="55"/>
      <c r="D270" s="54"/>
    </row>
    <row r="271" spans="2:4" ht="11.85" customHeight="1" x14ac:dyDescent="0.3">
      <c r="B271" s="55"/>
      <c r="D271" s="54"/>
    </row>
    <row r="272" spans="2:4" ht="11.85" customHeight="1" x14ac:dyDescent="0.3">
      <c r="B272" s="55"/>
      <c r="D272" s="54"/>
    </row>
    <row r="273" spans="2:4" ht="11.85" customHeight="1" x14ac:dyDescent="0.3">
      <c r="B273" s="55"/>
      <c r="D273" s="54"/>
    </row>
    <row r="274" spans="2:4" ht="11.85" customHeight="1" x14ac:dyDescent="0.3">
      <c r="B274" s="55"/>
      <c r="D274" s="54"/>
    </row>
    <row r="275" spans="2:4" ht="11.85" customHeight="1" x14ac:dyDescent="0.3">
      <c r="D275" s="54"/>
    </row>
    <row r="276" spans="2:4" ht="11.85" customHeight="1" x14ac:dyDescent="0.3">
      <c r="D276" s="54"/>
    </row>
    <row r="277" spans="2:4" ht="11.85" customHeight="1" x14ac:dyDescent="0.3">
      <c r="D277" s="54"/>
    </row>
    <row r="278" spans="2:4" ht="11.85" customHeight="1" x14ac:dyDescent="0.3">
      <c r="D278" s="54"/>
    </row>
    <row r="279" spans="2:4" ht="11.85" customHeight="1" x14ac:dyDescent="0.3">
      <c r="D279" s="54"/>
    </row>
    <row r="280" spans="2:4" ht="11.85" customHeight="1" x14ac:dyDescent="0.3"/>
    <row r="281" spans="2:4" ht="11.85" customHeight="1" x14ac:dyDescent="0.3"/>
    <row r="282" spans="2:4" ht="11.85" customHeight="1" x14ac:dyDescent="0.3"/>
    <row r="283" spans="2:4" ht="11.85" customHeight="1" x14ac:dyDescent="0.3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IW284"/>
  <sheetViews>
    <sheetView workbookViewId="0">
      <selection activeCell="O8" sqref="O8"/>
    </sheetView>
  </sheetViews>
  <sheetFormatPr baseColWidth="10" defaultColWidth="14.44140625" defaultRowHeight="15" x14ac:dyDescent="0.3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 x14ac:dyDescent="0.3">
      <c r="B2" s="42" t="s">
        <v>18</v>
      </c>
    </row>
    <row r="3" spans="1:257" ht="11.85" customHeight="1" x14ac:dyDescent="0.3">
      <c r="A3" s="43"/>
      <c r="B3" s="44" t="s">
        <v>17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 x14ac:dyDescent="0.3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 x14ac:dyDescent="0.3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 x14ac:dyDescent="0.35">
      <c r="B6" s="47" t="s">
        <v>1539</v>
      </c>
      <c r="C6" s="48"/>
      <c r="D6" s="47"/>
      <c r="E6" s="47"/>
      <c r="G6" s="47" t="s">
        <v>1544</v>
      </c>
      <c r="H6" s="48"/>
      <c r="I6" s="48"/>
      <c r="J6" s="48"/>
      <c r="L6" s="47" t="s">
        <v>1549</v>
      </c>
      <c r="M6" s="47"/>
      <c r="N6" s="47"/>
      <c r="O6" s="47"/>
      <c r="Q6" s="48" t="s">
        <v>19</v>
      </c>
      <c r="IU6" s="43"/>
      <c r="IV6" s="43"/>
      <c r="IW6" s="43"/>
    </row>
    <row r="7" spans="1:257" ht="11.85" customHeight="1" x14ac:dyDescent="0.3">
      <c r="B7" s="52" t="s">
        <v>1540</v>
      </c>
      <c r="C7" s="52" t="s">
        <v>1451</v>
      </c>
      <c r="E7" s="72">
        <v>30</v>
      </c>
      <c r="G7" s="52" t="s">
        <v>1545</v>
      </c>
      <c r="H7" s="52" t="s">
        <v>1451</v>
      </c>
      <c r="J7" s="19">
        <v>30</v>
      </c>
      <c r="L7" s="52" t="s">
        <v>1550</v>
      </c>
      <c r="M7" s="52" t="s">
        <v>1529</v>
      </c>
      <c r="N7" s="52" t="str">
        <f>[1]!obMake(L7&amp;" "&amp;Q8,M7,O7)</f>
        <v>numberOfPaths net.finmath.montecarlo.BrownianMotion 
[2683]</v>
      </c>
      <c r="O7" s="19">
        <v>500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 x14ac:dyDescent="0.3">
      <c r="B8" s="52" t="s">
        <v>1541</v>
      </c>
      <c r="C8" s="52" t="s">
        <v>1451</v>
      </c>
      <c r="D8" s="46" t="str">
        <f>[1]!obMake(B8&amp;" "&amp;B2,C8,E8)</f>
        <v>timeStep LIBOR Market Model 
[2648]</v>
      </c>
      <c r="E8" s="72">
        <v>0.1</v>
      </c>
      <c r="G8" s="52" t="s">
        <v>1546</v>
      </c>
      <c r="H8" s="52" t="s">
        <v>1451</v>
      </c>
      <c r="I8" s="52" t="str">
        <f>[1]!obMake(G8&amp;" "&amp;B2,H8,J8)</f>
        <v>liborPeriodLength LIBOR Market Model 
[2636]</v>
      </c>
      <c r="J8" s="19">
        <v>0.5</v>
      </c>
      <c r="L8" s="52" t="s">
        <v>1551</v>
      </c>
      <c r="M8" s="52" t="s">
        <v>1529</v>
      </c>
      <c r="N8" s="52" t="str">
        <f>[1]!obMake(L8&amp;" "&amp;Q8,M8,O8)</f>
        <v>numberOfFactors net.finmath.montecarlo.BrownianMotion 
[2700]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 x14ac:dyDescent="0.3">
      <c r="B9" s="52" t="s">
        <v>1543</v>
      </c>
      <c r="C9" s="52" t="s">
        <v>1529</v>
      </c>
      <c r="D9" s="46" t="str">
        <f>[1]!obMake(B9&amp;" "&amp;Q7,C9,E9)</f>
        <v>numberOfTimeSteps net.finmath.time.TimeDiscretization 
[2708]</v>
      </c>
      <c r="E9" s="46">
        <f>E7/E8</f>
        <v>300</v>
      </c>
      <c r="G9" s="52" t="s">
        <v>1547</v>
      </c>
      <c r="H9" s="52" t="s">
        <v>1529</v>
      </c>
      <c r="I9" s="52" t="str">
        <f>[1]!obMake(G9&amp;" "&amp;B2,H9,J9)</f>
        <v>numberOfLibors LIBOR Market Model 
[2638]</v>
      </c>
      <c r="J9" s="52">
        <f>J7/J8</f>
        <v>60</v>
      </c>
      <c r="L9" s="52" t="s">
        <v>1553</v>
      </c>
      <c r="M9" s="52"/>
      <c r="N9" s="51" t="str">
        <f>[1]!obCall(L9&amp;" "&amp;B2,Q9,"createRandomVariableFactoryAAD")</f>
        <v>AADrandomVariableFactory LIBOR Market Model 
[2669]</v>
      </c>
      <c r="Q9" s="49" t="str">
        <f>obLibs&amp;"initialmargin.isdasimm.test.SIMMTest"</f>
        <v>initialmargin.isdasimm.test.SIMMTest</v>
      </c>
      <c r="IU9" s="43"/>
      <c r="IV9" s="43"/>
      <c r="IW9" s="43"/>
    </row>
    <row r="10" spans="1:257" ht="11.85" customHeight="1" x14ac:dyDescent="0.3">
      <c r="B10" s="52"/>
      <c r="G10" s="52"/>
      <c r="I10" s="52"/>
      <c r="Q10" s="51" t="str">
        <f>obLibs&amp;"initialmargin.isdasimm.changedfinmath.modelplugins.LIBORVolatilityModelPiecewiseConstant"</f>
        <v>initialmargin.isdasimm.changedfinmath.modelplugins.LIBORVolatilityModelPiecewiseConstant</v>
      </c>
      <c r="IU10" s="43"/>
      <c r="IV10" s="43"/>
      <c r="IW10" s="43"/>
    </row>
    <row r="11" spans="1:257" ht="11.85" customHeight="1" x14ac:dyDescent="0.3">
      <c r="B11" s="52" t="s">
        <v>1462</v>
      </c>
      <c r="C11" s="52" t="s">
        <v>1542</v>
      </c>
      <c r="G11" s="52" t="s">
        <v>1462</v>
      </c>
      <c r="H11" s="52" t="s">
        <v>1548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 x14ac:dyDescent="0.3">
      <c r="B12" s="52" t="s">
        <v>15</v>
      </c>
      <c r="C12" s="58" t="str">
        <f>[1]!obMake(C11&amp;" "&amp;B2,Q7,[1]!obMake("","double",0),D9,D8)</f>
        <v>timeDiscretization LIBOR Market Model 
[2758]</v>
      </c>
      <c r="D12" s="58"/>
      <c r="E12" s="58"/>
      <c r="G12" s="69" t="s">
        <v>15</v>
      </c>
      <c r="H12" s="58" t="str">
        <f>[1]!obMake(H11&amp;" "&amp;B2,Q7,[1]!obMake("","double",0),I9,I8)</f>
        <v>liborPeriodDiscretization LIBOR Market Model 
[2665]</v>
      </c>
      <c r="I12" s="58"/>
      <c r="J12" s="58"/>
      <c r="Q12" s="51" t="str">
        <f>obLibs&amp;"initialmargin.isdasimm.changedfinmath.modelplugins.LIBORCovarianceModelFromVolatilityAndCorrelation"</f>
        <v>initialmargin.isdasimm.changedfinmath.modelplugins.LIBORCovarianceModelFromVolatilityAndCorrelation</v>
      </c>
      <c r="IU12" s="43"/>
      <c r="IV12" s="43"/>
      <c r="IW12" s="43"/>
    </row>
    <row r="13" spans="1:257" ht="11.4" customHeight="1" x14ac:dyDescent="0.3">
      <c r="G13" s="52"/>
      <c r="H13" s="52"/>
      <c r="Q13" s="51" t="str">
        <f>obLibs&amp;"initialmargin.isdasimm.changedfinmath.modelplugins.BlendedLocalVolatilityModel"</f>
        <v>initialmargin.isdasimm.changedfinmath.modelplugins.BlendedLocalVolatilityModel</v>
      </c>
      <c r="IU13" s="43"/>
      <c r="IV13" s="43"/>
      <c r="IW13" s="43"/>
    </row>
    <row r="14" spans="1:257" ht="12" customHeight="1" x14ac:dyDescent="0.3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 x14ac:dyDescent="0.35">
      <c r="B15" s="47" t="s">
        <v>1574</v>
      </c>
      <c r="C15" s="47"/>
      <c r="D15" s="47"/>
      <c r="E15" s="47"/>
      <c r="G15" s="47" t="s">
        <v>1596</v>
      </c>
      <c r="H15" s="47"/>
      <c r="I15" s="47"/>
      <c r="J15" s="47"/>
      <c r="L15" s="47" t="s">
        <v>1560</v>
      </c>
      <c r="M15" s="47"/>
      <c r="N15" s="47"/>
      <c r="O15" s="47"/>
      <c r="Q15" s="51" t="str">
        <f>obLibs&amp;"initialmargin.isdasimm.changedfinmath.LIBORMarketModel"</f>
        <v>initialmargin.isdasimm.changedfinmath.LIBORMarketModel</v>
      </c>
      <c r="IU15" s="43"/>
      <c r="IV15" s="43"/>
      <c r="IW15" s="43"/>
    </row>
    <row r="16" spans="1:257" ht="11.85" customHeight="1" x14ac:dyDescent="0.3">
      <c r="B16" s="69" t="s">
        <v>1575</v>
      </c>
      <c r="C16" s="69" t="s">
        <v>1529</v>
      </c>
      <c r="D16" s="69" t="str">
        <f>[1]!obMake(B16&amp;" "&amp;Q8,C16,E16)</f>
        <v>seed net.finmath.montecarlo.BrownianMotion 
[2718]</v>
      </c>
      <c r="E16" s="75">
        <v>31415</v>
      </c>
      <c r="G16" s="51" t="s">
        <v>1597</v>
      </c>
      <c r="H16" s="51" t="s">
        <v>1431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[2635]</v>
      </c>
      <c r="J16" s="49" t="s">
        <v>1598</v>
      </c>
      <c r="L16" s="51" t="s">
        <v>1561</v>
      </c>
      <c r="M16" s="51" t="s">
        <v>1451</v>
      </c>
      <c r="N16" s="51" t="str">
        <f>[1]!obMake(L16&amp;" "&amp;B2,M16,O16)</f>
        <v>correlationDecay LIBOR Market Model 
[2643]</v>
      </c>
      <c r="O16" s="51">
        <f>LMMCalibration!I36</f>
        <v>0.04</v>
      </c>
      <c r="Q16" s="51" t="str">
        <f>obLibs&amp;"initialmargin.isdasimm.changedfinmath.LIBORModelMonteCarloSimulation"</f>
        <v>initialmargin.isdasimm.changedfinmath.LIBORModelMonteCarloSimulation</v>
      </c>
      <c r="IU16" s="43"/>
      <c r="IV16" s="43"/>
      <c r="IW16" s="43"/>
    </row>
    <row r="17" spans="2:257" ht="11.85" customHeight="1" x14ac:dyDescent="0.3">
      <c r="B17" s="69"/>
      <c r="C17" s="69"/>
      <c r="D17" s="69"/>
      <c r="G17" s="51" t="s">
        <v>1558</v>
      </c>
      <c r="H17" s="51" t="s">
        <v>1452</v>
      </c>
      <c r="I17" s="51" t="str">
        <f>[1]!obMake(G17&amp;" "&amp;G15&amp;B2,H17,J17)</f>
        <v>isCalibrateable Volatility Model Piecewiese ConstantLIBOR Market Model 
[2649]</v>
      </c>
      <c r="J17" s="51" t="b">
        <f>FALSE</f>
        <v>0</v>
      </c>
      <c r="L17" s="51" t="s">
        <v>1558</v>
      </c>
      <c r="M17" s="51" t="s">
        <v>1452</v>
      </c>
      <c r="N17" s="51" t="str">
        <f>[1]!obMake(L17&amp;" "&amp;L15&amp;B2,M17,O17)</f>
        <v>isCalibrateable Correlation ModelLIBOR Market Model 
[2642]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 x14ac:dyDescent="0.3">
      <c r="B18" s="69" t="s">
        <v>1462</v>
      </c>
      <c r="C18" s="69" t="s">
        <v>1576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 x14ac:dyDescent="0.3">
      <c r="B19" s="69" t="s">
        <v>15</v>
      </c>
      <c r="C19" s="58" t="str">
        <f>[1]!obMake(C18&amp;" "&amp;B2,Q8,C12,N8,N7,D16)</f>
        <v>brownianMotion LIBOR Market Model 
[2763]</v>
      </c>
      <c r="D19" s="58"/>
      <c r="E19" s="58"/>
      <c r="G19" s="51" t="s">
        <v>1462</v>
      </c>
      <c r="H19" s="51" t="s">
        <v>1559</v>
      </c>
      <c r="I19" s="51"/>
      <c r="J19" s="51"/>
      <c r="L19" s="51" t="s">
        <v>1462</v>
      </c>
      <c r="M19" s="51" t="s">
        <v>1562</v>
      </c>
      <c r="N19" s="51"/>
      <c r="O19" s="51"/>
      <c r="IU19" s="43"/>
      <c r="IV19" s="43"/>
      <c r="IW19" s="43"/>
    </row>
    <row r="20" spans="2:257" ht="11.85" customHeight="1" x14ac:dyDescent="0.3">
      <c r="B20" s="42"/>
      <c r="C20" s="42"/>
      <c r="D20" s="42"/>
      <c r="G20" s="51" t="s">
        <v>15</v>
      </c>
      <c r="H20" s="58" t="str">
        <f>[1]!obMake(H19&amp;" "&amp;B2,Q10,N9,C12,H12,LMMCalibration!H26,LMMCalibration!H27,I16,LMM!I17)</f>
        <v>volatilityModel LIBOR Market Model 
[2760]</v>
      </c>
      <c r="I20" s="58"/>
      <c r="J20" s="58"/>
      <c r="L20" s="51" t="s">
        <v>15</v>
      </c>
      <c r="M20" s="58" t="str">
        <f>[1]!obMake(M19&amp;" "&amp;B2,Q11,C12,H12,N8,N16,N17)</f>
        <v>correlationModel LIBOR Market Model 
[2761]</v>
      </c>
      <c r="N20" s="58"/>
      <c r="O20" s="58"/>
      <c r="IU20" s="43"/>
      <c r="IV20" s="43"/>
      <c r="IW20" s="43"/>
    </row>
    <row r="21" spans="2:257" ht="13.8" customHeight="1" x14ac:dyDescent="0.3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 x14ac:dyDescent="0.3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 x14ac:dyDescent="0.35">
      <c r="B23" s="47" t="s">
        <v>1563</v>
      </c>
      <c r="C23" s="47"/>
      <c r="D23" s="51"/>
      <c r="E23" s="51"/>
      <c r="F23" s="51"/>
      <c r="G23" s="47" t="s">
        <v>1565</v>
      </c>
      <c r="H23" s="47"/>
      <c r="I23" s="47"/>
      <c r="J23" s="47"/>
      <c r="L23" s="47" t="s">
        <v>1599</v>
      </c>
      <c r="M23" s="47"/>
      <c r="N23" s="47"/>
      <c r="Q23" s="52"/>
      <c r="IU23" s="43"/>
      <c r="IV23" s="43"/>
      <c r="IW23" s="43"/>
    </row>
    <row r="24" spans="2:257" ht="11.85" customHeight="1" x14ac:dyDescent="0.3">
      <c r="B24" s="51"/>
      <c r="C24" s="51"/>
      <c r="D24" s="51"/>
      <c r="E24" s="51"/>
      <c r="F24" s="51"/>
      <c r="G24" s="51" t="s">
        <v>1566</v>
      </c>
      <c r="H24" s="51" t="s">
        <v>1451</v>
      </c>
      <c r="I24" s="51" t="str">
        <f>[1]!obMake(G24&amp;" "&amp;B2,H24,J24)</f>
        <v>blendingParameter LIBOR Market Model 
[2634]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1576</v>
      </c>
      <c r="M24" s="51"/>
      <c r="N24" s="51" t="str">
        <f>C19</f>
        <v>brownianMotion LIBOR Market Model 
[2763]</v>
      </c>
      <c r="IU24" s="43"/>
      <c r="IV24" s="43"/>
      <c r="IW24" s="43"/>
    </row>
    <row r="25" spans="2:257" ht="11.85" customHeight="1" x14ac:dyDescent="0.3">
      <c r="B25" s="51" t="s">
        <v>1462</v>
      </c>
      <c r="C25" s="51" t="s">
        <v>1564</v>
      </c>
      <c r="D25" s="51"/>
      <c r="E25" s="51"/>
      <c r="F25" s="51"/>
      <c r="G25" s="51" t="s">
        <v>1558</v>
      </c>
      <c r="H25" s="51" t="s">
        <v>1452</v>
      </c>
      <c r="I25" s="51" t="str">
        <f>[1]!obMake(G25&amp;" "&amp;G23&amp;B2,H25,J25)</f>
        <v>isCalibrateable Blended Local Volatility ModelLIBOR Market Model 
[2637]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 x14ac:dyDescent="0.3">
      <c r="B26" s="51" t="s">
        <v>15</v>
      </c>
      <c r="C26" s="58" t="str">
        <f>[1]!obMake(C25&amp;" "&amp;B2,Q12,C12,H12,H20,M20)</f>
        <v>covarianceModel LIBOR Market Model 
[2762]</v>
      </c>
      <c r="D26" s="58"/>
      <c r="E26" s="58"/>
      <c r="F26" s="51"/>
      <c r="G26" s="51"/>
      <c r="H26" s="51"/>
      <c r="I26" s="51"/>
      <c r="J26" s="51"/>
      <c r="L26" s="51" t="s">
        <v>1462</v>
      </c>
      <c r="M26" s="51" t="s">
        <v>1600</v>
      </c>
      <c r="N26" s="51"/>
      <c r="IU26" s="43"/>
      <c r="IV26" s="43"/>
      <c r="IW26" s="43"/>
    </row>
    <row r="27" spans="2:257" ht="11.85" customHeight="1" x14ac:dyDescent="0.3">
      <c r="F27" s="51"/>
      <c r="G27" s="51" t="s">
        <v>1462</v>
      </c>
      <c r="H27" s="51" t="s">
        <v>1567</v>
      </c>
      <c r="I27" s="51"/>
      <c r="J27" s="51"/>
      <c r="L27" s="49" t="s">
        <v>15</v>
      </c>
      <c r="M27" s="58" t="str">
        <f>[1]!obMake(M26&amp;" "&amp;B2&amp;L23,Q14,N24,[1]!obCall("",Q14&amp;"$Scheme","valueOf",[1]!obMake("","String","EULER_FUNCTIONAL")))</f>
        <v>process LIBOR Market ModelProcess 
[2776]</v>
      </c>
      <c r="N27" s="58"/>
      <c r="O27" s="58"/>
      <c r="IU27" s="43"/>
      <c r="IV27" s="43"/>
      <c r="IW27" s="43"/>
    </row>
    <row r="28" spans="2:257" ht="11.4" customHeight="1" x14ac:dyDescent="0.3">
      <c r="B28" s="51"/>
      <c r="C28" s="51"/>
      <c r="D28" s="51"/>
      <c r="E28" s="51"/>
      <c r="F28" s="51"/>
      <c r="G28" s="51" t="s">
        <v>15</v>
      </c>
      <c r="H28" s="58" t="str">
        <f>[1]!obMake(H27&amp;" "&amp;B2,Q13,N9,C26,I24:I25)</f>
        <v>blendedVolModel LIBOR Market Model 
[2777]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 x14ac:dyDescent="0.3">
      <c r="B29" s="42"/>
      <c r="C29" s="42"/>
      <c r="D29" s="42"/>
      <c r="IU29" s="43"/>
      <c r="IV29" s="43"/>
      <c r="IW29" s="43"/>
    </row>
    <row r="30" spans="2:257" ht="11.85" customHeight="1" x14ac:dyDescent="0.3">
      <c r="B30" s="42"/>
      <c r="C30" s="42"/>
      <c r="D30" s="42"/>
      <c r="IU30" s="43"/>
      <c r="IV30" s="43"/>
      <c r="IW30" s="43"/>
    </row>
    <row r="31" spans="2:257" ht="11.4" customHeight="1" thickBot="1" x14ac:dyDescent="0.35">
      <c r="B31" s="47" t="s">
        <v>1604</v>
      </c>
      <c r="C31" s="47"/>
      <c r="D31" s="47"/>
      <c r="E31" s="47"/>
      <c r="G31" s="47" t="s">
        <v>1601</v>
      </c>
      <c r="H31" s="47"/>
      <c r="I31" s="47"/>
      <c r="J31" s="47"/>
      <c r="IU31" s="43"/>
      <c r="IV31" s="43"/>
      <c r="IW31" s="43"/>
    </row>
    <row r="32" spans="2:257" ht="13.8" customHeight="1" x14ac:dyDescent="0.3">
      <c r="B32" s="52" t="s">
        <v>1606</v>
      </c>
      <c r="C32" s="52" t="str">
        <f>[1]!obMake(B32&amp;" "&amp;B2,Q15&amp;"$CalibrationItem[]")</f>
        <v>calibrationItemsEmpty LIBOR Market Model 
[2719]</v>
      </c>
      <c r="G32" s="52"/>
      <c r="H32" s="52"/>
      <c r="IU32" s="43"/>
      <c r="IV32" s="43"/>
      <c r="IW32" s="43"/>
    </row>
    <row r="33" spans="2:257" ht="13.2" customHeight="1" x14ac:dyDescent="0.3">
      <c r="B33" s="52" t="s">
        <v>1607</v>
      </c>
      <c r="C33" s="52" t="str">
        <f>[1]!obCall(B33&amp;" "&amp;$B$2,$Q$15&amp;"$Measure","valueOf",[1]!obMake("","String",D33))</f>
        <v>simulationMeasure LIBOR Market Model 
[2685]</v>
      </c>
      <c r="D33" s="52" t="s">
        <v>1608</v>
      </c>
      <c r="G33" s="52" t="s">
        <v>1462</v>
      </c>
      <c r="H33" s="52" t="s">
        <v>1602</v>
      </c>
      <c r="IU33" s="43"/>
      <c r="IV33" s="43"/>
      <c r="IW33" s="43"/>
    </row>
    <row r="34" spans="2:257" ht="11.85" customHeight="1" x14ac:dyDescent="0.3">
      <c r="B34" s="52" t="s">
        <v>1609</v>
      </c>
      <c r="C34" s="52" t="str">
        <f>[1]!obCall(B34&amp;" "&amp;$B$2,$Q$15&amp;"$StateSpace","valueOf",[1]!obMake("","String",D34))</f>
        <v>stateSpace LIBOR Market Model 
[2739]</v>
      </c>
      <c r="D34" s="52" t="s">
        <v>1610</v>
      </c>
      <c r="G34" s="52" t="s">
        <v>1603</v>
      </c>
      <c r="H34" s="79" t="str">
        <f>[1]!obMake(H33&amp;" "&amp;$B$2,Q16,C38,M27)</f>
        <v>liborModelMonteCarloSimulation LIBOR Market Model 
[2780]</v>
      </c>
      <c r="I34" s="80"/>
      <c r="J34" s="81"/>
      <c r="L34" s="52"/>
      <c r="IU34" s="43"/>
      <c r="IV34" s="43"/>
      <c r="IW34" s="43"/>
    </row>
    <row r="35" spans="2:257" ht="11.85" customHeight="1" x14ac:dyDescent="0.3">
      <c r="B35" s="52" t="s">
        <v>1573</v>
      </c>
      <c r="C35" s="58" t="str">
        <f>[1]!obCall(B35&amp;" "&amp;$B$2,Q9,"getModelPropertiesMap",C33:C34)</f>
        <v>properties LIBOR Market Model 
[2752]</v>
      </c>
      <c r="D35" s="58"/>
      <c r="IU35" s="43"/>
      <c r="IV35" s="43"/>
      <c r="IW35" s="43"/>
    </row>
    <row r="36" spans="2:257" ht="11.85" customHeight="1" x14ac:dyDescent="0.3">
      <c r="B36" s="42"/>
      <c r="D36" s="42"/>
      <c r="IU36" s="43"/>
      <c r="IV36" s="43"/>
      <c r="IW36" s="43"/>
    </row>
    <row r="37" spans="2:257" ht="11.85" customHeight="1" x14ac:dyDescent="0.3">
      <c r="B37" s="52" t="s">
        <v>1462</v>
      </c>
      <c r="C37" s="52" t="s">
        <v>1605</v>
      </c>
      <c r="D37" s="42"/>
      <c r="IU37" s="43"/>
      <c r="IV37" s="43"/>
      <c r="IW37" s="43"/>
    </row>
    <row r="38" spans="2:257" ht="11.85" customHeight="1" x14ac:dyDescent="0.3">
      <c r="B38" s="52" t="s">
        <v>15</v>
      </c>
      <c r="C38" s="58" t="str">
        <f>IF(LMMCalibration!S16,LMMCalibration!R19,[1]!obMake(C37&amp;" "&amp;B2,Q15,H12,[1]!obCast("",Q17),Curves!F11,Curves!C11,N9,H28,C32,C35))</f>
        <v>LMM LIBOR Market Model 
[2779]</v>
      </c>
      <c r="D38" s="58"/>
      <c r="IV38" s="43"/>
      <c r="IW38" s="43"/>
    </row>
    <row r="39" spans="2:257" ht="11.85" customHeight="1" x14ac:dyDescent="0.3">
      <c r="B39" s="42"/>
      <c r="C39" s="42"/>
      <c r="D39" s="42"/>
      <c r="IV39" s="43"/>
      <c r="IW39" s="43"/>
    </row>
    <row r="40" spans="2:257" ht="11.85" customHeight="1" x14ac:dyDescent="0.3">
      <c r="B40" s="42"/>
      <c r="C40" s="42"/>
      <c r="D40" s="42"/>
      <c r="IV40" s="43"/>
      <c r="IW40" s="43"/>
    </row>
    <row r="41" spans="2:257" ht="11.85" customHeight="1" x14ac:dyDescent="0.3">
      <c r="B41" s="42"/>
      <c r="C41" s="42"/>
      <c r="D41" s="42"/>
      <c r="IV41" s="43"/>
      <c r="IW41" s="43"/>
    </row>
    <row r="42" spans="2:257" ht="11.85" customHeight="1" x14ac:dyDescent="0.3">
      <c r="B42" s="42"/>
      <c r="C42" s="42"/>
      <c r="D42" s="42"/>
      <c r="IV42" s="43"/>
      <c r="IW42" s="43"/>
    </row>
    <row r="43" spans="2:257" ht="11.85" customHeight="1" x14ac:dyDescent="0.3">
      <c r="B43" s="42"/>
      <c r="C43" s="42"/>
      <c r="D43" s="42"/>
      <c r="IV43" s="43"/>
      <c r="IW43" s="43"/>
    </row>
    <row r="44" spans="2:257" ht="11.85" customHeight="1" x14ac:dyDescent="0.3">
      <c r="B44" s="42"/>
      <c r="C44" s="42"/>
      <c r="D44" s="42"/>
    </row>
    <row r="45" spans="2:257" ht="11.85" customHeight="1" x14ac:dyDescent="0.3">
      <c r="B45" s="42"/>
      <c r="C45" s="42"/>
      <c r="D45" s="42"/>
    </row>
    <row r="46" spans="2:257" ht="11.85" customHeight="1" x14ac:dyDescent="0.3">
      <c r="B46" s="42"/>
      <c r="C46" s="42"/>
      <c r="D46" s="42"/>
    </row>
    <row r="47" spans="2:257" ht="11.85" customHeight="1" x14ac:dyDescent="0.3">
      <c r="B47" s="42"/>
      <c r="C47" s="42"/>
      <c r="D47" s="42"/>
    </row>
    <row r="48" spans="2:257" ht="11.85" customHeight="1" x14ac:dyDescent="0.3">
      <c r="B48" s="42"/>
      <c r="C48" s="42"/>
      <c r="D48" s="42"/>
    </row>
    <row r="49" spans="2:4" ht="11.85" customHeight="1" x14ac:dyDescent="0.3">
      <c r="B49" s="42"/>
      <c r="C49" s="42"/>
      <c r="D49" s="42"/>
    </row>
    <row r="50" spans="2:4" ht="11.85" customHeight="1" x14ac:dyDescent="0.3">
      <c r="B50" s="42"/>
      <c r="C50" s="42"/>
      <c r="D50" s="42"/>
    </row>
    <row r="51" spans="2:4" ht="11.85" customHeight="1" x14ac:dyDescent="0.3">
      <c r="B51" s="42"/>
      <c r="C51" s="42"/>
      <c r="D51" s="42"/>
    </row>
    <row r="52" spans="2:4" ht="11.85" customHeight="1" x14ac:dyDescent="0.3">
      <c r="B52" s="42"/>
      <c r="C52" s="42"/>
      <c r="D52" s="42"/>
    </row>
    <row r="53" spans="2:4" ht="11.85" customHeight="1" x14ac:dyDescent="0.3">
      <c r="B53" s="42"/>
      <c r="C53" s="42"/>
      <c r="D53" s="42"/>
    </row>
    <row r="54" spans="2:4" ht="11.85" customHeight="1" x14ac:dyDescent="0.3">
      <c r="B54" s="42"/>
      <c r="C54" s="42"/>
      <c r="D54" s="42"/>
    </row>
    <row r="55" spans="2:4" ht="11.85" customHeight="1" x14ac:dyDescent="0.3">
      <c r="B55" s="42"/>
      <c r="C55" s="42"/>
      <c r="D55" s="42"/>
    </row>
    <row r="56" spans="2:4" ht="11.85" customHeight="1" x14ac:dyDescent="0.3">
      <c r="B56" s="42"/>
      <c r="C56" s="42"/>
      <c r="D56" s="42"/>
    </row>
    <row r="57" spans="2:4" ht="11.85" customHeight="1" x14ac:dyDescent="0.3">
      <c r="B57" s="42"/>
      <c r="C57" s="42"/>
      <c r="D57" s="42"/>
    </row>
    <row r="58" spans="2:4" ht="11.85" customHeight="1" x14ac:dyDescent="0.3">
      <c r="B58" s="42"/>
      <c r="C58" s="42"/>
      <c r="D58" s="42"/>
    </row>
    <row r="59" spans="2:4" ht="11.85" customHeight="1" x14ac:dyDescent="0.3">
      <c r="B59" s="42"/>
      <c r="C59" s="42"/>
      <c r="D59" s="42"/>
    </row>
    <row r="60" spans="2:4" ht="11.85" customHeight="1" x14ac:dyDescent="0.3">
      <c r="B60" s="42"/>
      <c r="C60" s="42"/>
      <c r="D60" s="42"/>
    </row>
    <row r="61" spans="2:4" ht="11.85" customHeight="1" x14ac:dyDescent="0.3">
      <c r="B61" s="42"/>
      <c r="C61" s="42"/>
      <c r="D61" s="42"/>
    </row>
    <row r="62" spans="2:4" ht="11.85" customHeight="1" x14ac:dyDescent="0.3">
      <c r="B62" s="42"/>
      <c r="C62" s="42"/>
      <c r="D62" s="42"/>
    </row>
    <row r="63" spans="2:4" ht="11.85" customHeight="1" x14ac:dyDescent="0.3">
      <c r="B63" s="42"/>
      <c r="C63" s="42"/>
      <c r="D63" s="42"/>
    </row>
    <row r="64" spans="2:4" ht="11.85" customHeight="1" x14ac:dyDescent="0.3">
      <c r="B64" s="42"/>
      <c r="C64" s="42"/>
      <c r="D64" s="42"/>
    </row>
    <row r="65" spans="2:4" ht="11.85" customHeight="1" x14ac:dyDescent="0.3">
      <c r="B65" s="42"/>
      <c r="C65" s="42"/>
      <c r="D65" s="42"/>
    </row>
    <row r="66" spans="2:4" ht="11.85" customHeight="1" x14ac:dyDescent="0.3">
      <c r="B66" s="42"/>
      <c r="C66" s="42"/>
      <c r="D66" s="42"/>
    </row>
    <row r="67" spans="2:4" ht="11.85" customHeight="1" x14ac:dyDescent="0.3">
      <c r="B67" s="42"/>
      <c r="C67" s="42"/>
      <c r="D67" s="42"/>
    </row>
    <row r="68" spans="2:4" ht="11.85" customHeight="1" x14ac:dyDescent="0.3">
      <c r="B68" s="42"/>
      <c r="C68" s="42"/>
      <c r="D68" s="42"/>
    </row>
    <row r="69" spans="2:4" ht="11.85" customHeight="1" x14ac:dyDescent="0.3">
      <c r="B69" s="42"/>
      <c r="C69" s="42"/>
      <c r="D69" s="42"/>
    </row>
    <row r="70" spans="2:4" ht="11.85" customHeight="1" x14ac:dyDescent="0.3">
      <c r="B70" s="42"/>
      <c r="C70" s="42"/>
      <c r="D70" s="42"/>
    </row>
    <row r="71" spans="2:4" ht="11.85" customHeight="1" x14ac:dyDescent="0.3">
      <c r="B71" s="42"/>
      <c r="C71" s="42"/>
      <c r="D71" s="42"/>
    </row>
    <row r="72" spans="2:4" ht="11.85" customHeight="1" x14ac:dyDescent="0.3">
      <c r="B72" s="42"/>
      <c r="C72" s="42"/>
      <c r="D72" s="42"/>
    </row>
    <row r="73" spans="2:4" ht="11.85" customHeight="1" x14ac:dyDescent="0.3">
      <c r="B73" s="42"/>
      <c r="C73" s="42"/>
      <c r="D73" s="42"/>
    </row>
    <row r="74" spans="2:4" ht="11.85" customHeight="1" x14ac:dyDescent="0.3">
      <c r="B74" s="42"/>
      <c r="C74" s="42"/>
      <c r="D74" s="42"/>
    </row>
    <row r="75" spans="2:4" ht="11.85" customHeight="1" x14ac:dyDescent="0.3">
      <c r="B75" s="42"/>
      <c r="C75" s="42"/>
      <c r="D75" s="42"/>
    </row>
    <row r="76" spans="2:4" ht="11.85" customHeight="1" x14ac:dyDescent="0.3">
      <c r="B76" s="42"/>
      <c r="C76" s="42"/>
      <c r="D76" s="42"/>
    </row>
    <row r="77" spans="2:4" ht="11.85" customHeight="1" x14ac:dyDescent="0.3">
      <c r="B77" s="42"/>
      <c r="C77" s="42"/>
      <c r="D77" s="42"/>
    </row>
    <row r="78" spans="2:4" ht="11.85" customHeight="1" x14ac:dyDescent="0.3">
      <c r="B78" s="42"/>
      <c r="C78" s="42"/>
      <c r="D78" s="42"/>
    </row>
    <row r="79" spans="2:4" ht="11.85" customHeight="1" x14ac:dyDescent="0.3">
      <c r="B79" s="42"/>
      <c r="C79" s="42"/>
      <c r="D79" s="42"/>
    </row>
    <row r="80" spans="2:4" ht="11.85" customHeight="1" x14ac:dyDescent="0.3">
      <c r="B80" s="42"/>
      <c r="C80" s="42"/>
      <c r="D80" s="42"/>
    </row>
    <row r="81" spans="2:4" ht="11.85" customHeight="1" x14ac:dyDescent="0.3">
      <c r="B81" s="42"/>
      <c r="C81" s="42"/>
      <c r="D81" s="42"/>
    </row>
    <row r="82" spans="2:4" ht="11.85" customHeight="1" x14ac:dyDescent="0.3">
      <c r="B82" s="42"/>
      <c r="C82" s="42"/>
      <c r="D82" s="42"/>
    </row>
    <row r="83" spans="2:4" ht="11.85" customHeight="1" x14ac:dyDescent="0.3">
      <c r="B83" s="42"/>
      <c r="C83" s="42"/>
      <c r="D83" s="42"/>
    </row>
    <row r="84" spans="2:4" ht="11.85" customHeight="1" x14ac:dyDescent="0.3">
      <c r="B84" s="42"/>
      <c r="C84" s="42"/>
      <c r="D84" s="42"/>
    </row>
    <row r="85" spans="2:4" ht="11.85" customHeight="1" x14ac:dyDescent="0.3">
      <c r="B85" s="42"/>
      <c r="C85" s="42"/>
      <c r="D85" s="42"/>
    </row>
    <row r="86" spans="2:4" ht="11.85" customHeight="1" x14ac:dyDescent="0.3">
      <c r="B86" s="42"/>
      <c r="C86" s="42"/>
      <c r="D86" s="42"/>
    </row>
    <row r="87" spans="2:4" ht="11.85" customHeight="1" x14ac:dyDescent="0.3">
      <c r="B87" s="42"/>
      <c r="C87" s="42"/>
      <c r="D87" s="42"/>
    </row>
    <row r="88" spans="2:4" ht="11.85" customHeight="1" x14ac:dyDescent="0.3">
      <c r="B88" s="42"/>
      <c r="C88" s="42"/>
      <c r="D88" s="42"/>
    </row>
    <row r="89" spans="2:4" ht="11.85" customHeight="1" x14ac:dyDescent="0.3">
      <c r="B89" s="42"/>
      <c r="C89" s="42"/>
      <c r="D89" s="42"/>
    </row>
    <row r="90" spans="2:4" ht="11.85" customHeight="1" x14ac:dyDescent="0.3">
      <c r="B90" s="42"/>
      <c r="C90" s="42"/>
      <c r="D90" s="42"/>
    </row>
    <row r="91" spans="2:4" ht="11.85" customHeight="1" x14ac:dyDescent="0.3">
      <c r="B91" s="42"/>
      <c r="C91" s="42"/>
      <c r="D91" s="42"/>
    </row>
    <row r="92" spans="2:4" ht="11.85" customHeight="1" x14ac:dyDescent="0.3">
      <c r="B92" s="42"/>
      <c r="C92" s="42"/>
      <c r="D92" s="42"/>
    </row>
    <row r="93" spans="2:4" ht="11.85" customHeight="1" x14ac:dyDescent="0.3">
      <c r="B93" s="42"/>
      <c r="C93" s="42"/>
      <c r="D93" s="42"/>
    </row>
    <row r="94" spans="2:4" ht="11.85" customHeight="1" x14ac:dyDescent="0.3">
      <c r="B94" s="42"/>
      <c r="C94" s="42"/>
      <c r="D94" s="42"/>
    </row>
    <row r="95" spans="2:4" ht="11.85" customHeight="1" x14ac:dyDescent="0.3">
      <c r="B95" s="42"/>
      <c r="C95" s="42"/>
      <c r="D95" s="42"/>
    </row>
    <row r="96" spans="2:4" ht="11.85" customHeight="1" x14ac:dyDescent="0.3">
      <c r="B96" s="42"/>
      <c r="C96" s="42"/>
      <c r="D96" s="42"/>
    </row>
    <row r="97" spans="2:4" ht="11.85" customHeight="1" x14ac:dyDescent="0.3">
      <c r="B97" s="42"/>
      <c r="C97" s="42"/>
      <c r="D97" s="42"/>
    </row>
    <row r="98" spans="2:4" ht="11.85" customHeight="1" x14ac:dyDescent="0.3">
      <c r="B98" s="42"/>
      <c r="C98" s="42"/>
      <c r="D98" s="42"/>
    </row>
    <row r="99" spans="2:4" ht="11.85" customHeight="1" x14ac:dyDescent="0.3">
      <c r="B99" s="42"/>
      <c r="C99" s="42"/>
      <c r="D99" s="42"/>
    </row>
    <row r="100" spans="2:4" ht="11.85" customHeight="1" x14ac:dyDescent="0.3">
      <c r="B100" s="42"/>
      <c r="C100" s="42"/>
      <c r="D100" s="42"/>
    </row>
    <row r="101" spans="2:4" ht="11.85" customHeight="1" x14ac:dyDescent="0.3">
      <c r="B101" s="42"/>
      <c r="C101" s="42"/>
      <c r="D101" s="42"/>
    </row>
    <row r="102" spans="2:4" ht="11.85" customHeight="1" x14ac:dyDescent="0.3">
      <c r="B102" s="42"/>
      <c r="C102" s="42"/>
      <c r="D102" s="42"/>
    </row>
    <row r="103" spans="2:4" ht="11.85" customHeight="1" x14ac:dyDescent="0.3">
      <c r="B103" s="42"/>
      <c r="C103" s="42"/>
      <c r="D103" s="42"/>
    </row>
    <row r="104" spans="2:4" ht="11.85" customHeight="1" x14ac:dyDescent="0.3">
      <c r="B104" s="42"/>
      <c r="C104" s="42"/>
      <c r="D104" s="42"/>
    </row>
    <row r="105" spans="2:4" ht="11.85" customHeight="1" x14ac:dyDescent="0.3">
      <c r="B105" s="42"/>
      <c r="C105" s="42"/>
      <c r="D105" s="42"/>
    </row>
    <row r="106" spans="2:4" ht="11.85" customHeight="1" x14ac:dyDescent="0.3">
      <c r="B106" s="42"/>
      <c r="C106" s="42"/>
      <c r="D106" s="42"/>
    </row>
    <row r="107" spans="2:4" ht="11.85" customHeight="1" x14ac:dyDescent="0.3">
      <c r="B107" s="42"/>
      <c r="C107" s="42"/>
      <c r="D107" s="42"/>
    </row>
    <row r="108" spans="2:4" ht="11.85" customHeight="1" x14ac:dyDescent="0.3">
      <c r="B108" s="42"/>
      <c r="C108" s="42"/>
      <c r="D108" s="42"/>
    </row>
    <row r="109" spans="2:4" ht="11.85" customHeight="1" x14ac:dyDescent="0.3">
      <c r="B109" s="42"/>
      <c r="C109" s="42"/>
      <c r="D109" s="42"/>
    </row>
    <row r="110" spans="2:4" ht="11.85" customHeight="1" x14ac:dyDescent="0.3">
      <c r="B110" s="42"/>
      <c r="C110" s="42"/>
      <c r="D110" s="42"/>
    </row>
    <row r="111" spans="2:4" ht="11.85" customHeight="1" x14ac:dyDescent="0.3">
      <c r="B111" s="42"/>
      <c r="C111" s="42"/>
      <c r="D111" s="42"/>
    </row>
    <row r="112" spans="2:4" ht="11.85" customHeight="1" x14ac:dyDescent="0.3">
      <c r="B112" s="42"/>
      <c r="C112" s="42"/>
      <c r="D112" s="42"/>
    </row>
    <row r="113" spans="2:4" ht="11.85" customHeight="1" x14ac:dyDescent="0.3">
      <c r="B113" s="42"/>
      <c r="C113" s="42"/>
      <c r="D113" s="42"/>
    </row>
    <row r="114" spans="2:4" ht="11.85" customHeight="1" x14ac:dyDescent="0.3">
      <c r="B114" s="42"/>
      <c r="C114" s="42"/>
      <c r="D114" s="42"/>
    </row>
    <row r="115" spans="2:4" ht="11.85" customHeight="1" x14ac:dyDescent="0.3">
      <c r="B115" s="42"/>
      <c r="C115" s="42"/>
      <c r="D115" s="42"/>
    </row>
    <row r="116" spans="2:4" ht="11.85" customHeight="1" x14ac:dyDescent="0.3">
      <c r="B116" s="42"/>
      <c r="C116" s="42"/>
      <c r="D116" s="42"/>
    </row>
    <row r="117" spans="2:4" ht="11.85" customHeight="1" x14ac:dyDescent="0.3">
      <c r="B117" s="42"/>
      <c r="C117" s="42"/>
      <c r="D117" s="42"/>
    </row>
    <row r="118" spans="2:4" ht="11.85" customHeight="1" x14ac:dyDescent="0.3">
      <c r="B118" s="42"/>
      <c r="C118" s="42"/>
      <c r="D118" s="42"/>
    </row>
    <row r="119" spans="2:4" ht="11.85" customHeight="1" x14ac:dyDescent="0.3">
      <c r="B119" s="42"/>
      <c r="C119" s="42"/>
      <c r="D119" s="42"/>
    </row>
    <row r="120" spans="2:4" ht="11.85" customHeight="1" x14ac:dyDescent="0.3">
      <c r="B120" s="42"/>
      <c r="C120" s="42"/>
      <c r="D120" s="42"/>
    </row>
    <row r="121" spans="2:4" ht="11.85" customHeight="1" x14ac:dyDescent="0.3">
      <c r="B121" s="42"/>
      <c r="C121" s="42"/>
      <c r="D121" s="42"/>
    </row>
    <row r="122" spans="2:4" ht="11.85" customHeight="1" x14ac:dyDescent="0.3">
      <c r="B122" s="42"/>
      <c r="C122" s="42"/>
      <c r="D122" s="42"/>
    </row>
    <row r="123" spans="2:4" ht="11.85" customHeight="1" x14ac:dyDescent="0.3">
      <c r="B123" s="42"/>
      <c r="C123" s="42"/>
      <c r="D123" s="42"/>
    </row>
    <row r="124" spans="2:4" ht="11.85" customHeight="1" x14ac:dyDescent="0.3">
      <c r="B124" s="42"/>
      <c r="C124" s="42"/>
      <c r="D124" s="42"/>
    </row>
    <row r="125" spans="2:4" ht="11.85" customHeight="1" x14ac:dyDescent="0.3">
      <c r="B125" s="42"/>
      <c r="C125" s="42"/>
      <c r="D125" s="42"/>
    </row>
    <row r="126" spans="2:4" ht="11.85" customHeight="1" x14ac:dyDescent="0.3">
      <c r="B126" s="42"/>
      <c r="C126" s="42"/>
      <c r="D126" s="42"/>
    </row>
    <row r="127" spans="2:4" ht="11.85" customHeight="1" x14ac:dyDescent="0.3">
      <c r="B127" s="42"/>
      <c r="C127" s="42"/>
      <c r="D127" s="42"/>
    </row>
    <row r="128" spans="2:4" ht="11.85" customHeight="1" x14ac:dyDescent="0.3">
      <c r="B128" s="42"/>
      <c r="C128" s="42"/>
      <c r="D128" s="42"/>
    </row>
    <row r="129" spans="2:4" ht="11.85" customHeight="1" x14ac:dyDescent="0.3">
      <c r="B129" s="42"/>
      <c r="C129" s="42"/>
      <c r="D129" s="42"/>
    </row>
    <row r="130" spans="2:4" ht="11.85" customHeight="1" x14ac:dyDescent="0.3">
      <c r="B130" s="42"/>
      <c r="C130" s="42"/>
      <c r="D130" s="42"/>
    </row>
    <row r="131" spans="2:4" ht="11.85" customHeight="1" x14ac:dyDescent="0.3">
      <c r="B131" s="42"/>
      <c r="C131" s="42"/>
      <c r="D131" s="42"/>
    </row>
    <row r="132" spans="2:4" ht="11.85" customHeight="1" x14ac:dyDescent="0.3">
      <c r="B132" s="42"/>
      <c r="C132" s="42"/>
      <c r="D132" s="42"/>
    </row>
    <row r="133" spans="2:4" ht="11.85" customHeight="1" x14ac:dyDescent="0.3">
      <c r="B133" s="42"/>
      <c r="C133" s="42"/>
      <c r="D133" s="42"/>
    </row>
    <row r="134" spans="2:4" ht="11.85" customHeight="1" x14ac:dyDescent="0.3">
      <c r="B134" s="42"/>
      <c r="C134" s="42"/>
      <c r="D134" s="42"/>
    </row>
    <row r="135" spans="2:4" ht="11.85" customHeight="1" x14ac:dyDescent="0.3">
      <c r="B135" s="42"/>
      <c r="C135" s="42"/>
      <c r="D135" s="42"/>
    </row>
    <row r="136" spans="2:4" ht="11.85" customHeight="1" x14ac:dyDescent="0.3">
      <c r="B136" s="42"/>
      <c r="C136" s="42"/>
      <c r="D136" s="42"/>
    </row>
    <row r="137" spans="2:4" ht="11.85" customHeight="1" x14ac:dyDescent="0.3">
      <c r="B137" s="42"/>
      <c r="C137" s="42"/>
      <c r="D137" s="42"/>
    </row>
    <row r="138" spans="2:4" ht="11.85" customHeight="1" x14ac:dyDescent="0.3">
      <c r="B138" s="42"/>
      <c r="C138" s="42"/>
      <c r="D138" s="42"/>
    </row>
    <row r="139" spans="2:4" ht="11.85" customHeight="1" x14ac:dyDescent="0.3">
      <c r="B139" s="42"/>
      <c r="C139" s="42"/>
      <c r="D139" s="42"/>
    </row>
    <row r="140" spans="2:4" ht="11.85" customHeight="1" x14ac:dyDescent="0.3">
      <c r="B140" s="42"/>
      <c r="C140" s="42"/>
      <c r="D140" s="42"/>
    </row>
    <row r="141" spans="2:4" ht="11.85" customHeight="1" x14ac:dyDescent="0.3">
      <c r="B141" s="42"/>
      <c r="C141" s="42"/>
      <c r="D141" s="42"/>
    </row>
    <row r="142" spans="2:4" ht="11.85" customHeight="1" x14ac:dyDescent="0.3">
      <c r="B142" s="42"/>
      <c r="C142" s="42"/>
      <c r="D142" s="42"/>
    </row>
    <row r="143" spans="2:4" ht="11.85" customHeight="1" x14ac:dyDescent="0.3">
      <c r="B143" s="42"/>
      <c r="C143" s="42"/>
      <c r="D143" s="42"/>
    </row>
    <row r="144" spans="2:4" ht="11.85" customHeight="1" x14ac:dyDescent="0.3">
      <c r="B144" s="42"/>
      <c r="C144" s="42"/>
      <c r="D144" s="42"/>
    </row>
    <row r="145" spans="2:4" ht="11.85" customHeight="1" x14ac:dyDescent="0.3">
      <c r="B145" s="42"/>
      <c r="C145" s="42"/>
      <c r="D145" s="42"/>
    </row>
    <row r="146" spans="2:4" ht="11.85" customHeight="1" x14ac:dyDescent="0.3">
      <c r="B146" s="42"/>
      <c r="C146" s="42"/>
      <c r="D146" s="42"/>
    </row>
    <row r="147" spans="2:4" ht="11.85" customHeight="1" x14ac:dyDescent="0.3">
      <c r="B147" s="42"/>
      <c r="C147" s="42"/>
      <c r="D147" s="42"/>
    </row>
    <row r="148" spans="2:4" ht="11.85" customHeight="1" x14ac:dyDescent="0.3">
      <c r="B148" s="42"/>
      <c r="C148" s="42"/>
      <c r="D148" s="42"/>
    </row>
    <row r="149" spans="2:4" ht="11.85" customHeight="1" x14ac:dyDescent="0.3">
      <c r="B149" s="42"/>
      <c r="C149" s="42"/>
      <c r="D149" s="42"/>
    </row>
    <row r="150" spans="2:4" ht="11.85" customHeight="1" x14ac:dyDescent="0.3">
      <c r="B150" s="42"/>
      <c r="C150" s="42"/>
      <c r="D150" s="42"/>
    </row>
    <row r="151" spans="2:4" ht="11.85" customHeight="1" x14ac:dyDescent="0.3">
      <c r="B151" s="42"/>
      <c r="C151" s="42"/>
      <c r="D151" s="42"/>
    </row>
    <row r="152" spans="2:4" ht="11.85" customHeight="1" x14ac:dyDescent="0.3">
      <c r="B152" s="42"/>
      <c r="C152" s="42"/>
      <c r="D152" s="42"/>
    </row>
    <row r="153" spans="2:4" ht="11.85" customHeight="1" x14ac:dyDescent="0.3">
      <c r="B153" s="42"/>
      <c r="C153" s="42"/>
      <c r="D153" s="42"/>
    </row>
    <row r="154" spans="2:4" ht="11.85" customHeight="1" x14ac:dyDescent="0.3">
      <c r="B154" s="42"/>
      <c r="C154" s="42"/>
      <c r="D154" s="42"/>
    </row>
    <row r="155" spans="2:4" ht="11.85" customHeight="1" x14ac:dyDescent="0.3">
      <c r="B155" s="42"/>
      <c r="C155" s="42"/>
      <c r="D155" s="42"/>
    </row>
    <row r="156" spans="2:4" ht="11.85" customHeight="1" x14ac:dyDescent="0.3">
      <c r="B156" s="42"/>
      <c r="C156" s="42"/>
      <c r="D156" s="42"/>
    </row>
    <row r="157" spans="2:4" ht="11.85" customHeight="1" x14ac:dyDescent="0.3">
      <c r="B157" s="42"/>
      <c r="C157" s="42"/>
      <c r="D157" s="42"/>
    </row>
    <row r="158" spans="2:4" ht="11.85" customHeight="1" x14ac:dyDescent="0.3">
      <c r="B158" s="42"/>
      <c r="C158" s="42"/>
      <c r="D158" s="42"/>
    </row>
    <row r="159" spans="2:4" ht="11.85" customHeight="1" x14ac:dyDescent="0.3">
      <c r="B159" s="42"/>
      <c r="C159" s="42"/>
      <c r="D159" s="42"/>
    </row>
    <row r="160" spans="2:4" ht="11.85" customHeight="1" x14ac:dyDescent="0.3">
      <c r="B160" s="42"/>
      <c r="C160" s="42"/>
      <c r="D160" s="42"/>
    </row>
    <row r="161" spans="2:4" ht="11.85" customHeight="1" x14ac:dyDescent="0.3">
      <c r="B161" s="42"/>
      <c r="C161" s="42"/>
      <c r="D161" s="42"/>
    </row>
    <row r="162" spans="2:4" ht="11.85" customHeight="1" x14ac:dyDescent="0.3">
      <c r="B162" s="42"/>
      <c r="C162" s="42"/>
      <c r="D162" s="42"/>
    </row>
    <row r="163" spans="2:4" ht="11.85" customHeight="1" x14ac:dyDescent="0.3">
      <c r="B163" s="42"/>
      <c r="C163" s="42"/>
      <c r="D163" s="42"/>
    </row>
    <row r="164" spans="2:4" ht="11.85" customHeight="1" x14ac:dyDescent="0.3">
      <c r="B164" s="42"/>
      <c r="C164" s="42"/>
      <c r="D164" s="42"/>
    </row>
    <row r="165" spans="2:4" ht="11.85" customHeight="1" x14ac:dyDescent="0.3">
      <c r="B165" s="42"/>
      <c r="C165" s="42"/>
      <c r="D165" s="42"/>
    </row>
    <row r="166" spans="2:4" ht="11.85" customHeight="1" x14ac:dyDescent="0.3">
      <c r="B166" s="42"/>
      <c r="C166" s="42"/>
      <c r="D166" s="42"/>
    </row>
    <row r="167" spans="2:4" ht="11.85" customHeight="1" x14ac:dyDescent="0.3">
      <c r="B167" s="42"/>
      <c r="C167" s="42"/>
      <c r="D167" s="42"/>
    </row>
    <row r="168" spans="2:4" ht="11.85" customHeight="1" x14ac:dyDescent="0.3">
      <c r="B168" s="42"/>
      <c r="C168" s="42"/>
      <c r="D168" s="42"/>
    </row>
    <row r="169" spans="2:4" ht="11.85" customHeight="1" x14ac:dyDescent="0.3">
      <c r="B169" s="42"/>
      <c r="C169" s="42"/>
      <c r="D169" s="42"/>
    </row>
    <row r="170" spans="2:4" ht="11.85" customHeight="1" x14ac:dyDescent="0.3">
      <c r="B170" s="42"/>
      <c r="C170" s="42"/>
      <c r="D170" s="42"/>
    </row>
    <row r="171" spans="2:4" ht="11.85" customHeight="1" x14ac:dyDescent="0.3">
      <c r="B171" s="42"/>
      <c r="C171" s="42"/>
      <c r="D171" s="42"/>
    </row>
    <row r="172" spans="2:4" ht="11.85" customHeight="1" x14ac:dyDescent="0.3">
      <c r="B172" s="42"/>
      <c r="C172" s="42"/>
      <c r="D172" s="42"/>
    </row>
    <row r="173" spans="2:4" ht="11.85" customHeight="1" x14ac:dyDescent="0.3">
      <c r="B173" s="42"/>
      <c r="C173" s="42"/>
      <c r="D173" s="42"/>
    </row>
    <row r="174" spans="2:4" ht="11.85" customHeight="1" x14ac:dyDescent="0.3">
      <c r="B174" s="42"/>
      <c r="C174" s="42"/>
      <c r="D174" s="42"/>
    </row>
    <row r="175" spans="2:4" ht="11.85" customHeight="1" x14ac:dyDescent="0.3">
      <c r="B175" s="42"/>
      <c r="C175" s="42"/>
      <c r="D175" s="42"/>
    </row>
    <row r="176" spans="2:4" ht="11.85" customHeight="1" x14ac:dyDescent="0.3">
      <c r="B176" s="42"/>
      <c r="C176" s="42"/>
      <c r="D176" s="42"/>
    </row>
    <row r="177" spans="2:4" ht="11.85" customHeight="1" x14ac:dyDescent="0.3">
      <c r="B177" s="42"/>
      <c r="C177" s="42"/>
      <c r="D177" s="42"/>
    </row>
    <row r="178" spans="2:4" ht="11.85" customHeight="1" x14ac:dyDescent="0.3">
      <c r="B178" s="42"/>
      <c r="C178" s="42"/>
      <c r="D178" s="42"/>
    </row>
    <row r="179" spans="2:4" ht="11.85" customHeight="1" x14ac:dyDescent="0.3">
      <c r="B179" s="42"/>
      <c r="C179" s="42"/>
      <c r="D179" s="42"/>
    </row>
    <row r="180" spans="2:4" ht="11.85" customHeight="1" x14ac:dyDescent="0.3">
      <c r="B180" s="42"/>
      <c r="C180" s="42"/>
      <c r="D180" s="42"/>
    </row>
    <row r="181" spans="2:4" ht="11.85" customHeight="1" x14ac:dyDescent="0.3">
      <c r="B181" s="42"/>
      <c r="C181" s="42"/>
      <c r="D181" s="42"/>
    </row>
    <row r="182" spans="2:4" ht="11.85" customHeight="1" x14ac:dyDescent="0.3">
      <c r="B182" s="42"/>
      <c r="C182" s="42"/>
      <c r="D182" s="42"/>
    </row>
    <row r="183" spans="2:4" ht="11.85" customHeight="1" x14ac:dyDescent="0.3">
      <c r="B183" s="42"/>
      <c r="C183" s="42"/>
      <c r="D183" s="42"/>
    </row>
    <row r="184" spans="2:4" ht="11.85" customHeight="1" x14ac:dyDescent="0.3">
      <c r="B184" s="42"/>
      <c r="C184" s="42"/>
      <c r="D184" s="42"/>
    </row>
    <row r="185" spans="2:4" ht="11.85" customHeight="1" x14ac:dyDescent="0.3">
      <c r="B185" s="42"/>
      <c r="C185" s="42"/>
      <c r="D185" s="42"/>
    </row>
    <row r="186" spans="2:4" ht="11.85" customHeight="1" x14ac:dyDescent="0.3">
      <c r="B186" s="42"/>
      <c r="C186" s="42"/>
      <c r="D186" s="42"/>
    </row>
    <row r="187" spans="2:4" ht="11.85" customHeight="1" x14ac:dyDescent="0.3">
      <c r="B187" s="42"/>
      <c r="C187" s="42"/>
      <c r="D187" s="42"/>
    </row>
    <row r="188" spans="2:4" ht="11.85" customHeight="1" x14ac:dyDescent="0.3">
      <c r="B188" s="42"/>
      <c r="C188" s="42"/>
      <c r="D188" s="42"/>
    </row>
    <row r="189" spans="2:4" ht="11.85" customHeight="1" x14ac:dyDescent="0.3">
      <c r="B189" s="42"/>
      <c r="C189" s="42"/>
      <c r="D189" s="42"/>
    </row>
    <row r="190" spans="2:4" ht="11.85" customHeight="1" x14ac:dyDescent="0.3">
      <c r="B190" s="42"/>
      <c r="C190" s="42"/>
      <c r="D190" s="42"/>
    </row>
    <row r="191" spans="2:4" ht="11.85" customHeight="1" x14ac:dyDescent="0.3">
      <c r="B191" s="55"/>
      <c r="C191" s="55"/>
      <c r="D191" s="54"/>
    </row>
    <row r="192" spans="2:4" ht="11.85" customHeight="1" x14ac:dyDescent="0.3">
      <c r="B192" s="55"/>
      <c r="C192" s="55"/>
      <c r="D192" s="54"/>
    </row>
    <row r="193" spans="2:4" ht="11.85" customHeight="1" x14ac:dyDescent="0.3">
      <c r="B193" s="55"/>
      <c r="C193" s="55"/>
      <c r="D193" s="54"/>
    </row>
    <row r="194" spans="2:4" ht="11.85" customHeight="1" x14ac:dyDescent="0.3">
      <c r="B194" s="55"/>
      <c r="C194" s="55"/>
      <c r="D194" s="54"/>
    </row>
    <row r="195" spans="2:4" ht="11.85" customHeight="1" x14ac:dyDescent="0.3">
      <c r="B195" s="55"/>
      <c r="C195" s="55"/>
      <c r="D195" s="54"/>
    </row>
    <row r="196" spans="2:4" ht="11.85" customHeight="1" x14ac:dyDescent="0.3">
      <c r="B196" s="55"/>
      <c r="C196" s="55"/>
      <c r="D196" s="54"/>
    </row>
    <row r="197" spans="2:4" ht="11.85" customHeight="1" x14ac:dyDescent="0.3">
      <c r="B197" s="55"/>
      <c r="C197" s="55"/>
      <c r="D197" s="54"/>
    </row>
    <row r="198" spans="2:4" ht="11.85" customHeight="1" x14ac:dyDescent="0.3">
      <c r="B198" s="55"/>
      <c r="C198" s="55"/>
      <c r="D198" s="54"/>
    </row>
    <row r="199" spans="2:4" ht="11.85" customHeight="1" x14ac:dyDescent="0.3">
      <c r="B199" s="55"/>
      <c r="C199" s="55"/>
      <c r="D199" s="54"/>
    </row>
    <row r="200" spans="2:4" ht="11.85" customHeight="1" x14ac:dyDescent="0.3">
      <c r="B200" s="55"/>
      <c r="C200" s="55"/>
      <c r="D200" s="54"/>
    </row>
    <row r="201" spans="2:4" ht="11.85" customHeight="1" x14ac:dyDescent="0.3">
      <c r="B201" s="55"/>
      <c r="C201" s="55"/>
      <c r="D201" s="54"/>
    </row>
    <row r="202" spans="2:4" ht="11.85" customHeight="1" x14ac:dyDescent="0.3">
      <c r="B202" s="55"/>
      <c r="C202" s="55"/>
      <c r="D202" s="54"/>
    </row>
    <row r="203" spans="2:4" ht="11.85" customHeight="1" x14ac:dyDescent="0.3">
      <c r="B203" s="55"/>
      <c r="C203" s="55"/>
      <c r="D203" s="54"/>
    </row>
    <row r="204" spans="2:4" ht="11.85" customHeight="1" x14ac:dyDescent="0.3">
      <c r="B204" s="55"/>
      <c r="C204" s="55"/>
      <c r="D204" s="54"/>
    </row>
    <row r="205" spans="2:4" ht="11.85" customHeight="1" x14ac:dyDescent="0.3">
      <c r="B205" s="55"/>
      <c r="C205" s="55"/>
      <c r="D205" s="54"/>
    </row>
    <row r="206" spans="2:4" ht="11.85" customHeight="1" x14ac:dyDescent="0.3">
      <c r="B206" s="55"/>
      <c r="C206" s="55"/>
      <c r="D206" s="54"/>
    </row>
    <row r="207" spans="2:4" ht="11.85" customHeight="1" x14ac:dyDescent="0.3">
      <c r="B207" s="55"/>
      <c r="C207" s="55"/>
      <c r="D207" s="54"/>
    </row>
    <row r="208" spans="2:4" ht="11.85" customHeight="1" x14ac:dyDescent="0.3">
      <c r="B208" s="55"/>
      <c r="C208" s="55"/>
      <c r="D208" s="54"/>
    </row>
    <row r="209" spans="2:4" ht="11.85" customHeight="1" x14ac:dyDescent="0.3">
      <c r="B209" s="55"/>
      <c r="C209" s="55"/>
      <c r="D209" s="54"/>
    </row>
    <row r="210" spans="2:4" ht="11.85" customHeight="1" x14ac:dyDescent="0.3">
      <c r="B210" s="55"/>
      <c r="C210" s="55"/>
      <c r="D210" s="54"/>
    </row>
    <row r="211" spans="2:4" ht="11.85" customHeight="1" x14ac:dyDescent="0.3">
      <c r="B211" s="55"/>
      <c r="C211" s="55"/>
      <c r="D211" s="54"/>
    </row>
    <row r="212" spans="2:4" ht="11.85" customHeight="1" x14ac:dyDescent="0.3">
      <c r="B212" s="55"/>
      <c r="C212" s="55"/>
      <c r="D212" s="54"/>
    </row>
    <row r="213" spans="2:4" ht="11.85" customHeight="1" x14ac:dyDescent="0.3">
      <c r="B213" s="55"/>
      <c r="C213" s="55"/>
      <c r="D213" s="54"/>
    </row>
    <row r="214" spans="2:4" ht="11.85" customHeight="1" x14ac:dyDescent="0.3">
      <c r="B214" s="55"/>
      <c r="C214" s="55"/>
      <c r="D214" s="54"/>
    </row>
    <row r="215" spans="2:4" ht="11.85" customHeight="1" x14ac:dyDescent="0.3">
      <c r="B215" s="55"/>
      <c r="C215" s="55"/>
      <c r="D215" s="54"/>
    </row>
    <row r="216" spans="2:4" ht="11.85" customHeight="1" x14ac:dyDescent="0.3">
      <c r="B216" s="55"/>
      <c r="C216" s="55"/>
      <c r="D216" s="54"/>
    </row>
    <row r="217" spans="2:4" ht="11.85" customHeight="1" x14ac:dyDescent="0.3">
      <c r="B217" s="55"/>
      <c r="C217" s="55"/>
      <c r="D217" s="54"/>
    </row>
    <row r="218" spans="2:4" ht="11.85" customHeight="1" x14ac:dyDescent="0.3">
      <c r="B218" s="55"/>
      <c r="C218" s="55"/>
      <c r="D218" s="54"/>
    </row>
    <row r="219" spans="2:4" ht="11.85" customHeight="1" x14ac:dyDescent="0.3">
      <c r="B219" s="55"/>
      <c r="C219" s="55"/>
      <c r="D219" s="54"/>
    </row>
    <row r="220" spans="2:4" ht="11.85" customHeight="1" x14ac:dyDescent="0.3">
      <c r="B220" s="55"/>
      <c r="C220" s="55"/>
      <c r="D220" s="54"/>
    </row>
    <row r="221" spans="2:4" ht="11.85" customHeight="1" x14ac:dyDescent="0.3">
      <c r="B221" s="55"/>
      <c r="C221" s="55"/>
      <c r="D221" s="54"/>
    </row>
    <row r="222" spans="2:4" ht="11.85" customHeight="1" x14ac:dyDescent="0.3">
      <c r="B222" s="55"/>
      <c r="C222" s="55"/>
      <c r="D222" s="54"/>
    </row>
    <row r="223" spans="2:4" ht="11.85" customHeight="1" x14ac:dyDescent="0.3">
      <c r="B223" s="55"/>
      <c r="C223" s="55"/>
      <c r="D223" s="54"/>
    </row>
    <row r="224" spans="2:4" ht="11.85" customHeight="1" x14ac:dyDescent="0.3">
      <c r="B224" s="55"/>
      <c r="C224" s="55"/>
      <c r="D224" s="54"/>
    </row>
    <row r="225" spans="2:4" ht="11.85" customHeight="1" x14ac:dyDescent="0.3">
      <c r="B225" s="55"/>
      <c r="C225" s="55"/>
      <c r="D225" s="54"/>
    </row>
    <row r="226" spans="2:4" ht="11.85" customHeight="1" x14ac:dyDescent="0.3">
      <c r="B226" s="55"/>
      <c r="C226" s="55"/>
      <c r="D226" s="54"/>
    </row>
    <row r="227" spans="2:4" ht="11.85" customHeight="1" x14ac:dyDescent="0.3">
      <c r="B227" s="55"/>
      <c r="C227" s="55"/>
      <c r="D227" s="54"/>
    </row>
    <row r="228" spans="2:4" ht="11.85" customHeight="1" x14ac:dyDescent="0.3">
      <c r="B228" s="55"/>
      <c r="C228" s="55"/>
      <c r="D228" s="54"/>
    </row>
    <row r="229" spans="2:4" ht="11.85" customHeight="1" x14ac:dyDescent="0.3">
      <c r="B229" s="55"/>
      <c r="C229" s="55"/>
      <c r="D229" s="54"/>
    </row>
    <row r="230" spans="2:4" ht="11.85" customHeight="1" x14ac:dyDescent="0.3">
      <c r="B230" s="55"/>
      <c r="C230" s="55"/>
      <c r="D230" s="54"/>
    </row>
    <row r="231" spans="2:4" ht="11.85" customHeight="1" x14ac:dyDescent="0.3">
      <c r="B231" s="55"/>
      <c r="C231" s="55"/>
      <c r="D231" s="54"/>
    </row>
    <row r="232" spans="2:4" ht="11.85" customHeight="1" x14ac:dyDescent="0.3">
      <c r="B232" s="55"/>
      <c r="C232" s="55"/>
      <c r="D232" s="54"/>
    </row>
    <row r="233" spans="2:4" ht="11.85" customHeight="1" x14ac:dyDescent="0.3">
      <c r="B233" s="55"/>
      <c r="C233" s="55"/>
      <c r="D233" s="54"/>
    </row>
    <row r="234" spans="2:4" ht="11.85" customHeight="1" x14ac:dyDescent="0.3">
      <c r="B234" s="55"/>
      <c r="C234" s="55"/>
      <c r="D234" s="54"/>
    </row>
    <row r="235" spans="2:4" ht="11.85" customHeight="1" x14ac:dyDescent="0.3">
      <c r="B235" s="55"/>
      <c r="C235" s="55"/>
      <c r="D235" s="54"/>
    </row>
    <row r="236" spans="2:4" ht="11.85" customHeight="1" x14ac:dyDescent="0.3">
      <c r="B236" s="55"/>
      <c r="C236" s="55"/>
      <c r="D236" s="54"/>
    </row>
    <row r="237" spans="2:4" ht="11.85" customHeight="1" x14ac:dyDescent="0.3">
      <c r="B237" s="55"/>
      <c r="C237" s="55"/>
      <c r="D237" s="54"/>
    </row>
    <row r="238" spans="2:4" ht="11.85" customHeight="1" x14ac:dyDescent="0.3">
      <c r="B238" s="55"/>
      <c r="C238" s="55"/>
      <c r="D238" s="54"/>
    </row>
    <row r="239" spans="2:4" ht="11.85" customHeight="1" x14ac:dyDescent="0.3">
      <c r="B239" s="55"/>
      <c r="C239" s="55"/>
      <c r="D239" s="54"/>
    </row>
    <row r="240" spans="2:4" ht="11.85" customHeight="1" x14ac:dyDescent="0.3">
      <c r="B240" s="55"/>
      <c r="C240" s="55"/>
      <c r="D240" s="54"/>
    </row>
    <row r="241" spans="2:4" ht="11.85" customHeight="1" x14ac:dyDescent="0.3">
      <c r="B241" s="55"/>
      <c r="C241" s="55"/>
      <c r="D241" s="54"/>
    </row>
    <row r="242" spans="2:4" ht="11.85" customHeight="1" x14ac:dyDescent="0.3">
      <c r="B242" s="55"/>
      <c r="C242" s="55"/>
      <c r="D242" s="54"/>
    </row>
    <row r="243" spans="2:4" ht="11.85" customHeight="1" x14ac:dyDescent="0.3">
      <c r="B243" s="55"/>
      <c r="C243" s="55"/>
      <c r="D243" s="54"/>
    </row>
    <row r="244" spans="2:4" ht="11.85" customHeight="1" x14ac:dyDescent="0.3">
      <c r="B244" s="55"/>
      <c r="C244" s="55"/>
      <c r="D244" s="54"/>
    </row>
    <row r="245" spans="2:4" ht="11.85" customHeight="1" x14ac:dyDescent="0.3">
      <c r="B245" s="55"/>
      <c r="C245" s="55"/>
      <c r="D245" s="54"/>
    </row>
    <row r="246" spans="2:4" ht="11.85" customHeight="1" x14ac:dyDescent="0.3">
      <c r="B246" s="55"/>
      <c r="C246" s="55"/>
      <c r="D246" s="54"/>
    </row>
    <row r="247" spans="2:4" ht="11.85" customHeight="1" x14ac:dyDescent="0.3">
      <c r="B247" s="55"/>
      <c r="C247" s="55"/>
      <c r="D247" s="54"/>
    </row>
    <row r="248" spans="2:4" ht="11.85" customHeight="1" x14ac:dyDescent="0.3">
      <c r="B248" s="55"/>
      <c r="C248" s="55"/>
      <c r="D248" s="54"/>
    </row>
    <row r="249" spans="2:4" ht="11.85" customHeight="1" x14ac:dyDescent="0.3">
      <c r="B249" s="55"/>
      <c r="C249" s="55"/>
      <c r="D249" s="54"/>
    </row>
    <row r="250" spans="2:4" ht="11.85" customHeight="1" x14ac:dyDescent="0.3">
      <c r="B250" s="55"/>
      <c r="C250" s="55"/>
      <c r="D250" s="54"/>
    </row>
    <row r="251" spans="2:4" ht="11.85" customHeight="1" x14ac:dyDescent="0.3">
      <c r="B251" s="55"/>
      <c r="C251" s="55"/>
      <c r="D251" s="54"/>
    </row>
    <row r="252" spans="2:4" ht="11.85" customHeight="1" x14ac:dyDescent="0.3">
      <c r="B252" s="55"/>
      <c r="C252" s="55"/>
      <c r="D252" s="54"/>
    </row>
    <row r="253" spans="2:4" ht="11.85" customHeight="1" x14ac:dyDescent="0.3">
      <c r="B253" s="55"/>
      <c r="C253" s="55"/>
      <c r="D253" s="54"/>
    </row>
    <row r="254" spans="2:4" ht="11.85" customHeight="1" x14ac:dyDescent="0.3">
      <c r="B254" s="55"/>
      <c r="C254" s="55"/>
      <c r="D254" s="54"/>
    </row>
    <row r="255" spans="2:4" ht="11.85" customHeight="1" x14ac:dyDescent="0.3">
      <c r="B255" s="55"/>
      <c r="C255" s="55"/>
      <c r="D255" s="54"/>
    </row>
    <row r="256" spans="2:4" ht="11.85" customHeight="1" x14ac:dyDescent="0.3">
      <c r="B256" s="55"/>
      <c r="C256" s="55"/>
      <c r="D256" s="54"/>
    </row>
    <row r="257" spans="2:4" ht="11.85" customHeight="1" x14ac:dyDescent="0.3">
      <c r="B257" s="55"/>
      <c r="C257" s="55"/>
      <c r="D257" s="54"/>
    </row>
    <row r="258" spans="2:4" ht="11.85" customHeight="1" x14ac:dyDescent="0.3">
      <c r="B258" s="55"/>
      <c r="C258" s="55"/>
      <c r="D258" s="54"/>
    </row>
    <row r="259" spans="2:4" ht="11.85" customHeight="1" x14ac:dyDescent="0.3">
      <c r="B259" s="55"/>
      <c r="C259" s="55"/>
      <c r="D259" s="54"/>
    </row>
    <row r="260" spans="2:4" ht="11.85" customHeight="1" x14ac:dyDescent="0.3">
      <c r="B260" s="55"/>
      <c r="C260" s="55"/>
      <c r="D260" s="54"/>
    </row>
    <row r="261" spans="2:4" ht="11.85" customHeight="1" x14ac:dyDescent="0.3">
      <c r="B261" s="55"/>
      <c r="C261" s="55"/>
      <c r="D261" s="54"/>
    </row>
    <row r="262" spans="2:4" ht="11.85" customHeight="1" x14ac:dyDescent="0.3">
      <c r="B262" s="55"/>
      <c r="C262" s="55"/>
      <c r="D262" s="54"/>
    </row>
    <row r="263" spans="2:4" ht="11.85" customHeight="1" x14ac:dyDescent="0.3">
      <c r="B263" s="55"/>
      <c r="C263" s="55"/>
      <c r="D263" s="54"/>
    </row>
    <row r="264" spans="2:4" ht="11.85" customHeight="1" x14ac:dyDescent="0.3">
      <c r="B264" s="55"/>
      <c r="C264" s="55"/>
      <c r="D264" s="54"/>
    </row>
    <row r="265" spans="2:4" ht="11.85" customHeight="1" x14ac:dyDescent="0.3">
      <c r="B265" s="55"/>
      <c r="C265" s="55"/>
      <c r="D265" s="54"/>
    </row>
    <row r="266" spans="2:4" ht="11.85" customHeight="1" x14ac:dyDescent="0.3">
      <c r="B266" s="55"/>
      <c r="C266" s="55"/>
      <c r="D266" s="54"/>
    </row>
    <row r="267" spans="2:4" ht="11.85" customHeight="1" x14ac:dyDescent="0.3">
      <c r="B267" s="55"/>
      <c r="C267" s="55"/>
      <c r="D267" s="54"/>
    </row>
    <row r="268" spans="2:4" ht="11.85" customHeight="1" x14ac:dyDescent="0.3">
      <c r="B268" s="55"/>
      <c r="C268" s="55"/>
      <c r="D268" s="54"/>
    </row>
    <row r="269" spans="2:4" ht="11.85" customHeight="1" x14ac:dyDescent="0.3">
      <c r="B269" s="55"/>
      <c r="C269" s="55"/>
      <c r="D269" s="54"/>
    </row>
    <row r="270" spans="2:4" ht="11.85" customHeight="1" x14ac:dyDescent="0.3">
      <c r="B270" s="55"/>
      <c r="C270" s="55"/>
      <c r="D270" s="54"/>
    </row>
    <row r="271" spans="2:4" ht="11.85" customHeight="1" x14ac:dyDescent="0.3">
      <c r="B271" s="55"/>
      <c r="D271" s="54"/>
    </row>
    <row r="272" spans="2:4" ht="11.85" customHeight="1" x14ac:dyDescent="0.3">
      <c r="B272" s="55"/>
      <c r="D272" s="54"/>
    </row>
    <row r="273" spans="2:4" ht="11.85" customHeight="1" x14ac:dyDescent="0.3">
      <c r="B273" s="55"/>
      <c r="D273" s="54"/>
    </row>
    <row r="274" spans="2:4" ht="11.85" customHeight="1" x14ac:dyDescent="0.3">
      <c r="B274" s="55"/>
      <c r="D274" s="54"/>
    </row>
    <row r="275" spans="2:4" ht="11.85" customHeight="1" x14ac:dyDescent="0.3">
      <c r="B275" s="55"/>
      <c r="D275" s="54"/>
    </row>
    <row r="276" spans="2:4" ht="11.85" customHeight="1" x14ac:dyDescent="0.3">
      <c r="B276" s="55"/>
      <c r="D276" s="54"/>
    </row>
    <row r="277" spans="2:4" ht="11.85" customHeight="1" x14ac:dyDescent="0.3">
      <c r="D277" s="54"/>
    </row>
    <row r="278" spans="2:4" ht="11.85" customHeight="1" x14ac:dyDescent="0.3">
      <c r="D278" s="54"/>
    </row>
    <row r="279" spans="2:4" ht="11.85" customHeight="1" x14ac:dyDescent="0.3">
      <c r="D279" s="54"/>
    </row>
    <row r="280" spans="2:4" ht="11.85" customHeight="1" x14ac:dyDescent="0.3">
      <c r="D280" s="54"/>
    </row>
    <row r="281" spans="2:4" ht="11.85" customHeight="1" x14ac:dyDescent="0.3">
      <c r="D281" s="54"/>
    </row>
    <row r="282" spans="2:4" ht="11.85" customHeight="1" x14ac:dyDescent="0.3">
      <c r="D282" s="54"/>
    </row>
    <row r="283" spans="2:4" ht="11.85" customHeight="1" x14ac:dyDescent="0.3"/>
    <row r="284" spans="2:4" ht="11.85" customHeight="1" x14ac:dyDescent="0.3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9160-A5A3-4C8E-950F-B6CBD02D232E}">
  <dimension ref="A2:IZ283"/>
  <sheetViews>
    <sheetView showGridLines="0" workbookViewId="0">
      <selection activeCell="T4" sqref="T4"/>
    </sheetView>
  </sheetViews>
  <sheetFormatPr baseColWidth="10" defaultColWidth="14.44140625" defaultRowHeight="15" x14ac:dyDescent="0.3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24.4414062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 x14ac:dyDescent="0.3">
      <c r="B2" s="71" t="s">
        <v>1525</v>
      </c>
    </row>
    <row r="3" spans="1:260" ht="11.85" customHeight="1" x14ac:dyDescent="0.3">
      <c r="A3" s="43"/>
      <c r="B3" s="44" t="s">
        <v>17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 x14ac:dyDescent="0.3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 x14ac:dyDescent="0.3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 x14ac:dyDescent="0.35">
      <c r="B6" s="47" t="s">
        <v>1582</v>
      </c>
      <c r="C6" s="48"/>
      <c r="D6" s="48"/>
      <c r="F6" s="47" t="s">
        <v>1523</v>
      </c>
      <c r="G6" s="48"/>
      <c r="H6" s="48"/>
      <c r="I6" s="48"/>
      <c r="Q6" s="47" t="s">
        <v>1568</v>
      </c>
      <c r="R6" s="47"/>
      <c r="S6" s="47"/>
      <c r="T6" s="47"/>
      <c r="V6" s="48" t="s">
        <v>19</v>
      </c>
      <c r="IX6" s="43"/>
      <c r="IY6" s="43"/>
      <c r="IZ6" s="43"/>
    </row>
    <row r="7" spans="1:260" ht="11.85" customHeight="1" x14ac:dyDescent="0.3">
      <c r="B7" s="52" t="str">
        <f>B12</f>
        <v>expiries</v>
      </c>
      <c r="C7" s="52" t="s">
        <v>1453</v>
      </c>
      <c r="D7" s="56" t="str">
        <f>[1]!obMake(B12&amp;" "&amp;$V$8,C7,B13:B250)</f>
        <v>expiries net.finmath.time.businessdaycalendar 
[2701]</v>
      </c>
      <c r="F7" s="52" t="s">
        <v>1526</v>
      </c>
      <c r="G7" s="52" t="s">
        <v>1529</v>
      </c>
      <c r="H7" s="52" t="str">
        <f>[1]!obMake(F7&amp;" "&amp;$V$7,G7,I7)</f>
        <v>day java.time 
[2676]</v>
      </c>
      <c r="I7">
        <v>8</v>
      </c>
      <c r="Q7" s="52" t="s">
        <v>1569</v>
      </c>
      <c r="R7" s="52" t="s">
        <v>1451</v>
      </c>
      <c r="S7" s="52" t="str">
        <f>[1]!obMake(Q7&amp;" "&amp;$V$10,R7,T7)</f>
        <v>accuracy initialmargin.isdasimm.test.LMMCalibrationTest 
[2736]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 x14ac:dyDescent="0.3">
      <c r="B8" s="52" t="str">
        <f>C12</f>
        <v>tenors</v>
      </c>
      <c r="C8" s="52" t="s">
        <v>1453</v>
      </c>
      <c r="D8" s="56" t="str">
        <f>[1]!obMake(C12&amp;" "&amp;$V$8,C8,C13:C250)</f>
        <v>tenors net.finmath.time.businessdaycalendar 
[2705]</v>
      </c>
      <c r="F8" s="52" t="s">
        <v>1527</v>
      </c>
      <c r="G8" s="52" t="s">
        <v>1437</v>
      </c>
      <c r="H8" s="52" t="str">
        <f>[1]!obCall(F8&amp;" "&amp;$V$7,$V$7&amp;".Month","valueOf",[1]!obMake("",G8,I8))</f>
        <v>month java.time 
[2668]</v>
      </c>
      <c r="I8" t="s">
        <v>1531</v>
      </c>
      <c r="Q8" s="52" t="s">
        <v>1572</v>
      </c>
      <c r="R8" s="52" t="s">
        <v>1451</v>
      </c>
      <c r="S8" s="52" t="str">
        <f>[1]!obMake(Q8&amp;" "&amp;$V$10,R8,T8)</f>
        <v>parameterStep initialmargin.isdasimm.test.LMMCalibrationTest 
[2726]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 x14ac:dyDescent="0.3">
      <c r="B9" s="52" t="str">
        <f>D12</f>
        <v>ATMVols</v>
      </c>
      <c r="C9" s="52" t="s">
        <v>1431</v>
      </c>
      <c r="D9" s="51" t="str">
        <f>[1]!obMake(D12&amp;" "&amp;$V$8,C9,D13:D250)</f>
        <v>ATMVols net.finmath.time.businessdaycalendar 
[2677]</v>
      </c>
      <c r="F9" s="52" t="s">
        <v>1528</v>
      </c>
      <c r="G9" s="52" t="s">
        <v>1529</v>
      </c>
      <c r="H9" s="52" t="str">
        <f>[1]!obMake(F9&amp;" "&amp;$V$7,G9,I9)</f>
        <v>year java.time 
[2670]</v>
      </c>
      <c r="I9">
        <v>2017</v>
      </c>
      <c r="Q9" s="52" t="s">
        <v>1570</v>
      </c>
      <c r="R9" s="52" t="s">
        <v>1529</v>
      </c>
      <c r="S9" s="52" t="str">
        <f>[1]!obMake(Q9&amp;" "&amp;$V$10,R9,T9)</f>
        <v>maxIterations initialmargin.isdasimm.test.LMMCalibrationTest 
[2687]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 x14ac:dyDescent="0.3">
      <c r="Q10" s="52" t="s">
        <v>1571</v>
      </c>
      <c r="R10" s="52" t="s">
        <v>1529</v>
      </c>
      <c r="S10" s="52" t="str">
        <f>[1]!obMake(Q10&amp;" "&amp;$V$10,R10,T10)</f>
        <v>numberOfThreads initialmargin.isdasimm.test.LMMCalibrationTest 
[2741]</v>
      </c>
      <c r="T10" s="19">
        <v>4</v>
      </c>
      <c r="V10" s="51" t="str">
        <f>obLibs&amp;"initialmargin.isdasimm.test.LMMCalibrationTest"</f>
        <v>initialmargin.isdasimm.test.LMMCalibrationTest</v>
      </c>
      <c r="IX10" s="43"/>
      <c r="IY10" s="43"/>
      <c r="IZ10" s="43"/>
    </row>
    <row r="11" spans="1:260" ht="11.85" customHeight="1" x14ac:dyDescent="0.3">
      <c r="B11" s="52"/>
      <c r="D11" s="52"/>
      <c r="F11" s="52" t="s">
        <v>1462</v>
      </c>
      <c r="G11" s="52" t="s">
        <v>1530</v>
      </c>
      <c r="Q11" s="52"/>
      <c r="R11" s="52"/>
      <c r="S11" s="52"/>
      <c r="T11" s="52"/>
      <c r="V11" s="51" t="str">
        <f>obLibs&amp;"initialmargin.isdasimm.changedfinmath.modelplugins.LIBORVolatilityModelPiecewiseConstant"</f>
        <v>initialmargin.isdasimm.changedfinmath.modelplugins.LIBORVolatilityModelPiecewiseConstant</v>
      </c>
      <c r="IX11" s="43"/>
      <c r="IY11" s="43"/>
      <c r="IZ11" s="43"/>
    </row>
    <row r="12" spans="1:260" ht="11.85" customHeight="1" x14ac:dyDescent="0.3">
      <c r="B12" s="70" t="s">
        <v>1519</v>
      </c>
      <c r="C12" s="70" t="s">
        <v>1520</v>
      </c>
      <c r="D12" s="70" t="s">
        <v>1521</v>
      </c>
      <c r="F12" s="52" t="s">
        <v>15</v>
      </c>
      <c r="G12" s="58" t="str">
        <f>[1]!obCall(G11&amp;" "&amp;V7,V7&amp;".LocalDate","of",H9,H8,H7)</f>
        <v>referenceDate java.time 
[2711]</v>
      </c>
      <c r="H12" s="58"/>
      <c r="I12" s="58"/>
      <c r="Q12" s="52" t="s">
        <v>1462</v>
      </c>
      <c r="R12" s="52" t="s">
        <v>1573</v>
      </c>
      <c r="S12" s="52"/>
      <c r="T12" s="52"/>
      <c r="V12" s="51" t="str">
        <f>obLibs&amp;"net.finmath.montecarlo.RandomVariableFactory"</f>
        <v>net.finmath.montecarlo.RandomVariableFactory</v>
      </c>
      <c r="IX12" s="43"/>
      <c r="IY12" s="43"/>
      <c r="IZ12" s="43"/>
    </row>
    <row r="13" spans="1:260" ht="11.4" customHeight="1" x14ac:dyDescent="0.3">
      <c r="B13" t="s">
        <v>1488</v>
      </c>
      <c r="C13" t="s">
        <v>1489</v>
      </c>
      <c r="D13">
        <v>4.4000000000000003E-3</v>
      </c>
      <c r="Q13" s="52" t="s">
        <v>15</v>
      </c>
      <c r="R13" s="78" t="str">
        <f>[1]!obCall(R12&amp;" "&amp;V10,V10,"getModelCalibrationPropertiesMap",S7:S10,LMM!C19)</f>
        <v>properties initialmargin.isdasimm.test.LMMCalibrationTest 
[2764]</v>
      </c>
      <c r="S13" s="58"/>
      <c r="T13" s="58"/>
      <c r="V13" s="51" t="str">
        <f>obLibs&amp;"net.finmath.time.TimeDiscretization"</f>
        <v>net.finmath.time.TimeDiscretization</v>
      </c>
      <c r="IX13" s="43"/>
      <c r="IY13" s="43"/>
      <c r="IZ13" s="43"/>
    </row>
    <row r="14" spans="1:260" ht="12" customHeight="1" x14ac:dyDescent="0.3">
      <c r="B14" t="s">
        <v>1490</v>
      </c>
      <c r="C14" t="s">
        <v>1489</v>
      </c>
      <c r="D14">
        <v>4.8700000000000002E-3</v>
      </c>
      <c r="V14" s="51" t="str">
        <f>obLibs&amp;"initialmargin.isdasimm.changedfinmath.modelplugins.LIBORVolatilityModelPiecewiseConstant"</f>
        <v>initialmargin.isdasimm.changedfinmath.modelplugins.LIBORVolatilityModelPiecewiseConstant</v>
      </c>
      <c r="IX14" s="43"/>
      <c r="IY14" s="43"/>
      <c r="IZ14" s="43"/>
    </row>
    <row r="15" spans="1:260" ht="12.6" customHeight="1" thickBot="1" x14ac:dyDescent="0.35">
      <c r="B15" t="s">
        <v>1491</v>
      </c>
      <c r="C15" t="s">
        <v>1489</v>
      </c>
      <c r="D15">
        <v>5.9100000000000003E-3</v>
      </c>
      <c r="F15" s="47" t="s">
        <v>1537</v>
      </c>
      <c r="G15" s="48"/>
      <c r="H15" s="47"/>
      <c r="I15" s="47"/>
      <c r="Q15" s="47" t="s">
        <v>1577</v>
      </c>
      <c r="R15" s="47"/>
      <c r="S15" s="47"/>
      <c r="T15" s="47"/>
      <c r="U15" s="52"/>
      <c r="V15" s="52" t="str">
        <f>obLibs&amp;"net.finmath.montecarlo.interestrate.modelplugins.LIBORCorrelationModelExponentialDecay"</f>
        <v>net.finmath.montecarlo.interestrate.modelplugins.LIBORCorrelationModelExponentialDecay</v>
      </c>
      <c r="IX15" s="43"/>
      <c r="IY15" s="43"/>
      <c r="IZ15" s="43"/>
    </row>
    <row r="16" spans="1:260" ht="11.85" customHeight="1" x14ac:dyDescent="0.3">
      <c r="B16" t="s">
        <v>1492</v>
      </c>
      <c r="C16" t="s">
        <v>1489</v>
      </c>
      <c r="D16">
        <v>6.2199999999999998E-3</v>
      </c>
      <c r="F16" s="52" t="s">
        <v>1532</v>
      </c>
      <c r="G16" s="52" t="s">
        <v>1451</v>
      </c>
      <c r="H16" s="52" t="str">
        <f>[1]!obMake(F16&amp;" "&amp;V7,G16,I16)</f>
        <v>swapPeriodLength java.time 
[2723]</v>
      </c>
      <c r="I16" s="19">
        <v>0.5</v>
      </c>
      <c r="J16" s="52"/>
      <c r="Q16" s="52" t="s">
        <v>1578</v>
      </c>
      <c r="R16" s="52"/>
      <c r="S16" s="76" t="b">
        <v>0</v>
      </c>
      <c r="T16" s="52"/>
      <c r="U16" s="52"/>
      <c r="V16" s="52" t="str">
        <f>obLibs&amp;"initialmargin.isdasimm.changedfinmath.modelplugins.LIBORCovarianceModelFromVolatilityAndCorrelation"</f>
        <v>initialmargin.isdasimm.changedfinmath.modelplugins.LIBORCovarianceModelFromVolatilityAndCorrelation</v>
      </c>
      <c r="IX16" s="43"/>
      <c r="IY16" s="43"/>
      <c r="IZ16" s="43"/>
    </row>
    <row r="17" spans="2:260" ht="11.85" customHeight="1" x14ac:dyDescent="0.3">
      <c r="B17" t="s">
        <v>1493</v>
      </c>
      <c r="C17" t="s">
        <v>1489</v>
      </c>
      <c r="D17">
        <v>6.5300000000000002E-3</v>
      </c>
      <c r="F17" s="52" t="s">
        <v>1535</v>
      </c>
      <c r="G17" s="52"/>
      <c r="H17" s="52" t="str">
        <f>[1]!obMake(F17&amp;" "&amp;V8,V8&amp;"."&amp;I17)</f>
        <v>businessDayCalendar net.finmath.time.businessdaycalendar 
[2742]</v>
      </c>
      <c r="I17" s="19" t="s">
        <v>1533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obLibs&amp;"initialmargin.isdasimm.changedfinmath.modelplugins.BlendedLocalVolatilityModel"</f>
        <v>initialmargin.isdasimm.changedfinmath.modelplugins.BlendedLocalVolatilityModel</v>
      </c>
      <c r="IV17" s="43"/>
      <c r="IW17" s="43"/>
      <c r="IX17" s="43"/>
      <c r="IY17" s="43"/>
      <c r="IZ17" s="43"/>
    </row>
    <row r="18" spans="2:260" ht="11.85" customHeight="1" x14ac:dyDescent="0.3">
      <c r="B18" t="s">
        <v>1494</v>
      </c>
      <c r="C18" t="s">
        <v>1489</v>
      </c>
      <c r="D18">
        <v>7.2690000000000003E-3</v>
      </c>
      <c r="F18" s="52" t="s">
        <v>1534</v>
      </c>
      <c r="G18" s="52"/>
      <c r="H18" s="52" t="str">
        <f>[1]!obMake(F18&amp;" "&amp;V9,V9&amp;"."&amp;I18)</f>
        <v>dayCountConvention net.finmath.time.daycount 
[2662]</v>
      </c>
      <c r="I18" s="19" t="s">
        <v>1536</v>
      </c>
      <c r="J18" s="19"/>
      <c r="K18" s="74"/>
      <c r="L18" s="74"/>
      <c r="M18" s="74"/>
      <c r="Q18" s="52" t="s">
        <v>1462</v>
      </c>
      <c r="R18" s="52" t="s">
        <v>1579</v>
      </c>
      <c r="S18" s="52"/>
      <c r="T18" s="52"/>
      <c r="U18" s="52"/>
      <c r="V18" s="52" t="str">
        <f>obLibs&amp;"initialmargin.isdasimm.changedfinmath.LIBORMarketModel"</f>
        <v>initialmargin.isdasimm.changedfinmath.LIBORMarketModel</v>
      </c>
      <c r="IX18" s="43"/>
      <c r="IY18" s="43"/>
      <c r="IZ18" s="43"/>
    </row>
    <row r="19" spans="2:260" ht="11.85" customHeight="1" x14ac:dyDescent="0.3">
      <c r="B19" t="s">
        <v>1495</v>
      </c>
      <c r="C19" t="s">
        <v>1489</v>
      </c>
      <c r="D19">
        <v>7.8300000000000002E-3</v>
      </c>
      <c r="G19" s="52"/>
      <c r="H19" s="52"/>
      <c r="I19" s="52"/>
      <c r="J19" s="52"/>
      <c r="Q19" s="52" t="s">
        <v>15</v>
      </c>
      <c r="R19" s="58" t="str">
        <f>IF(S16,[1]!obMake(R18&amp;" "&amp;V18,V18,LMM!H12,[1]!obCast("",V19),Curves!F11,Curves!C11,[1]!obMake("",V12),LMMCalibration!G55,LMMCalibration!G21,LMMCalibration!R13),"")</f>
        <v/>
      </c>
      <c r="S19" s="58"/>
      <c r="T19" s="58"/>
      <c r="U19" s="52"/>
      <c r="V19" s="52" t="str">
        <f>obLibs&amp;"net.finmath.marketdata.model.AnalyticModelInterface"</f>
        <v>net.finmath.marketdata.model.AnalyticModelInterface</v>
      </c>
      <c r="IX19" s="43"/>
      <c r="IY19" s="43"/>
      <c r="IZ19" s="43"/>
    </row>
    <row r="20" spans="2:260" ht="11.85" customHeight="1" x14ac:dyDescent="0.3">
      <c r="B20" t="s">
        <v>1496</v>
      </c>
      <c r="C20" t="s">
        <v>1489</v>
      </c>
      <c r="D20">
        <v>8.3909999999999992E-3</v>
      </c>
      <c r="F20" s="52" t="s">
        <v>1462</v>
      </c>
      <c r="G20" s="52" t="s">
        <v>1538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 x14ac:dyDescent="0.3">
      <c r="B21" t="s">
        <v>1497</v>
      </c>
      <c r="C21" t="s">
        <v>1489</v>
      </c>
      <c r="D21">
        <v>4.4000000000000003E-3</v>
      </c>
      <c r="F21" s="52" t="s">
        <v>15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initialmargin.isdasimm.test.LMMCalibrationTest 
[2754]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 x14ac:dyDescent="0.35">
      <c r="B22" t="s">
        <v>1498</v>
      </c>
      <c r="C22" t="s">
        <v>1489</v>
      </c>
      <c r="D22">
        <v>4.8700000000000002E-3</v>
      </c>
      <c r="R22" s="47" t="s">
        <v>1580</v>
      </c>
      <c r="S22" s="47"/>
      <c r="T22" s="52"/>
      <c r="U22" s="52"/>
      <c r="V22" s="52"/>
      <c r="IX22" s="43"/>
      <c r="IY22" s="43"/>
      <c r="IZ22" s="43"/>
    </row>
    <row r="23" spans="2:260" ht="11.85" customHeight="1" x14ac:dyDescent="0.3">
      <c r="B23" t="s">
        <v>1499</v>
      </c>
      <c r="C23" t="s">
        <v>1489</v>
      </c>
      <c r="D23">
        <v>5.9100000000000003E-3</v>
      </c>
      <c r="R23" s="16" t="s">
        <v>1581</v>
      </c>
      <c r="S23" s="52" t="s">
        <v>1583</v>
      </c>
      <c r="T23" s="52"/>
      <c r="U23" s="52"/>
      <c r="V23" s="52"/>
      <c r="IX23" s="43"/>
      <c r="IY23" s="43"/>
      <c r="IZ23" s="43"/>
    </row>
    <row r="24" spans="2:260" ht="11.85" customHeight="1" thickBot="1" x14ac:dyDescent="0.35">
      <c r="B24" t="s">
        <v>1500</v>
      </c>
      <c r="C24" t="s">
        <v>1489</v>
      </c>
      <c r="D24">
        <v>6.2199999999999998E-3</v>
      </c>
      <c r="F24" s="47" t="s">
        <v>1554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 x14ac:dyDescent="0.3">
      <c r="B25" t="s">
        <v>1501</v>
      </c>
      <c r="C25" t="s">
        <v>1489</v>
      </c>
      <c r="D25">
        <v>6.5300000000000002E-3</v>
      </c>
      <c r="F25" s="51" t="s">
        <v>1552</v>
      </c>
      <c r="G25" s="51"/>
      <c r="H25" s="51" t="str">
        <f>[1]!obMake(F25&amp;" "&amp;V12&amp;F24,V12)</f>
        <v>randomVariableFactory net.finmath.montecarlo.RandomVariableFactoryCalibrateable LIBOR Volatility Model 
[2666]</v>
      </c>
      <c r="I25" s="51"/>
      <c r="J25" s="51"/>
      <c r="K25" s="51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 x14ac:dyDescent="0.3">
      <c r="B26" t="s">
        <v>1502</v>
      </c>
      <c r="C26" t="s">
        <v>1489</v>
      </c>
      <c r="D26">
        <v>7.2690000000000003E-3</v>
      </c>
      <c r="F26" s="51" t="s">
        <v>1555</v>
      </c>
      <c r="G26" s="51"/>
      <c r="H26" s="51" t="str">
        <f>[1]!obMake(F26&amp;" "&amp;V13,V13,[1]!obMake("","double[]",I26:O26))</f>
        <v>simulationDiscretization net.finmath.time.TimeDiscretization 
[2691]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 x14ac:dyDescent="0.3">
      <c r="B27" t="s">
        <v>1503</v>
      </c>
      <c r="C27" t="s">
        <v>1489</v>
      </c>
      <c r="D27">
        <v>7.8300000000000002E-3</v>
      </c>
      <c r="F27" s="51" t="s">
        <v>1556</v>
      </c>
      <c r="G27" s="51"/>
      <c r="H27" s="51" t="str">
        <f>[1]!obMake(F27&amp;" "&amp;V13,V13,[1]!obMake("","double[]",I27:O27))</f>
        <v>timeToMaturityDiscretization net.finmath.time.TimeDiscretization 
[2735]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 x14ac:dyDescent="0.3">
      <c r="B28" t="s">
        <v>1504</v>
      </c>
      <c r="C28" t="s">
        <v>1489</v>
      </c>
      <c r="D28">
        <v>4.4000000000000003E-3</v>
      </c>
      <c r="F28" s="51" t="s">
        <v>1557</v>
      </c>
      <c r="G28" s="51" t="s">
        <v>1431</v>
      </c>
      <c r="H28" s="51" t="str">
        <f>[1]!obMake(F28&amp;" "&amp;V13,G28,I28:I28)</f>
        <v>initialVolatility net.finmath.time.TimeDiscretization 
[2663]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 x14ac:dyDescent="0.3">
      <c r="B29" t="s">
        <v>1505</v>
      </c>
      <c r="C29" t="s">
        <v>1489</v>
      </c>
      <c r="D29">
        <v>4.8700000000000002E-3</v>
      </c>
      <c r="F29" s="51" t="s">
        <v>1558</v>
      </c>
      <c r="G29" s="51" t="s">
        <v>1452</v>
      </c>
      <c r="H29" s="51" t="str">
        <f>[1]!obMake(F29&amp;" "&amp;V13,G29,I29)</f>
        <v>isCalibrateable net.finmath.time.TimeDiscretization 
[2744]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 x14ac:dyDescent="0.3">
      <c r="B30" t="s">
        <v>1488</v>
      </c>
      <c r="C30" t="s">
        <v>1506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 x14ac:dyDescent="0.3">
      <c r="B31" t="s">
        <v>1490</v>
      </c>
      <c r="C31" t="s">
        <v>1506</v>
      </c>
      <c r="D31">
        <v>6.2199999999999998E-3</v>
      </c>
      <c r="F31" s="51" t="s">
        <v>1462</v>
      </c>
      <c r="G31" s="51" t="s">
        <v>1559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 x14ac:dyDescent="0.3">
      <c r="B32" t="s">
        <v>1491</v>
      </c>
      <c r="C32" t="s">
        <v>1506</v>
      </c>
      <c r="D32">
        <v>6.5300000000000002E-3</v>
      </c>
      <c r="F32" s="51" t="s">
        <v>15</v>
      </c>
      <c r="G32" s="78" t="str">
        <f>[1]!obMake(G31&amp;" "&amp;V14,V14,H25,LMM!C12,LMM!H12,LMMCalibration!H26:H29)</f>
        <v>volatilityModel initialmargin.isdasimm.changedfinmath.modelplugins.LIBORVolatilityModelPiecewiseConstant 
[2771]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 x14ac:dyDescent="0.3">
      <c r="B33" t="s">
        <v>1492</v>
      </c>
      <c r="C33" t="s">
        <v>1506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 x14ac:dyDescent="0.3">
      <c r="B34" t="s">
        <v>1493</v>
      </c>
      <c r="C34" t="s">
        <v>1506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 x14ac:dyDescent="0.35">
      <c r="B35" t="s">
        <v>1494</v>
      </c>
      <c r="C35" t="s">
        <v>1506</v>
      </c>
      <c r="D35">
        <v>4.4000000000000003E-3</v>
      </c>
      <c r="F35" s="47" t="s">
        <v>1560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 x14ac:dyDescent="0.3">
      <c r="B36" t="s">
        <v>1495</v>
      </c>
      <c r="C36" t="s">
        <v>1506</v>
      </c>
      <c r="D36">
        <v>4.8700000000000002E-3</v>
      </c>
      <c r="F36" s="51" t="s">
        <v>1561</v>
      </c>
      <c r="G36" s="51" t="s">
        <v>1451</v>
      </c>
      <c r="H36" s="51" t="str">
        <f>[1]!obMake(F36&amp;" "&amp;V15,G36,I36)</f>
        <v>correlationDecay net.finmath.montecarlo.interestrate.modelplugins.LIBORCorrelationModelExponentialDecay 
[2725]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 x14ac:dyDescent="0.3">
      <c r="B37" t="s">
        <v>1496</v>
      </c>
      <c r="C37" t="s">
        <v>1506</v>
      </c>
      <c r="D37">
        <v>5.9100000000000003E-3</v>
      </c>
      <c r="F37" s="51" t="s">
        <v>1558</v>
      </c>
      <c r="G37" s="51" t="s">
        <v>1452</v>
      </c>
      <c r="H37" s="51" t="str">
        <f>[1]!obMake(F37&amp;" "&amp;V15&amp;B2,G37,I37)</f>
        <v>isCalibrateable net.finmath.montecarlo.interestrate.modelplugins.LIBORCorrelationModelExponentialDecayLIBOR Market Model Calibration 
[2675]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 x14ac:dyDescent="0.3">
      <c r="B38" t="s">
        <v>1497</v>
      </c>
      <c r="C38" t="s">
        <v>1506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 x14ac:dyDescent="0.3">
      <c r="B39" t="s">
        <v>1498</v>
      </c>
      <c r="C39" t="s">
        <v>1506</v>
      </c>
      <c r="D39">
        <v>6.5300000000000002E-3</v>
      </c>
      <c r="F39" s="51" t="s">
        <v>1462</v>
      </c>
      <c r="G39" s="51" t="s">
        <v>1562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 x14ac:dyDescent="0.3">
      <c r="B40" t="s">
        <v>1499</v>
      </c>
      <c r="C40" t="s">
        <v>1506</v>
      </c>
      <c r="D40">
        <v>7.2690000000000003E-3</v>
      </c>
      <c r="F40" s="51" t="s">
        <v>15</v>
      </c>
      <c r="G40" s="78" t="str">
        <f>[1]!obMake(G39&amp;" "&amp;V15,V15,LMM!C12,LMM!H12,LMM!N8,H36,H37)</f>
        <v>correlationModel net.finmath.montecarlo.interestrate.modelplugins.LIBORCorrelationModelExponentialDecay 
[2759]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 x14ac:dyDescent="0.3">
      <c r="B41" t="s">
        <v>1500</v>
      </c>
      <c r="C41" t="s">
        <v>1506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 x14ac:dyDescent="0.3">
      <c r="B42" t="s">
        <v>1501</v>
      </c>
      <c r="C42" t="s">
        <v>1506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 x14ac:dyDescent="0.35">
      <c r="B43" t="s">
        <v>1502</v>
      </c>
      <c r="C43" t="s">
        <v>1506</v>
      </c>
      <c r="D43">
        <v>5.9100000000000003E-3</v>
      </c>
      <c r="F43" s="47" t="s">
        <v>1563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 x14ac:dyDescent="0.3">
      <c r="B44" t="s">
        <v>1503</v>
      </c>
      <c r="C44" t="s">
        <v>1506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 x14ac:dyDescent="0.3">
      <c r="B45" t="s">
        <v>1504</v>
      </c>
      <c r="C45" t="s">
        <v>1506</v>
      </c>
      <c r="D45">
        <v>6.5300000000000002E-3</v>
      </c>
      <c r="F45" s="51" t="s">
        <v>1462</v>
      </c>
      <c r="G45" s="51" t="s">
        <v>1564</v>
      </c>
      <c r="H45" s="51"/>
      <c r="I45" s="51"/>
      <c r="R45" s="77" t="str">
        <v/>
      </c>
      <c r="S45" s="51">
        <v>1.0557210172365479E-2</v>
      </c>
    </row>
    <row r="46" spans="2:260" ht="11.85" customHeight="1" x14ac:dyDescent="0.3">
      <c r="B46" t="s">
        <v>1505</v>
      </c>
      <c r="C46" t="s">
        <v>1506</v>
      </c>
      <c r="D46">
        <v>4.4000000000000003E-3</v>
      </c>
      <c r="F46" s="51" t="s">
        <v>15</v>
      </c>
      <c r="G46" s="78" t="str">
        <f>[1]!obMake(G45&amp;" "&amp;V16,V16,LMM!C12,LMM!H12,LMMCalibration!G32,LMMCalibration!G40)</f>
        <v>covarianceModel initialmargin.isdasimm.changedfinmath.modelplugins.LIBORCovarianceModelFromVolatilityAndCorrelation 
[2772]</v>
      </c>
      <c r="H46" s="58"/>
      <c r="I46" s="58"/>
      <c r="R46" s="77" t="str">
        <v/>
      </c>
      <c r="S46" s="51">
        <v>1.1936780232523366E-2</v>
      </c>
    </row>
    <row r="47" spans="2:260" ht="11.85" customHeight="1" x14ac:dyDescent="0.3">
      <c r="B47" t="s">
        <v>1488</v>
      </c>
      <c r="C47" t="s">
        <v>1507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 x14ac:dyDescent="0.3">
      <c r="B48" t="s">
        <v>1490</v>
      </c>
      <c r="C48" t="s">
        <v>1507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 x14ac:dyDescent="0.35">
      <c r="B49" t="s">
        <v>1491</v>
      </c>
      <c r="C49" t="s">
        <v>1507</v>
      </c>
      <c r="D49">
        <v>6.2199999999999998E-3</v>
      </c>
      <c r="F49" s="47" t="s">
        <v>1565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 x14ac:dyDescent="0.3">
      <c r="B50" t="s">
        <v>1492</v>
      </c>
      <c r="C50" t="s">
        <v>1507</v>
      </c>
      <c r="D50">
        <v>4.4000000000000003E-3</v>
      </c>
      <c r="F50" s="51" t="s">
        <v>1552</v>
      </c>
      <c r="G50" s="51"/>
      <c r="H50" s="51" t="str">
        <f>[1]!obMake(F50&amp;" "&amp;V17&amp;F49,V12)</f>
        <v>randomVariableFactory initialmargin.isdasimm.changedfinmath.modelplugins.BlendedLocalVolatilityModelBlended Local Volatility Model 
[2709]</v>
      </c>
      <c r="I50" s="51"/>
      <c r="R50" s="77" t="str">
        <v/>
      </c>
      <c r="S50" s="51">
        <v>1.1988922288522458E-2</v>
      </c>
    </row>
    <row r="51" spans="2:19" ht="11.85" customHeight="1" x14ac:dyDescent="0.3">
      <c r="B51" t="s">
        <v>1493</v>
      </c>
      <c r="C51" t="s">
        <v>1507</v>
      </c>
      <c r="D51">
        <v>4.8700000000000002E-3</v>
      </c>
      <c r="F51" s="51" t="s">
        <v>1566</v>
      </c>
      <c r="G51" s="51" t="s">
        <v>1451</v>
      </c>
      <c r="H51" s="51" t="str">
        <f>[1]!obMake(F51&amp;" "&amp;W17&amp;B2,G51,I51)</f>
        <v>blendingParameter LIBOR Market Model Calibration 
[2651]</v>
      </c>
      <c r="I51" s="51">
        <v>0.5</v>
      </c>
      <c r="R51" s="77" t="str">
        <v/>
      </c>
      <c r="S51" s="51">
        <v>7.0862635800523471E-3</v>
      </c>
    </row>
    <row r="52" spans="2:19" ht="11.85" customHeight="1" x14ac:dyDescent="0.3">
      <c r="B52" t="s">
        <v>1494</v>
      </c>
      <c r="C52" t="s">
        <v>1507</v>
      </c>
      <c r="D52">
        <v>5.9100000000000003E-3</v>
      </c>
      <c r="F52" s="51" t="s">
        <v>1558</v>
      </c>
      <c r="G52" s="51" t="s">
        <v>1452</v>
      </c>
      <c r="H52" s="51" t="str">
        <f>[1]!obMake(F52&amp;" "&amp;V17&amp;B2,G52,I52)</f>
        <v>isCalibrateable initialmargin.isdasimm.changedfinmath.modelplugins.BlendedLocalVolatilityModelLIBOR Market Model Calibration 
[2694]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 x14ac:dyDescent="0.3">
      <c r="B53" t="s">
        <v>1495</v>
      </c>
      <c r="C53" t="s">
        <v>1507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 x14ac:dyDescent="0.3">
      <c r="B54" t="s">
        <v>1496</v>
      </c>
      <c r="C54" t="s">
        <v>1507</v>
      </c>
      <c r="D54">
        <v>6.5300000000000002E-3</v>
      </c>
      <c r="F54" s="51" t="s">
        <v>1462</v>
      </c>
      <c r="G54" s="51" t="s">
        <v>1567</v>
      </c>
      <c r="H54" s="51"/>
      <c r="I54" s="51"/>
      <c r="R54" s="77" t="str">
        <v/>
      </c>
      <c r="S54" s="51">
        <v>5.0000000000000001E-3</v>
      </c>
    </row>
    <row r="55" spans="2:19" ht="11.85" customHeight="1" x14ac:dyDescent="0.3">
      <c r="B55" t="s">
        <v>1497</v>
      </c>
      <c r="C55" t="s">
        <v>1507</v>
      </c>
      <c r="D55">
        <v>4.4000000000000003E-3</v>
      </c>
      <c r="F55" s="51" t="s">
        <v>15</v>
      </c>
      <c r="G55" s="78" t="str">
        <f>[1]!obMake(G54&amp;" "&amp;V17,V17,H50,G46,H51:H52)</f>
        <v>blendedVolModel initialmargin.isdasimm.changedfinmath.modelplugins.BlendedLocalVolatilityModel 
[2773]</v>
      </c>
      <c r="H55" s="58"/>
      <c r="I55" s="58"/>
      <c r="R55" s="77" t="str">
        <v/>
      </c>
      <c r="S55" s="51">
        <v>7.599202765634654E-3</v>
      </c>
    </row>
    <row r="56" spans="2:19" ht="11.85" customHeight="1" x14ac:dyDescent="0.3">
      <c r="B56" t="s">
        <v>1498</v>
      </c>
      <c r="C56" t="s">
        <v>1507</v>
      </c>
      <c r="D56">
        <v>4.8700000000000002E-3</v>
      </c>
      <c r="R56" s="77" t="str">
        <v/>
      </c>
      <c r="S56" s="51">
        <v>7.1489742731554156E-3</v>
      </c>
    </row>
    <row r="57" spans="2:19" ht="11.85" customHeight="1" x14ac:dyDescent="0.3">
      <c r="B57" t="s">
        <v>1499</v>
      </c>
      <c r="C57" t="s">
        <v>1507</v>
      </c>
      <c r="D57">
        <v>5.9100000000000003E-3</v>
      </c>
      <c r="R57" s="77" t="str">
        <v/>
      </c>
      <c r="S57" s="51">
        <v>6.7886805018645005E-3</v>
      </c>
    </row>
    <row r="58" spans="2:19" ht="11.85" customHeight="1" x14ac:dyDescent="0.3">
      <c r="B58" t="s">
        <v>1500</v>
      </c>
      <c r="C58" t="s">
        <v>1507</v>
      </c>
      <c r="D58">
        <v>6.2199999999999998E-3</v>
      </c>
      <c r="R58" s="77" t="str">
        <v/>
      </c>
      <c r="S58" s="51">
        <v>1.1140027897371705E-2</v>
      </c>
    </row>
    <row r="59" spans="2:19" ht="11.85" customHeight="1" x14ac:dyDescent="0.3">
      <c r="B59" t="s">
        <v>1501</v>
      </c>
      <c r="C59" t="s">
        <v>1507</v>
      </c>
      <c r="D59">
        <v>4.4000000000000003E-3</v>
      </c>
      <c r="R59" s="77" t="str">
        <v/>
      </c>
      <c r="S59" s="51">
        <v>5.0000000000000001E-3</v>
      </c>
    </row>
    <row r="60" spans="2:19" ht="11.85" customHeight="1" x14ac:dyDescent="0.3">
      <c r="B60" t="s">
        <v>1502</v>
      </c>
      <c r="C60" t="s">
        <v>1507</v>
      </c>
      <c r="D60">
        <v>4.8700000000000002E-3</v>
      </c>
      <c r="R60" s="77" t="str">
        <v/>
      </c>
      <c r="S60" s="51">
        <v>5.0000000000000001E-3</v>
      </c>
    </row>
    <row r="61" spans="2:19" ht="11.85" customHeight="1" x14ac:dyDescent="0.3">
      <c r="B61" t="s">
        <v>1503</v>
      </c>
      <c r="C61" t="s">
        <v>1507</v>
      </c>
      <c r="D61">
        <v>5.9100000000000003E-3</v>
      </c>
      <c r="R61" s="77" t="str">
        <v/>
      </c>
      <c r="S61" s="51">
        <v>0.04</v>
      </c>
    </row>
    <row r="62" spans="2:19" ht="11.85" customHeight="1" x14ac:dyDescent="0.3">
      <c r="B62" t="s">
        <v>1504</v>
      </c>
      <c r="C62" t="s">
        <v>1507</v>
      </c>
      <c r="D62">
        <v>4.4000000000000003E-3</v>
      </c>
      <c r="R62" s="77" t="str">
        <v/>
      </c>
      <c r="S62" s="51">
        <v>0.58803136320552063</v>
      </c>
    </row>
    <row r="63" spans="2:19" ht="11.85" customHeight="1" x14ac:dyDescent="0.3">
      <c r="B63" t="s">
        <v>1505</v>
      </c>
      <c r="C63" t="s">
        <v>1507</v>
      </c>
      <c r="D63">
        <v>4.8700000000000002E-3</v>
      </c>
      <c r="R63" s="51" t="str">
        <v/>
      </c>
      <c r="S63" s="51"/>
    </row>
    <row r="64" spans="2:19" ht="11.85" customHeight="1" x14ac:dyDescent="0.3">
      <c r="B64" t="s">
        <v>1488</v>
      </c>
      <c r="C64" t="s">
        <v>1508</v>
      </c>
      <c r="D64">
        <v>5.9100000000000003E-3</v>
      </c>
      <c r="R64" s="51" t="str">
        <v/>
      </c>
      <c r="S64" s="51"/>
    </row>
    <row r="65" spans="2:19" ht="11.85" customHeight="1" x14ac:dyDescent="0.3">
      <c r="B65" t="s">
        <v>1490</v>
      </c>
      <c r="C65" t="s">
        <v>1508</v>
      </c>
      <c r="D65">
        <v>6.2199999999999998E-3</v>
      </c>
      <c r="R65" s="51" t="str">
        <v/>
      </c>
      <c r="S65" s="51"/>
    </row>
    <row r="66" spans="2:19" ht="11.85" customHeight="1" x14ac:dyDescent="0.3">
      <c r="B66" t="s">
        <v>1491</v>
      </c>
      <c r="C66" t="s">
        <v>1508</v>
      </c>
      <c r="D66">
        <v>6.5300000000000002E-3</v>
      </c>
      <c r="R66" s="51" t="str">
        <v/>
      </c>
      <c r="S66" s="51"/>
    </row>
    <row r="67" spans="2:19" ht="11.85" customHeight="1" x14ac:dyDescent="0.3">
      <c r="B67" t="s">
        <v>1492</v>
      </c>
      <c r="C67" t="s">
        <v>1508</v>
      </c>
      <c r="D67">
        <v>7.2690000000000003E-3</v>
      </c>
      <c r="R67" s="51" t="str">
        <v/>
      </c>
      <c r="S67" s="51"/>
    </row>
    <row r="68" spans="2:19" ht="11.85" customHeight="1" x14ac:dyDescent="0.3">
      <c r="B68" t="s">
        <v>1493</v>
      </c>
      <c r="C68" t="s">
        <v>1508</v>
      </c>
      <c r="D68">
        <v>4.4000000000000003E-3</v>
      </c>
      <c r="R68" s="51" t="str">
        <v/>
      </c>
      <c r="S68" s="51"/>
    </row>
    <row r="69" spans="2:19" ht="11.85" customHeight="1" x14ac:dyDescent="0.3">
      <c r="B69" t="s">
        <v>1494</v>
      </c>
      <c r="C69" t="s">
        <v>1508</v>
      </c>
      <c r="D69">
        <v>4.8700000000000002E-3</v>
      </c>
      <c r="R69" s="51" t="str">
        <v/>
      </c>
      <c r="S69" s="51"/>
    </row>
    <row r="70" spans="2:19" ht="11.85" customHeight="1" x14ac:dyDescent="0.3">
      <c r="B70" t="s">
        <v>1495</v>
      </c>
      <c r="C70" t="s">
        <v>1508</v>
      </c>
      <c r="D70">
        <v>5.9100000000000003E-3</v>
      </c>
      <c r="R70" s="51" t="str">
        <v/>
      </c>
      <c r="S70" s="51"/>
    </row>
    <row r="71" spans="2:19" ht="11.85" customHeight="1" x14ac:dyDescent="0.3">
      <c r="B71" t="s">
        <v>1496</v>
      </c>
      <c r="C71" t="s">
        <v>1508</v>
      </c>
      <c r="D71">
        <v>6.2199999999999998E-3</v>
      </c>
      <c r="R71" s="51" t="str">
        <v/>
      </c>
      <c r="S71" s="51"/>
    </row>
    <row r="72" spans="2:19" ht="11.85" customHeight="1" x14ac:dyDescent="0.3">
      <c r="B72" t="s">
        <v>1497</v>
      </c>
      <c r="C72" t="s">
        <v>1508</v>
      </c>
      <c r="D72">
        <v>6.5300000000000002E-3</v>
      </c>
      <c r="R72" s="51" t="str">
        <v/>
      </c>
      <c r="S72" s="51"/>
    </row>
    <row r="73" spans="2:19" ht="11.85" customHeight="1" x14ac:dyDescent="0.3">
      <c r="B73" t="s">
        <v>1498</v>
      </c>
      <c r="C73" t="s">
        <v>1508</v>
      </c>
      <c r="D73">
        <v>7.2690000000000003E-3</v>
      </c>
      <c r="R73" s="51" t="str">
        <v/>
      </c>
      <c r="S73" s="51"/>
    </row>
    <row r="74" spans="2:19" ht="11.85" customHeight="1" x14ac:dyDescent="0.3">
      <c r="B74" t="s">
        <v>1499</v>
      </c>
      <c r="C74" t="s">
        <v>1508</v>
      </c>
      <c r="D74">
        <v>7.8300000000000002E-3</v>
      </c>
      <c r="R74" s="51" t="str">
        <v/>
      </c>
      <c r="S74" s="51"/>
    </row>
    <row r="75" spans="2:19" ht="11.85" customHeight="1" x14ac:dyDescent="0.3">
      <c r="B75" t="s">
        <v>1500</v>
      </c>
      <c r="C75" t="s">
        <v>1508</v>
      </c>
      <c r="D75">
        <v>8.3909999999999992E-3</v>
      </c>
      <c r="R75" s="51" t="str">
        <v/>
      </c>
      <c r="S75" s="51"/>
    </row>
    <row r="76" spans="2:19" ht="11.85" customHeight="1" x14ac:dyDescent="0.3">
      <c r="B76" t="s">
        <v>1501</v>
      </c>
      <c r="C76" t="s">
        <v>1508</v>
      </c>
      <c r="D76">
        <v>4.4000000000000003E-3</v>
      </c>
      <c r="R76" s="51" t="str">
        <v/>
      </c>
      <c r="S76" s="51"/>
    </row>
    <row r="77" spans="2:19" ht="11.85" customHeight="1" x14ac:dyDescent="0.3">
      <c r="B77" t="s">
        <v>1502</v>
      </c>
      <c r="C77" t="s">
        <v>1508</v>
      </c>
      <c r="D77">
        <v>4.8700000000000002E-3</v>
      </c>
      <c r="R77" s="51" t="str">
        <v/>
      </c>
      <c r="S77" s="51"/>
    </row>
    <row r="78" spans="2:19" ht="11.85" customHeight="1" x14ac:dyDescent="0.3">
      <c r="B78" t="s">
        <v>1503</v>
      </c>
      <c r="C78" t="s">
        <v>1508</v>
      </c>
      <c r="D78">
        <v>5.9100000000000003E-3</v>
      </c>
      <c r="R78" s="51" t="str">
        <v/>
      </c>
      <c r="S78" s="51"/>
    </row>
    <row r="79" spans="2:19" ht="11.85" customHeight="1" x14ac:dyDescent="0.3">
      <c r="B79" t="s">
        <v>1504</v>
      </c>
      <c r="C79" t="s">
        <v>1508</v>
      </c>
      <c r="D79">
        <v>6.2199999999999998E-3</v>
      </c>
      <c r="R79" s="51" t="str">
        <v/>
      </c>
      <c r="S79" s="51"/>
    </row>
    <row r="80" spans="2:19" ht="11.85" customHeight="1" x14ac:dyDescent="0.3">
      <c r="B80" t="s">
        <v>1505</v>
      </c>
      <c r="C80" t="s">
        <v>1508</v>
      </c>
      <c r="D80">
        <v>6.5300000000000002E-3</v>
      </c>
      <c r="R80" s="51" t="str">
        <v/>
      </c>
      <c r="S80" s="51"/>
    </row>
    <row r="81" spans="2:19" ht="11.85" customHeight="1" x14ac:dyDescent="0.3">
      <c r="B81" t="s">
        <v>1488</v>
      </c>
      <c r="C81" t="s">
        <v>1509</v>
      </c>
      <c r="D81">
        <v>7.2690000000000003E-3</v>
      </c>
      <c r="R81" s="51" t="str">
        <v/>
      </c>
      <c r="S81" s="51"/>
    </row>
    <row r="82" spans="2:19" ht="11.85" customHeight="1" x14ac:dyDescent="0.3">
      <c r="B82" t="s">
        <v>1490</v>
      </c>
      <c r="C82" t="s">
        <v>1509</v>
      </c>
      <c r="D82">
        <v>7.8300000000000002E-3</v>
      </c>
      <c r="R82" s="51" t="str">
        <v/>
      </c>
      <c r="S82" s="51"/>
    </row>
    <row r="83" spans="2:19" ht="11.85" customHeight="1" x14ac:dyDescent="0.3">
      <c r="B83" t="s">
        <v>1491</v>
      </c>
      <c r="C83" t="s">
        <v>1509</v>
      </c>
      <c r="D83">
        <v>8.3909999999999992E-3</v>
      </c>
      <c r="R83" s="51" t="str">
        <v/>
      </c>
      <c r="S83" s="51"/>
    </row>
    <row r="84" spans="2:19" ht="11.85" customHeight="1" x14ac:dyDescent="0.3">
      <c r="B84" t="s">
        <v>1492</v>
      </c>
      <c r="C84" t="s">
        <v>1509</v>
      </c>
      <c r="D84">
        <v>4.4000000000000003E-3</v>
      </c>
      <c r="R84" s="51" t="str">
        <v/>
      </c>
      <c r="S84" s="51"/>
    </row>
    <row r="85" spans="2:19" ht="11.85" customHeight="1" x14ac:dyDescent="0.3">
      <c r="B85" t="s">
        <v>1493</v>
      </c>
      <c r="C85" t="s">
        <v>1509</v>
      </c>
      <c r="D85">
        <v>4.8700000000000002E-3</v>
      </c>
      <c r="R85" s="51" t="str">
        <v/>
      </c>
      <c r="S85" s="51"/>
    </row>
    <row r="86" spans="2:19" ht="11.85" customHeight="1" x14ac:dyDescent="0.3">
      <c r="B86" t="s">
        <v>1494</v>
      </c>
      <c r="C86" t="s">
        <v>1509</v>
      </c>
      <c r="D86">
        <v>5.9100000000000003E-3</v>
      </c>
      <c r="R86" s="51" t="str">
        <v/>
      </c>
      <c r="S86" s="51"/>
    </row>
    <row r="87" spans="2:19" ht="11.85" customHeight="1" x14ac:dyDescent="0.3">
      <c r="B87" t="s">
        <v>1495</v>
      </c>
      <c r="C87" t="s">
        <v>1509</v>
      </c>
      <c r="D87">
        <v>6.2199999999999998E-3</v>
      </c>
      <c r="R87" s="51" t="str">
        <v/>
      </c>
      <c r="S87" s="51"/>
    </row>
    <row r="88" spans="2:19" ht="11.85" customHeight="1" x14ac:dyDescent="0.3">
      <c r="B88" t="s">
        <v>1496</v>
      </c>
      <c r="C88" t="s">
        <v>1509</v>
      </c>
      <c r="D88">
        <v>6.5300000000000002E-3</v>
      </c>
      <c r="R88" s="51" t="str">
        <v/>
      </c>
      <c r="S88" s="51"/>
    </row>
    <row r="89" spans="2:19" ht="11.85" customHeight="1" x14ac:dyDescent="0.3">
      <c r="B89" t="s">
        <v>1497</v>
      </c>
      <c r="C89" t="s">
        <v>1509</v>
      </c>
      <c r="D89">
        <v>7.2690000000000003E-3</v>
      </c>
      <c r="R89" s="51" t="str">
        <v/>
      </c>
      <c r="S89" s="51"/>
    </row>
    <row r="90" spans="2:19" ht="11.85" customHeight="1" x14ac:dyDescent="0.3">
      <c r="B90" t="s">
        <v>1498</v>
      </c>
      <c r="C90" t="s">
        <v>1509</v>
      </c>
      <c r="D90">
        <v>4.4000000000000003E-3</v>
      </c>
      <c r="R90" s="51" t="str">
        <v/>
      </c>
      <c r="S90" s="51"/>
    </row>
    <row r="91" spans="2:19" ht="11.85" customHeight="1" x14ac:dyDescent="0.3">
      <c r="B91" t="s">
        <v>1499</v>
      </c>
      <c r="C91" t="s">
        <v>1509</v>
      </c>
      <c r="D91">
        <v>4.8700000000000002E-3</v>
      </c>
      <c r="R91" s="51" t="str">
        <v/>
      </c>
      <c r="S91" s="51"/>
    </row>
    <row r="92" spans="2:19" ht="11.85" customHeight="1" x14ac:dyDescent="0.3">
      <c r="B92" t="s">
        <v>1500</v>
      </c>
      <c r="C92" t="s">
        <v>1509</v>
      </c>
      <c r="D92">
        <v>5.9100000000000003E-3</v>
      </c>
      <c r="R92" s="51" t="str">
        <v/>
      </c>
      <c r="S92" s="51"/>
    </row>
    <row r="93" spans="2:19" ht="11.85" customHeight="1" x14ac:dyDescent="0.3">
      <c r="B93" t="s">
        <v>1501</v>
      </c>
      <c r="C93" t="s">
        <v>1509</v>
      </c>
      <c r="D93">
        <v>6.2199999999999998E-3</v>
      </c>
      <c r="R93" s="51" t="str">
        <v/>
      </c>
      <c r="S93" s="51"/>
    </row>
    <row r="94" spans="2:19" ht="11.85" customHeight="1" x14ac:dyDescent="0.3">
      <c r="B94" t="s">
        <v>1502</v>
      </c>
      <c r="C94" t="s">
        <v>1509</v>
      </c>
      <c r="D94">
        <v>6.5300000000000002E-3</v>
      </c>
      <c r="R94" s="51" t="str">
        <v/>
      </c>
      <c r="S94" s="51"/>
    </row>
    <row r="95" spans="2:19" ht="11.85" customHeight="1" x14ac:dyDescent="0.3">
      <c r="B95" t="s">
        <v>1503</v>
      </c>
      <c r="C95" t="s">
        <v>1509</v>
      </c>
      <c r="D95">
        <v>7.2690000000000003E-3</v>
      </c>
      <c r="R95" s="51" t="str">
        <v/>
      </c>
      <c r="S95" s="51"/>
    </row>
    <row r="96" spans="2:19" ht="11.85" customHeight="1" x14ac:dyDescent="0.3">
      <c r="B96" t="s">
        <v>1504</v>
      </c>
      <c r="C96" t="s">
        <v>1509</v>
      </c>
      <c r="D96">
        <v>7.8300000000000002E-3</v>
      </c>
      <c r="R96" s="51" t="str">
        <v/>
      </c>
      <c r="S96" s="51"/>
    </row>
    <row r="97" spans="2:19" ht="11.85" customHeight="1" x14ac:dyDescent="0.3">
      <c r="B97" t="s">
        <v>1505</v>
      </c>
      <c r="C97" t="s">
        <v>1509</v>
      </c>
      <c r="D97">
        <v>4.4000000000000003E-3</v>
      </c>
      <c r="R97" s="51" t="str">
        <v/>
      </c>
      <c r="S97" s="51"/>
    </row>
    <row r="98" spans="2:19" ht="11.85" customHeight="1" x14ac:dyDescent="0.3">
      <c r="B98" t="s">
        <v>1488</v>
      </c>
      <c r="C98" t="s">
        <v>1510</v>
      </c>
      <c r="D98">
        <v>4.8700000000000002E-3</v>
      </c>
      <c r="R98" s="51" t="str">
        <v/>
      </c>
      <c r="S98" s="51"/>
    </row>
    <row r="99" spans="2:19" ht="11.85" customHeight="1" x14ac:dyDescent="0.3">
      <c r="B99" t="s">
        <v>1490</v>
      </c>
      <c r="C99" t="s">
        <v>1510</v>
      </c>
      <c r="D99">
        <v>5.9100000000000003E-3</v>
      </c>
      <c r="R99" s="51" t="str">
        <v/>
      </c>
      <c r="S99" s="51"/>
    </row>
    <row r="100" spans="2:19" ht="11.85" customHeight="1" x14ac:dyDescent="0.3">
      <c r="B100" t="s">
        <v>1491</v>
      </c>
      <c r="C100" t="s">
        <v>1510</v>
      </c>
      <c r="D100">
        <v>6.2199999999999998E-3</v>
      </c>
      <c r="R100" s="51" t="str">
        <v/>
      </c>
      <c r="S100" s="51"/>
    </row>
    <row r="101" spans="2:19" ht="11.85" customHeight="1" x14ac:dyDescent="0.3">
      <c r="B101" t="s">
        <v>1492</v>
      </c>
      <c r="C101" t="s">
        <v>1510</v>
      </c>
      <c r="D101">
        <v>4.4000000000000003E-3</v>
      </c>
      <c r="R101" s="51" t="str">
        <v/>
      </c>
      <c r="S101" s="51"/>
    </row>
    <row r="102" spans="2:19" ht="11.85" customHeight="1" x14ac:dyDescent="0.3">
      <c r="B102" t="s">
        <v>1493</v>
      </c>
      <c r="C102" t="s">
        <v>1510</v>
      </c>
      <c r="D102">
        <v>4.8700000000000002E-3</v>
      </c>
      <c r="R102" s="51" t="str">
        <v/>
      </c>
      <c r="S102" s="51"/>
    </row>
    <row r="103" spans="2:19" ht="11.85" customHeight="1" x14ac:dyDescent="0.3">
      <c r="B103" t="s">
        <v>1494</v>
      </c>
      <c r="C103" t="s">
        <v>1510</v>
      </c>
      <c r="D103">
        <v>5.9100000000000003E-3</v>
      </c>
      <c r="R103" s="51" t="str">
        <v/>
      </c>
      <c r="S103" s="51"/>
    </row>
    <row r="104" spans="2:19" ht="11.85" customHeight="1" x14ac:dyDescent="0.3">
      <c r="B104" t="s">
        <v>1495</v>
      </c>
      <c r="C104" t="s">
        <v>1510</v>
      </c>
      <c r="D104">
        <v>6.2199999999999998E-3</v>
      </c>
      <c r="R104" s="51" t="str">
        <v/>
      </c>
      <c r="S104" s="51"/>
    </row>
    <row r="105" spans="2:19" ht="11.85" customHeight="1" x14ac:dyDescent="0.3">
      <c r="B105" t="s">
        <v>1496</v>
      </c>
      <c r="C105" t="s">
        <v>1510</v>
      </c>
      <c r="D105">
        <v>4.4000000000000003E-3</v>
      </c>
      <c r="R105" s="51" t="str">
        <v/>
      </c>
      <c r="S105" s="51"/>
    </row>
    <row r="106" spans="2:19" ht="11.85" customHeight="1" x14ac:dyDescent="0.3">
      <c r="B106" t="s">
        <v>1497</v>
      </c>
      <c r="C106" t="s">
        <v>1510</v>
      </c>
      <c r="D106">
        <v>4.8700000000000002E-3</v>
      </c>
      <c r="R106" s="51" t="str">
        <v/>
      </c>
      <c r="S106" s="51"/>
    </row>
    <row r="107" spans="2:19" ht="11.85" customHeight="1" x14ac:dyDescent="0.3">
      <c r="B107" t="s">
        <v>1498</v>
      </c>
      <c r="C107" t="s">
        <v>1510</v>
      </c>
      <c r="D107">
        <v>5.9100000000000003E-3</v>
      </c>
      <c r="R107" s="51" t="str">
        <v/>
      </c>
      <c r="S107" s="51"/>
    </row>
    <row r="108" spans="2:19" ht="11.85" customHeight="1" x14ac:dyDescent="0.3">
      <c r="B108" t="s">
        <v>1499</v>
      </c>
      <c r="C108" t="s">
        <v>1510</v>
      </c>
      <c r="D108">
        <v>6.2199999999999998E-3</v>
      </c>
      <c r="R108" s="51" t="str">
        <v/>
      </c>
      <c r="S108" s="51"/>
    </row>
    <row r="109" spans="2:19" ht="11.85" customHeight="1" x14ac:dyDescent="0.3">
      <c r="B109" t="s">
        <v>1500</v>
      </c>
      <c r="C109" t="s">
        <v>1510</v>
      </c>
      <c r="D109">
        <v>4.4000000000000003E-3</v>
      </c>
      <c r="R109" s="51" t="str">
        <v/>
      </c>
      <c r="S109" s="51"/>
    </row>
    <row r="110" spans="2:19" ht="11.85" customHeight="1" x14ac:dyDescent="0.3">
      <c r="B110" t="s">
        <v>1501</v>
      </c>
      <c r="C110" t="s">
        <v>1510</v>
      </c>
      <c r="D110">
        <v>4.8700000000000002E-3</v>
      </c>
      <c r="R110" s="51" t="str">
        <v/>
      </c>
      <c r="S110" s="51"/>
    </row>
    <row r="111" spans="2:19" ht="11.85" customHeight="1" x14ac:dyDescent="0.3">
      <c r="B111" t="s">
        <v>1502</v>
      </c>
      <c r="C111" t="s">
        <v>1510</v>
      </c>
      <c r="D111">
        <v>5.9100000000000003E-3</v>
      </c>
      <c r="R111" s="51" t="str">
        <v/>
      </c>
      <c r="S111" s="51"/>
    </row>
    <row r="112" spans="2:19" ht="11.85" customHeight="1" x14ac:dyDescent="0.3">
      <c r="B112" t="s">
        <v>1503</v>
      </c>
      <c r="C112" t="s">
        <v>1510</v>
      </c>
      <c r="D112">
        <v>6.2199999999999998E-3</v>
      </c>
      <c r="R112" s="51" t="str">
        <v/>
      </c>
      <c r="S112" s="51"/>
    </row>
    <row r="113" spans="2:19" ht="11.85" customHeight="1" x14ac:dyDescent="0.3">
      <c r="B113" t="s">
        <v>1504</v>
      </c>
      <c r="C113" t="s">
        <v>1510</v>
      </c>
      <c r="D113">
        <v>6.5300000000000002E-3</v>
      </c>
      <c r="R113" s="51" t="str">
        <v/>
      </c>
      <c r="S113" s="51"/>
    </row>
    <row r="114" spans="2:19" ht="11.85" customHeight="1" x14ac:dyDescent="0.3">
      <c r="B114" t="s">
        <v>1505</v>
      </c>
      <c r="C114" t="s">
        <v>1510</v>
      </c>
      <c r="D114">
        <v>4.4000000000000003E-3</v>
      </c>
      <c r="R114" s="51" t="str">
        <v/>
      </c>
      <c r="S114" s="51"/>
    </row>
    <row r="115" spans="2:19" ht="11.85" customHeight="1" x14ac:dyDescent="0.3">
      <c r="B115" t="s">
        <v>1488</v>
      </c>
      <c r="C115" t="s">
        <v>1511</v>
      </c>
      <c r="D115">
        <v>4.8700000000000002E-3</v>
      </c>
      <c r="R115" s="51" t="str">
        <v/>
      </c>
      <c r="S115" s="51"/>
    </row>
    <row r="116" spans="2:19" ht="11.85" customHeight="1" x14ac:dyDescent="0.3">
      <c r="B116" t="s">
        <v>1490</v>
      </c>
      <c r="C116" t="s">
        <v>1511</v>
      </c>
      <c r="D116">
        <v>5.9100000000000003E-3</v>
      </c>
      <c r="R116" s="51" t="str">
        <v/>
      </c>
      <c r="S116" s="51"/>
    </row>
    <row r="117" spans="2:19" ht="11.85" customHeight="1" x14ac:dyDescent="0.3">
      <c r="B117" t="s">
        <v>1491</v>
      </c>
      <c r="C117" t="s">
        <v>1511</v>
      </c>
      <c r="D117">
        <v>6.2199999999999998E-3</v>
      </c>
      <c r="R117" s="51" t="str">
        <v/>
      </c>
      <c r="S117" s="51"/>
    </row>
    <row r="118" spans="2:19" ht="11.85" customHeight="1" x14ac:dyDescent="0.3">
      <c r="B118" t="s">
        <v>1492</v>
      </c>
      <c r="C118" t="s">
        <v>1511</v>
      </c>
      <c r="D118">
        <v>6.5300000000000002E-3</v>
      </c>
      <c r="R118" s="51" t="str">
        <v/>
      </c>
      <c r="S118" s="51"/>
    </row>
    <row r="119" spans="2:19" ht="11.85" customHeight="1" x14ac:dyDescent="0.3">
      <c r="B119" t="s">
        <v>1493</v>
      </c>
      <c r="C119" t="s">
        <v>1511</v>
      </c>
      <c r="D119">
        <v>7.2690000000000003E-3</v>
      </c>
      <c r="R119" s="51" t="str">
        <v/>
      </c>
      <c r="S119" s="51"/>
    </row>
    <row r="120" spans="2:19" ht="11.85" customHeight="1" x14ac:dyDescent="0.3">
      <c r="B120" t="s">
        <v>1494</v>
      </c>
      <c r="C120" t="s">
        <v>1511</v>
      </c>
      <c r="D120">
        <v>7.8300000000000002E-3</v>
      </c>
      <c r="R120" s="51" t="str">
        <v/>
      </c>
      <c r="S120" s="51"/>
    </row>
    <row r="121" spans="2:19" ht="11.85" customHeight="1" x14ac:dyDescent="0.3">
      <c r="B121" t="s">
        <v>1495</v>
      </c>
      <c r="C121" t="s">
        <v>1511</v>
      </c>
      <c r="D121">
        <v>8.3909999999999992E-3</v>
      </c>
      <c r="R121" s="51" t="str">
        <v/>
      </c>
      <c r="S121" s="51"/>
    </row>
    <row r="122" spans="2:19" ht="11.85" customHeight="1" x14ac:dyDescent="0.3">
      <c r="B122" t="s">
        <v>1496</v>
      </c>
      <c r="C122" t="s">
        <v>1511</v>
      </c>
      <c r="D122">
        <v>4.4000000000000003E-3</v>
      </c>
      <c r="R122" s="51" t="str">
        <v/>
      </c>
      <c r="S122" s="51"/>
    </row>
    <row r="123" spans="2:19" ht="11.85" customHeight="1" x14ac:dyDescent="0.3">
      <c r="B123" t="s">
        <v>1497</v>
      </c>
      <c r="C123" t="s">
        <v>1511</v>
      </c>
      <c r="D123">
        <v>4.8700000000000002E-3</v>
      </c>
      <c r="R123" s="51" t="str">
        <v/>
      </c>
      <c r="S123" s="51"/>
    </row>
    <row r="124" spans="2:19" ht="11.85" customHeight="1" x14ac:dyDescent="0.3">
      <c r="B124" t="s">
        <v>1498</v>
      </c>
      <c r="C124" t="s">
        <v>1511</v>
      </c>
      <c r="D124">
        <v>5.9100000000000003E-3</v>
      </c>
      <c r="R124" s="51" t="str">
        <v/>
      </c>
      <c r="S124" s="51"/>
    </row>
    <row r="125" spans="2:19" ht="11.85" customHeight="1" x14ac:dyDescent="0.3">
      <c r="B125" t="s">
        <v>1499</v>
      </c>
      <c r="C125" t="s">
        <v>1511</v>
      </c>
      <c r="D125">
        <v>6.2199999999999998E-3</v>
      </c>
      <c r="R125" s="51" t="str">
        <v/>
      </c>
      <c r="S125" s="51"/>
    </row>
    <row r="126" spans="2:19" ht="11.85" customHeight="1" x14ac:dyDescent="0.3">
      <c r="B126" t="s">
        <v>1500</v>
      </c>
      <c r="C126" t="s">
        <v>1511</v>
      </c>
      <c r="D126">
        <v>6.5300000000000002E-3</v>
      </c>
      <c r="R126" s="51" t="str">
        <v/>
      </c>
      <c r="S126" s="51"/>
    </row>
    <row r="127" spans="2:19" ht="11.85" customHeight="1" x14ac:dyDescent="0.3">
      <c r="B127" t="s">
        <v>1501</v>
      </c>
      <c r="C127" t="s">
        <v>1511</v>
      </c>
      <c r="D127">
        <v>7.2690000000000003E-3</v>
      </c>
      <c r="R127" s="51" t="str">
        <v/>
      </c>
      <c r="S127" s="51"/>
    </row>
    <row r="128" spans="2:19" ht="11.85" customHeight="1" x14ac:dyDescent="0.3">
      <c r="B128" t="s">
        <v>1502</v>
      </c>
      <c r="C128" t="s">
        <v>1511</v>
      </c>
      <c r="D128">
        <v>7.8300000000000002E-3</v>
      </c>
      <c r="R128" s="51" t="str">
        <v/>
      </c>
      <c r="S128" s="51"/>
    </row>
    <row r="129" spans="2:19" ht="11.85" customHeight="1" x14ac:dyDescent="0.3">
      <c r="B129" t="s">
        <v>1503</v>
      </c>
      <c r="C129" t="s">
        <v>1511</v>
      </c>
      <c r="D129">
        <v>8.3909999999999992E-3</v>
      </c>
      <c r="R129" s="51" t="str">
        <v/>
      </c>
      <c r="S129" s="51"/>
    </row>
    <row r="130" spans="2:19" ht="11.85" customHeight="1" x14ac:dyDescent="0.3">
      <c r="B130" t="s">
        <v>1504</v>
      </c>
      <c r="C130" t="s">
        <v>1511</v>
      </c>
      <c r="D130">
        <v>4.4000000000000003E-3</v>
      </c>
      <c r="R130" s="51" t="str">
        <v/>
      </c>
      <c r="S130" s="51"/>
    </row>
    <row r="131" spans="2:19" ht="11.85" customHeight="1" x14ac:dyDescent="0.3">
      <c r="B131" t="s">
        <v>1505</v>
      </c>
      <c r="C131" t="s">
        <v>1511</v>
      </c>
      <c r="D131">
        <v>5.9100000000000003E-3</v>
      </c>
      <c r="R131" s="51" t="str">
        <v/>
      </c>
      <c r="S131" s="51"/>
    </row>
    <row r="132" spans="2:19" ht="11.85" customHeight="1" x14ac:dyDescent="0.3">
      <c r="B132" t="s">
        <v>1488</v>
      </c>
      <c r="C132" t="s">
        <v>1512</v>
      </c>
      <c r="D132">
        <v>6.2199999999999998E-3</v>
      </c>
      <c r="R132" s="51" t="str">
        <v/>
      </c>
      <c r="S132" s="51"/>
    </row>
    <row r="133" spans="2:19" ht="11.85" customHeight="1" x14ac:dyDescent="0.3">
      <c r="B133" t="s">
        <v>1490</v>
      </c>
      <c r="C133" t="s">
        <v>1512</v>
      </c>
      <c r="D133">
        <v>4.4000000000000003E-3</v>
      </c>
      <c r="R133" s="51" t="str">
        <v/>
      </c>
      <c r="S133" s="51"/>
    </row>
    <row r="134" spans="2:19" ht="11.85" customHeight="1" x14ac:dyDescent="0.3">
      <c r="B134" t="s">
        <v>1491</v>
      </c>
      <c r="C134" t="s">
        <v>1512</v>
      </c>
      <c r="D134">
        <v>4.8700000000000002E-3</v>
      </c>
      <c r="R134" s="51" t="str">
        <v/>
      </c>
      <c r="S134" s="51"/>
    </row>
    <row r="135" spans="2:19" ht="11.85" customHeight="1" x14ac:dyDescent="0.3">
      <c r="B135" t="s">
        <v>1492</v>
      </c>
      <c r="C135" t="s">
        <v>1512</v>
      </c>
      <c r="D135">
        <v>5.9100000000000003E-3</v>
      </c>
    </row>
    <row r="136" spans="2:19" ht="11.85" customHeight="1" x14ac:dyDescent="0.3">
      <c r="B136" t="s">
        <v>1493</v>
      </c>
      <c r="C136" t="s">
        <v>1512</v>
      </c>
      <c r="D136">
        <v>6.2199999999999998E-3</v>
      </c>
    </row>
    <row r="137" spans="2:19" ht="11.85" customHeight="1" x14ac:dyDescent="0.3">
      <c r="B137" t="s">
        <v>1494</v>
      </c>
      <c r="C137" t="s">
        <v>1512</v>
      </c>
      <c r="D137">
        <v>6.5300000000000002E-3</v>
      </c>
    </row>
    <row r="138" spans="2:19" ht="11.85" customHeight="1" x14ac:dyDescent="0.3">
      <c r="B138" t="s">
        <v>1495</v>
      </c>
      <c r="C138" t="s">
        <v>1512</v>
      </c>
      <c r="D138">
        <v>4.4000000000000003E-3</v>
      </c>
    </row>
    <row r="139" spans="2:19" ht="11.85" customHeight="1" x14ac:dyDescent="0.3">
      <c r="B139" t="s">
        <v>1496</v>
      </c>
      <c r="C139" t="s">
        <v>1512</v>
      </c>
      <c r="D139">
        <v>4.8700000000000002E-3</v>
      </c>
    </row>
    <row r="140" spans="2:19" ht="11.85" customHeight="1" x14ac:dyDescent="0.3">
      <c r="B140" t="s">
        <v>1497</v>
      </c>
      <c r="C140" t="s">
        <v>1512</v>
      </c>
      <c r="D140">
        <v>5.9100000000000003E-3</v>
      </c>
    </row>
    <row r="141" spans="2:19" ht="11.85" customHeight="1" x14ac:dyDescent="0.3">
      <c r="B141" t="s">
        <v>1498</v>
      </c>
      <c r="C141" t="s">
        <v>1512</v>
      </c>
      <c r="D141">
        <v>6.2199999999999998E-3</v>
      </c>
    </row>
    <row r="142" spans="2:19" ht="11.85" customHeight="1" x14ac:dyDescent="0.3">
      <c r="B142" t="s">
        <v>1499</v>
      </c>
      <c r="C142" t="s">
        <v>1512</v>
      </c>
      <c r="D142">
        <v>6.5300000000000002E-3</v>
      </c>
    </row>
    <row r="143" spans="2:19" ht="11.85" customHeight="1" x14ac:dyDescent="0.3">
      <c r="B143" t="s">
        <v>1500</v>
      </c>
      <c r="C143" t="s">
        <v>1512</v>
      </c>
      <c r="D143">
        <v>7.2690000000000003E-3</v>
      </c>
    </row>
    <row r="144" spans="2:19" ht="11.85" customHeight="1" x14ac:dyDescent="0.3">
      <c r="B144" t="s">
        <v>1501</v>
      </c>
      <c r="C144" t="s">
        <v>1512</v>
      </c>
      <c r="D144">
        <v>7.8300000000000002E-3</v>
      </c>
    </row>
    <row r="145" spans="2:4" ht="11.85" customHeight="1" x14ac:dyDescent="0.3">
      <c r="B145" t="s">
        <v>1502</v>
      </c>
      <c r="C145" t="s">
        <v>1512</v>
      </c>
      <c r="D145">
        <v>5.9100000000000003E-3</v>
      </c>
    </row>
    <row r="146" spans="2:4" ht="11.85" customHeight="1" x14ac:dyDescent="0.3">
      <c r="B146" t="s">
        <v>1503</v>
      </c>
      <c r="C146" t="s">
        <v>1512</v>
      </c>
      <c r="D146">
        <v>6.2199999999999998E-3</v>
      </c>
    </row>
    <row r="147" spans="2:4" ht="11.85" customHeight="1" x14ac:dyDescent="0.3">
      <c r="B147" t="s">
        <v>1504</v>
      </c>
      <c r="C147" t="s">
        <v>1512</v>
      </c>
      <c r="D147">
        <v>4.4000000000000003E-3</v>
      </c>
    </row>
    <row r="148" spans="2:4" ht="11.85" customHeight="1" x14ac:dyDescent="0.3">
      <c r="B148" t="s">
        <v>1505</v>
      </c>
      <c r="C148" t="s">
        <v>1512</v>
      </c>
      <c r="D148">
        <v>4.8700000000000002E-3</v>
      </c>
    </row>
    <row r="149" spans="2:4" ht="11.85" customHeight="1" x14ac:dyDescent="0.3">
      <c r="B149" t="s">
        <v>1488</v>
      </c>
      <c r="C149" t="s">
        <v>1513</v>
      </c>
      <c r="D149">
        <v>5.9100000000000003E-3</v>
      </c>
    </row>
    <row r="150" spans="2:4" ht="11.85" customHeight="1" x14ac:dyDescent="0.3">
      <c r="B150" t="s">
        <v>1490</v>
      </c>
      <c r="C150" t="s">
        <v>1513</v>
      </c>
      <c r="D150">
        <v>6.2199999999999998E-3</v>
      </c>
    </row>
    <row r="151" spans="2:4" ht="11.85" customHeight="1" x14ac:dyDescent="0.3">
      <c r="B151" t="s">
        <v>1491</v>
      </c>
      <c r="C151" t="s">
        <v>1513</v>
      </c>
      <c r="D151">
        <v>6.5300000000000002E-3</v>
      </c>
    </row>
    <row r="152" spans="2:4" ht="11.85" customHeight="1" x14ac:dyDescent="0.3">
      <c r="B152" t="s">
        <v>1492</v>
      </c>
      <c r="C152" t="s">
        <v>1513</v>
      </c>
      <c r="D152">
        <v>4.4000000000000003E-3</v>
      </c>
    </row>
    <row r="153" spans="2:4" ht="11.85" customHeight="1" x14ac:dyDescent="0.3">
      <c r="B153" t="s">
        <v>1493</v>
      </c>
      <c r="C153" t="s">
        <v>1513</v>
      </c>
      <c r="D153">
        <v>4.8700000000000002E-3</v>
      </c>
    </row>
    <row r="154" spans="2:4" ht="11.85" customHeight="1" x14ac:dyDescent="0.3">
      <c r="B154" t="s">
        <v>1494</v>
      </c>
      <c r="C154" t="s">
        <v>1513</v>
      </c>
      <c r="D154">
        <v>5.9100000000000003E-3</v>
      </c>
    </row>
    <row r="155" spans="2:4" ht="11.85" customHeight="1" x14ac:dyDescent="0.3">
      <c r="B155" t="s">
        <v>1495</v>
      </c>
      <c r="C155" t="s">
        <v>1513</v>
      </c>
      <c r="D155">
        <v>6.2199999999999998E-3</v>
      </c>
    </row>
    <row r="156" spans="2:4" ht="11.85" customHeight="1" x14ac:dyDescent="0.3">
      <c r="B156" t="s">
        <v>1496</v>
      </c>
      <c r="C156" t="s">
        <v>1513</v>
      </c>
      <c r="D156">
        <v>6.5300000000000002E-3</v>
      </c>
    </row>
    <row r="157" spans="2:4" ht="11.85" customHeight="1" x14ac:dyDescent="0.3">
      <c r="B157" t="s">
        <v>1497</v>
      </c>
      <c r="C157" t="s">
        <v>1513</v>
      </c>
      <c r="D157">
        <v>7.2690000000000003E-3</v>
      </c>
    </row>
    <row r="158" spans="2:4" ht="11.85" customHeight="1" x14ac:dyDescent="0.3">
      <c r="B158" t="s">
        <v>1498</v>
      </c>
      <c r="C158" t="s">
        <v>1513</v>
      </c>
      <c r="D158">
        <v>7.8300000000000002E-3</v>
      </c>
    </row>
    <row r="159" spans="2:4" ht="11.85" customHeight="1" x14ac:dyDescent="0.3">
      <c r="B159" t="s">
        <v>1499</v>
      </c>
      <c r="C159" t="s">
        <v>1513</v>
      </c>
      <c r="D159">
        <v>8.3909999999999992E-3</v>
      </c>
    </row>
    <row r="160" spans="2:4" ht="11.85" customHeight="1" x14ac:dyDescent="0.3">
      <c r="B160" t="s">
        <v>1500</v>
      </c>
      <c r="C160" t="s">
        <v>1513</v>
      </c>
      <c r="D160">
        <v>5.9100000000000003E-3</v>
      </c>
    </row>
    <row r="161" spans="2:4" ht="11.85" customHeight="1" x14ac:dyDescent="0.3">
      <c r="B161" t="s">
        <v>1501</v>
      </c>
      <c r="C161" t="s">
        <v>1513</v>
      </c>
      <c r="D161">
        <v>6.2199999999999998E-3</v>
      </c>
    </row>
    <row r="162" spans="2:4" ht="11.85" customHeight="1" x14ac:dyDescent="0.3">
      <c r="B162" t="s">
        <v>1502</v>
      </c>
      <c r="C162" t="s">
        <v>1513</v>
      </c>
      <c r="D162">
        <v>4.4000000000000003E-3</v>
      </c>
    </row>
    <row r="163" spans="2:4" ht="11.85" customHeight="1" x14ac:dyDescent="0.3">
      <c r="B163" t="s">
        <v>1503</v>
      </c>
      <c r="C163" t="s">
        <v>1513</v>
      </c>
      <c r="D163">
        <v>4.8700000000000002E-3</v>
      </c>
    </row>
    <row r="164" spans="2:4" ht="11.85" customHeight="1" x14ac:dyDescent="0.3">
      <c r="B164" t="s">
        <v>1504</v>
      </c>
      <c r="C164" t="s">
        <v>1513</v>
      </c>
      <c r="D164">
        <v>5.9100000000000003E-3</v>
      </c>
    </row>
    <row r="165" spans="2:4" ht="11.85" customHeight="1" x14ac:dyDescent="0.3">
      <c r="B165" t="s">
        <v>1505</v>
      </c>
      <c r="C165" t="s">
        <v>1513</v>
      </c>
      <c r="D165">
        <v>6.2199999999999998E-3</v>
      </c>
    </row>
    <row r="166" spans="2:4" ht="11.85" customHeight="1" x14ac:dyDescent="0.3">
      <c r="B166" t="s">
        <v>1488</v>
      </c>
      <c r="C166" t="s">
        <v>1514</v>
      </c>
      <c r="D166">
        <v>6.5300000000000002E-3</v>
      </c>
    </row>
    <row r="167" spans="2:4" ht="11.85" customHeight="1" x14ac:dyDescent="0.3">
      <c r="B167" t="s">
        <v>1490</v>
      </c>
      <c r="C167" t="s">
        <v>1514</v>
      </c>
      <c r="D167">
        <v>4.4000000000000003E-3</v>
      </c>
    </row>
    <row r="168" spans="2:4" ht="11.85" customHeight="1" x14ac:dyDescent="0.3">
      <c r="B168" t="s">
        <v>1491</v>
      </c>
      <c r="C168" t="s">
        <v>1514</v>
      </c>
      <c r="D168">
        <v>4.8700000000000002E-3</v>
      </c>
    </row>
    <row r="169" spans="2:4" ht="11.85" customHeight="1" x14ac:dyDescent="0.3">
      <c r="B169" t="s">
        <v>1492</v>
      </c>
      <c r="C169" t="s">
        <v>1514</v>
      </c>
      <c r="D169">
        <v>5.9100000000000003E-3</v>
      </c>
    </row>
    <row r="170" spans="2:4" ht="11.85" customHeight="1" x14ac:dyDescent="0.3">
      <c r="B170" t="s">
        <v>1493</v>
      </c>
      <c r="C170" t="s">
        <v>1514</v>
      </c>
      <c r="D170">
        <v>6.2199999999999998E-3</v>
      </c>
    </row>
    <row r="171" spans="2:4" ht="11.85" customHeight="1" x14ac:dyDescent="0.3">
      <c r="B171" t="s">
        <v>1494</v>
      </c>
      <c r="C171" t="s">
        <v>1514</v>
      </c>
      <c r="D171">
        <v>6.5300000000000002E-3</v>
      </c>
    </row>
    <row r="172" spans="2:4" ht="11.85" customHeight="1" x14ac:dyDescent="0.3">
      <c r="B172" t="s">
        <v>1495</v>
      </c>
      <c r="C172" t="s">
        <v>1514</v>
      </c>
      <c r="D172">
        <v>7.2690000000000003E-3</v>
      </c>
    </row>
    <row r="173" spans="2:4" ht="11.85" customHeight="1" x14ac:dyDescent="0.3">
      <c r="B173" t="s">
        <v>1496</v>
      </c>
      <c r="C173" t="s">
        <v>1514</v>
      </c>
      <c r="D173">
        <v>7.8300000000000002E-3</v>
      </c>
    </row>
    <row r="174" spans="2:4" ht="11.85" customHeight="1" x14ac:dyDescent="0.3">
      <c r="B174" t="s">
        <v>1497</v>
      </c>
      <c r="C174" t="s">
        <v>1514</v>
      </c>
      <c r="D174">
        <v>5.9100000000000003E-3</v>
      </c>
    </row>
    <row r="175" spans="2:4" ht="11.85" customHeight="1" x14ac:dyDescent="0.3">
      <c r="B175" t="s">
        <v>1498</v>
      </c>
      <c r="C175" t="s">
        <v>1514</v>
      </c>
      <c r="D175">
        <v>6.2199999999999998E-3</v>
      </c>
    </row>
    <row r="176" spans="2:4" ht="11.85" customHeight="1" x14ac:dyDescent="0.3">
      <c r="B176" t="s">
        <v>1499</v>
      </c>
      <c r="C176" t="s">
        <v>1514</v>
      </c>
      <c r="D176">
        <v>4.4000000000000003E-3</v>
      </c>
    </row>
    <row r="177" spans="2:4" ht="11.85" customHeight="1" x14ac:dyDescent="0.3">
      <c r="B177" t="s">
        <v>1500</v>
      </c>
      <c r="C177" t="s">
        <v>1514</v>
      </c>
      <c r="D177">
        <v>4.8700000000000002E-3</v>
      </c>
    </row>
    <row r="178" spans="2:4" ht="11.85" customHeight="1" x14ac:dyDescent="0.3">
      <c r="B178" t="s">
        <v>1501</v>
      </c>
      <c r="C178" t="s">
        <v>1514</v>
      </c>
      <c r="D178">
        <v>5.9100000000000003E-3</v>
      </c>
    </row>
    <row r="179" spans="2:4" ht="11.85" customHeight="1" x14ac:dyDescent="0.3">
      <c r="B179" t="s">
        <v>1502</v>
      </c>
      <c r="C179" t="s">
        <v>1514</v>
      </c>
      <c r="D179">
        <v>6.2199999999999998E-3</v>
      </c>
    </row>
    <row r="180" spans="2:4" ht="11.85" customHeight="1" x14ac:dyDescent="0.3">
      <c r="B180" t="s">
        <v>1503</v>
      </c>
      <c r="C180" t="s">
        <v>1514</v>
      </c>
      <c r="D180">
        <v>6.5300000000000002E-3</v>
      </c>
    </row>
    <row r="181" spans="2:4" ht="11.85" customHeight="1" x14ac:dyDescent="0.3">
      <c r="B181" t="s">
        <v>1504</v>
      </c>
      <c r="C181" t="s">
        <v>1514</v>
      </c>
      <c r="D181">
        <v>4.4000000000000003E-3</v>
      </c>
    </row>
    <row r="182" spans="2:4" ht="11.85" customHeight="1" x14ac:dyDescent="0.3">
      <c r="B182" t="s">
        <v>1505</v>
      </c>
      <c r="C182" t="s">
        <v>1514</v>
      </c>
      <c r="D182">
        <v>4.8700000000000002E-3</v>
      </c>
    </row>
    <row r="183" spans="2:4" ht="11.85" customHeight="1" x14ac:dyDescent="0.3">
      <c r="B183" t="s">
        <v>1488</v>
      </c>
      <c r="C183" t="s">
        <v>1515</v>
      </c>
      <c r="D183">
        <v>5.9100000000000003E-3</v>
      </c>
    </row>
    <row r="184" spans="2:4" ht="11.85" customHeight="1" x14ac:dyDescent="0.3">
      <c r="B184" t="s">
        <v>1490</v>
      </c>
      <c r="C184" t="s">
        <v>1515</v>
      </c>
      <c r="D184">
        <v>6.2199999999999998E-3</v>
      </c>
    </row>
    <row r="185" spans="2:4" ht="11.85" customHeight="1" x14ac:dyDescent="0.3">
      <c r="B185" t="s">
        <v>1491</v>
      </c>
      <c r="C185" t="s">
        <v>1515</v>
      </c>
      <c r="D185">
        <v>5.9100000000000003E-3</v>
      </c>
    </row>
    <row r="186" spans="2:4" ht="11.85" customHeight="1" x14ac:dyDescent="0.3">
      <c r="B186" t="s">
        <v>1492</v>
      </c>
      <c r="C186" t="s">
        <v>1515</v>
      </c>
      <c r="D186">
        <v>6.2199999999999998E-3</v>
      </c>
    </row>
    <row r="187" spans="2:4" ht="11.85" customHeight="1" x14ac:dyDescent="0.3">
      <c r="B187" t="s">
        <v>1493</v>
      </c>
      <c r="C187" t="s">
        <v>1515</v>
      </c>
      <c r="D187">
        <v>4.4000000000000003E-3</v>
      </c>
    </row>
    <row r="188" spans="2:4" ht="11.85" customHeight="1" x14ac:dyDescent="0.3">
      <c r="B188" t="s">
        <v>1494</v>
      </c>
      <c r="C188" t="s">
        <v>1515</v>
      </c>
      <c r="D188">
        <v>4.8700000000000002E-3</v>
      </c>
    </row>
    <row r="189" spans="2:4" ht="11.85" customHeight="1" x14ac:dyDescent="0.3">
      <c r="B189" t="s">
        <v>1495</v>
      </c>
      <c r="C189" t="s">
        <v>1515</v>
      </c>
      <c r="D189">
        <v>5.9100000000000003E-3</v>
      </c>
    </row>
    <row r="190" spans="2:4" ht="11.85" customHeight="1" x14ac:dyDescent="0.3">
      <c r="B190" t="s">
        <v>1496</v>
      </c>
      <c r="C190" t="s">
        <v>1515</v>
      </c>
      <c r="D190">
        <v>6.2199999999999998E-3</v>
      </c>
    </row>
    <row r="191" spans="2:4" ht="11.85" customHeight="1" x14ac:dyDescent="0.3">
      <c r="B191" t="s">
        <v>1497</v>
      </c>
      <c r="C191" t="s">
        <v>1515</v>
      </c>
      <c r="D191">
        <v>6.5300000000000002E-3</v>
      </c>
    </row>
    <row r="192" spans="2:4" ht="11.85" customHeight="1" x14ac:dyDescent="0.3">
      <c r="B192" t="s">
        <v>1498</v>
      </c>
      <c r="C192" t="s">
        <v>1515</v>
      </c>
      <c r="D192">
        <v>4.4000000000000003E-3</v>
      </c>
    </row>
    <row r="193" spans="2:4" ht="11.85" customHeight="1" x14ac:dyDescent="0.3">
      <c r="B193" t="s">
        <v>1499</v>
      </c>
      <c r="C193" t="s">
        <v>1515</v>
      </c>
      <c r="D193">
        <v>5.9100000000000003E-3</v>
      </c>
    </row>
    <row r="194" spans="2:4" ht="11.85" customHeight="1" x14ac:dyDescent="0.3">
      <c r="B194" t="s">
        <v>1500</v>
      </c>
      <c r="C194" t="s">
        <v>1515</v>
      </c>
      <c r="D194">
        <v>6.2199999999999998E-3</v>
      </c>
    </row>
    <row r="195" spans="2:4" ht="11.85" customHeight="1" x14ac:dyDescent="0.3">
      <c r="B195" t="s">
        <v>1501</v>
      </c>
      <c r="C195" t="s">
        <v>1515</v>
      </c>
      <c r="D195">
        <v>4.4000000000000003E-3</v>
      </c>
    </row>
    <row r="196" spans="2:4" ht="11.85" customHeight="1" x14ac:dyDescent="0.3">
      <c r="B196" t="s">
        <v>1502</v>
      </c>
      <c r="C196" t="s">
        <v>1515</v>
      </c>
      <c r="D196">
        <v>4.8700000000000002E-3</v>
      </c>
    </row>
    <row r="197" spans="2:4" ht="11.85" customHeight="1" x14ac:dyDescent="0.3">
      <c r="B197" t="s">
        <v>1503</v>
      </c>
      <c r="C197" t="s">
        <v>1515</v>
      </c>
      <c r="D197">
        <v>5.9100000000000003E-3</v>
      </c>
    </row>
    <row r="198" spans="2:4" ht="11.85" customHeight="1" x14ac:dyDescent="0.3">
      <c r="B198" t="s">
        <v>1504</v>
      </c>
      <c r="C198" t="s">
        <v>1515</v>
      </c>
      <c r="D198">
        <v>6.2199999999999998E-3</v>
      </c>
    </row>
    <row r="199" spans="2:4" ht="11.85" customHeight="1" x14ac:dyDescent="0.3">
      <c r="B199" t="s">
        <v>1505</v>
      </c>
      <c r="C199" t="s">
        <v>1515</v>
      </c>
      <c r="D199">
        <v>6.5300000000000002E-3</v>
      </c>
    </row>
    <row r="200" spans="2:4" ht="11.85" customHeight="1" x14ac:dyDescent="0.3">
      <c r="B200" t="s">
        <v>1488</v>
      </c>
      <c r="C200" t="s">
        <v>1516</v>
      </c>
      <c r="D200">
        <v>4.4000000000000003E-3</v>
      </c>
    </row>
    <row r="201" spans="2:4" ht="11.85" customHeight="1" x14ac:dyDescent="0.3">
      <c r="B201" t="s">
        <v>1490</v>
      </c>
      <c r="C201" t="s">
        <v>1516</v>
      </c>
      <c r="D201">
        <v>4.8700000000000002E-3</v>
      </c>
    </row>
    <row r="202" spans="2:4" ht="11.85" customHeight="1" x14ac:dyDescent="0.3">
      <c r="B202" t="s">
        <v>1491</v>
      </c>
      <c r="C202" t="s">
        <v>1516</v>
      </c>
      <c r="D202">
        <v>5.9100000000000003E-3</v>
      </c>
    </row>
    <row r="203" spans="2:4" ht="11.85" customHeight="1" x14ac:dyDescent="0.3">
      <c r="B203" t="s">
        <v>1492</v>
      </c>
      <c r="C203" t="s">
        <v>1516</v>
      </c>
      <c r="D203">
        <v>6.2199999999999998E-3</v>
      </c>
    </row>
    <row r="204" spans="2:4" ht="11.85" customHeight="1" x14ac:dyDescent="0.3">
      <c r="B204" t="s">
        <v>1493</v>
      </c>
      <c r="C204" t="s">
        <v>1516</v>
      </c>
      <c r="D204">
        <v>4.4000000000000003E-3</v>
      </c>
    </row>
    <row r="205" spans="2:4" ht="11.85" customHeight="1" x14ac:dyDescent="0.3">
      <c r="B205" t="s">
        <v>1494</v>
      </c>
      <c r="C205" t="s">
        <v>1516</v>
      </c>
      <c r="D205">
        <v>4.8700000000000002E-3</v>
      </c>
    </row>
    <row r="206" spans="2:4" ht="11.85" customHeight="1" x14ac:dyDescent="0.3">
      <c r="B206" t="s">
        <v>1495</v>
      </c>
      <c r="C206" t="s">
        <v>1516</v>
      </c>
      <c r="D206">
        <v>5.9100000000000003E-3</v>
      </c>
    </row>
    <row r="207" spans="2:4" ht="11.85" customHeight="1" x14ac:dyDescent="0.3">
      <c r="B207" t="s">
        <v>1496</v>
      </c>
      <c r="C207" t="s">
        <v>1516</v>
      </c>
      <c r="D207">
        <v>6.2199999999999998E-3</v>
      </c>
    </row>
    <row r="208" spans="2:4" ht="11.85" customHeight="1" x14ac:dyDescent="0.3">
      <c r="B208" t="s">
        <v>1497</v>
      </c>
      <c r="C208" t="s">
        <v>1516</v>
      </c>
      <c r="D208">
        <v>5.9100000000000003E-3</v>
      </c>
    </row>
    <row r="209" spans="2:4" ht="11.85" customHeight="1" x14ac:dyDescent="0.3">
      <c r="B209" t="s">
        <v>1498</v>
      </c>
      <c r="C209" t="s">
        <v>1516</v>
      </c>
      <c r="D209">
        <v>6.2199999999999998E-3</v>
      </c>
    </row>
    <row r="210" spans="2:4" ht="11.85" customHeight="1" x14ac:dyDescent="0.3">
      <c r="B210" t="s">
        <v>1499</v>
      </c>
      <c r="C210" t="s">
        <v>1516</v>
      </c>
      <c r="D210">
        <v>4.4000000000000003E-3</v>
      </c>
    </row>
    <row r="211" spans="2:4" ht="11.85" customHeight="1" x14ac:dyDescent="0.3">
      <c r="B211" t="s">
        <v>1500</v>
      </c>
      <c r="C211" t="s">
        <v>1516</v>
      </c>
      <c r="D211">
        <v>4.8700000000000002E-3</v>
      </c>
    </row>
    <row r="212" spans="2:4" ht="11.85" customHeight="1" x14ac:dyDescent="0.3">
      <c r="B212" t="s">
        <v>1501</v>
      </c>
      <c r="C212" t="s">
        <v>1516</v>
      </c>
      <c r="D212">
        <v>5.9100000000000003E-3</v>
      </c>
    </row>
    <row r="213" spans="2:4" ht="11.85" customHeight="1" x14ac:dyDescent="0.3">
      <c r="B213" t="s">
        <v>1502</v>
      </c>
      <c r="C213" t="s">
        <v>1516</v>
      </c>
      <c r="D213">
        <v>6.2199999999999998E-3</v>
      </c>
    </row>
    <row r="214" spans="2:4" ht="11.85" customHeight="1" x14ac:dyDescent="0.3">
      <c r="B214" t="s">
        <v>1503</v>
      </c>
      <c r="C214" t="s">
        <v>1516</v>
      </c>
      <c r="D214">
        <v>6.5300000000000002E-3</v>
      </c>
    </row>
    <row r="215" spans="2:4" ht="11.85" customHeight="1" x14ac:dyDescent="0.3">
      <c r="B215" t="s">
        <v>1504</v>
      </c>
      <c r="C215" t="s">
        <v>1516</v>
      </c>
      <c r="D215">
        <v>4.4000000000000003E-3</v>
      </c>
    </row>
    <row r="216" spans="2:4" ht="11.85" customHeight="1" x14ac:dyDescent="0.3">
      <c r="B216" t="s">
        <v>1505</v>
      </c>
      <c r="C216" t="s">
        <v>1516</v>
      </c>
      <c r="D216">
        <v>5.9100000000000003E-3</v>
      </c>
    </row>
    <row r="217" spans="2:4" ht="11.85" customHeight="1" x14ac:dyDescent="0.3">
      <c r="B217" t="s">
        <v>1488</v>
      </c>
      <c r="C217" t="s">
        <v>1517</v>
      </c>
      <c r="D217">
        <v>6.2199999999999998E-3</v>
      </c>
    </row>
    <row r="218" spans="2:4" ht="11.85" customHeight="1" x14ac:dyDescent="0.3">
      <c r="B218" t="s">
        <v>1490</v>
      </c>
      <c r="C218" t="s">
        <v>1517</v>
      </c>
      <c r="D218">
        <v>4.4000000000000003E-3</v>
      </c>
    </row>
    <row r="219" spans="2:4" ht="11.85" customHeight="1" x14ac:dyDescent="0.3">
      <c r="B219" t="s">
        <v>1491</v>
      </c>
      <c r="C219" t="s">
        <v>1517</v>
      </c>
      <c r="D219">
        <v>4.8700000000000002E-3</v>
      </c>
    </row>
    <row r="220" spans="2:4" ht="11.85" customHeight="1" x14ac:dyDescent="0.3">
      <c r="B220" t="s">
        <v>1492</v>
      </c>
      <c r="C220" t="s">
        <v>1517</v>
      </c>
      <c r="D220">
        <v>5.9100000000000003E-3</v>
      </c>
    </row>
    <row r="221" spans="2:4" ht="11.85" customHeight="1" x14ac:dyDescent="0.3">
      <c r="B221" t="s">
        <v>1493</v>
      </c>
      <c r="C221" t="s">
        <v>1517</v>
      </c>
      <c r="D221">
        <v>6.2199999999999998E-3</v>
      </c>
    </row>
    <row r="222" spans="2:4" ht="11.85" customHeight="1" x14ac:dyDescent="0.3">
      <c r="B222" t="s">
        <v>1494</v>
      </c>
      <c r="C222" t="s">
        <v>1517</v>
      </c>
      <c r="D222">
        <v>6.5300000000000002E-3</v>
      </c>
    </row>
    <row r="223" spans="2:4" ht="11.85" customHeight="1" x14ac:dyDescent="0.3">
      <c r="B223" t="s">
        <v>1495</v>
      </c>
      <c r="C223" t="s">
        <v>1517</v>
      </c>
      <c r="D223">
        <v>4.4000000000000003E-3</v>
      </c>
    </row>
    <row r="224" spans="2:4" ht="11.85" customHeight="1" x14ac:dyDescent="0.3">
      <c r="B224" t="s">
        <v>1496</v>
      </c>
      <c r="C224" t="s">
        <v>1517</v>
      </c>
      <c r="D224">
        <v>4.8700000000000002E-3</v>
      </c>
    </row>
    <row r="225" spans="2:4" ht="11.85" customHeight="1" x14ac:dyDescent="0.3">
      <c r="B225" t="s">
        <v>1497</v>
      </c>
      <c r="C225" t="s">
        <v>1517</v>
      </c>
      <c r="D225">
        <v>5.9100000000000003E-3</v>
      </c>
    </row>
    <row r="226" spans="2:4" ht="11.85" customHeight="1" x14ac:dyDescent="0.3">
      <c r="B226" t="s">
        <v>1498</v>
      </c>
      <c r="C226" t="s">
        <v>1517</v>
      </c>
      <c r="D226">
        <v>6.2199999999999998E-3</v>
      </c>
    </row>
    <row r="227" spans="2:4" ht="11.85" customHeight="1" x14ac:dyDescent="0.3">
      <c r="B227" t="s">
        <v>1499</v>
      </c>
      <c r="C227" t="s">
        <v>1517</v>
      </c>
      <c r="D227">
        <v>6.5300000000000002E-3</v>
      </c>
    </row>
    <row r="228" spans="2:4" ht="11.85" customHeight="1" x14ac:dyDescent="0.3">
      <c r="B228" t="s">
        <v>1500</v>
      </c>
      <c r="C228" t="s">
        <v>1517</v>
      </c>
      <c r="D228">
        <v>7.2690000000000003E-3</v>
      </c>
    </row>
    <row r="229" spans="2:4" ht="11.85" customHeight="1" x14ac:dyDescent="0.3">
      <c r="B229" t="s">
        <v>1501</v>
      </c>
      <c r="C229" t="s">
        <v>1517</v>
      </c>
      <c r="D229">
        <v>7.8300000000000002E-3</v>
      </c>
    </row>
    <row r="230" spans="2:4" ht="11.85" customHeight="1" x14ac:dyDescent="0.3">
      <c r="B230" t="s">
        <v>1502</v>
      </c>
      <c r="C230" t="s">
        <v>1517</v>
      </c>
      <c r="D230">
        <v>5.9100000000000003E-3</v>
      </c>
    </row>
    <row r="231" spans="2:4" ht="11.85" customHeight="1" x14ac:dyDescent="0.3">
      <c r="B231" t="s">
        <v>1503</v>
      </c>
      <c r="C231" t="s">
        <v>1517</v>
      </c>
      <c r="D231">
        <v>6.2199999999999998E-3</v>
      </c>
    </row>
    <row r="232" spans="2:4" ht="11.85" customHeight="1" x14ac:dyDescent="0.3">
      <c r="B232" t="s">
        <v>1504</v>
      </c>
      <c r="C232" t="s">
        <v>1517</v>
      </c>
      <c r="D232">
        <v>4.4000000000000003E-3</v>
      </c>
    </row>
    <row r="233" spans="2:4" ht="11.85" customHeight="1" x14ac:dyDescent="0.3">
      <c r="B233" t="s">
        <v>1505</v>
      </c>
      <c r="C233" t="s">
        <v>1517</v>
      </c>
      <c r="D233">
        <v>4.8700000000000002E-3</v>
      </c>
    </row>
    <row r="234" spans="2:4" ht="11.85" customHeight="1" x14ac:dyDescent="0.3">
      <c r="B234" t="s">
        <v>1488</v>
      </c>
      <c r="C234" t="s">
        <v>1518</v>
      </c>
      <c r="D234">
        <v>5.9100000000000003E-3</v>
      </c>
    </row>
    <row r="235" spans="2:4" ht="11.85" customHeight="1" x14ac:dyDescent="0.3">
      <c r="B235" t="s">
        <v>1490</v>
      </c>
      <c r="C235" t="s">
        <v>1518</v>
      </c>
      <c r="D235">
        <v>6.2199999999999998E-3</v>
      </c>
    </row>
    <row r="236" spans="2:4" ht="11.85" customHeight="1" x14ac:dyDescent="0.3">
      <c r="B236" t="s">
        <v>1491</v>
      </c>
      <c r="C236" t="s">
        <v>1518</v>
      </c>
      <c r="D236">
        <v>6.5300000000000002E-3</v>
      </c>
    </row>
    <row r="237" spans="2:4" ht="11.85" customHeight="1" x14ac:dyDescent="0.3">
      <c r="B237" t="s">
        <v>1492</v>
      </c>
      <c r="C237" t="s">
        <v>1518</v>
      </c>
      <c r="D237">
        <v>5.9100000000000003E-3</v>
      </c>
    </row>
    <row r="238" spans="2:4" ht="11.85" customHeight="1" x14ac:dyDescent="0.3">
      <c r="B238" t="s">
        <v>1493</v>
      </c>
      <c r="C238" t="s">
        <v>1518</v>
      </c>
      <c r="D238">
        <v>6.2199999999999998E-3</v>
      </c>
    </row>
    <row r="239" spans="2:4" ht="11.85" customHeight="1" x14ac:dyDescent="0.3">
      <c r="B239" t="s">
        <v>1494</v>
      </c>
      <c r="C239" t="s">
        <v>1518</v>
      </c>
      <c r="D239">
        <v>4.4000000000000003E-3</v>
      </c>
    </row>
    <row r="240" spans="2:4" ht="11.85" customHeight="1" x14ac:dyDescent="0.3">
      <c r="B240" t="s">
        <v>1495</v>
      </c>
      <c r="C240" t="s">
        <v>1518</v>
      </c>
      <c r="D240">
        <v>4.8700000000000002E-3</v>
      </c>
    </row>
    <row r="241" spans="2:4" ht="11.85" customHeight="1" x14ac:dyDescent="0.3">
      <c r="B241" t="s">
        <v>1496</v>
      </c>
      <c r="C241" t="s">
        <v>1518</v>
      </c>
      <c r="D241">
        <v>5.9100000000000003E-3</v>
      </c>
    </row>
    <row r="242" spans="2:4" ht="11.85" customHeight="1" x14ac:dyDescent="0.3">
      <c r="B242" t="s">
        <v>1497</v>
      </c>
      <c r="C242" t="s">
        <v>1518</v>
      </c>
      <c r="D242">
        <v>6.2199999999999998E-3</v>
      </c>
    </row>
    <row r="243" spans="2:4" ht="11.85" customHeight="1" x14ac:dyDescent="0.3">
      <c r="B243" t="s">
        <v>1498</v>
      </c>
      <c r="C243" t="s">
        <v>1518</v>
      </c>
      <c r="D243">
        <v>6.5300000000000002E-3</v>
      </c>
    </row>
    <row r="244" spans="2:4" ht="11.85" customHeight="1" x14ac:dyDescent="0.3">
      <c r="B244" t="s">
        <v>1499</v>
      </c>
      <c r="C244" t="s">
        <v>1518</v>
      </c>
      <c r="D244">
        <v>4.4000000000000003E-3</v>
      </c>
    </row>
    <row r="245" spans="2:4" ht="11.85" customHeight="1" x14ac:dyDescent="0.3">
      <c r="B245" t="s">
        <v>1500</v>
      </c>
      <c r="C245" t="s">
        <v>1518</v>
      </c>
      <c r="D245">
        <v>4.8700000000000002E-3</v>
      </c>
    </row>
    <row r="246" spans="2:4" ht="11.85" customHeight="1" x14ac:dyDescent="0.3">
      <c r="B246" t="s">
        <v>1501</v>
      </c>
      <c r="C246" t="s">
        <v>1518</v>
      </c>
      <c r="D246">
        <v>5.9100000000000003E-3</v>
      </c>
    </row>
    <row r="247" spans="2:4" ht="11.85" customHeight="1" x14ac:dyDescent="0.3">
      <c r="B247" t="s">
        <v>1502</v>
      </c>
      <c r="C247" t="s">
        <v>1518</v>
      </c>
      <c r="D247">
        <v>6.2199999999999998E-3</v>
      </c>
    </row>
    <row r="248" spans="2:4" ht="11.85" customHeight="1" x14ac:dyDescent="0.3">
      <c r="B248" t="s">
        <v>1503</v>
      </c>
      <c r="C248" t="s">
        <v>1518</v>
      </c>
      <c r="D248">
        <v>6.5300000000000002E-3</v>
      </c>
    </row>
    <row r="249" spans="2:4" ht="11.85" customHeight="1" x14ac:dyDescent="0.3">
      <c r="B249" t="s">
        <v>1504</v>
      </c>
      <c r="C249" t="s">
        <v>1518</v>
      </c>
      <c r="D249">
        <v>7.2690000000000003E-3</v>
      </c>
    </row>
    <row r="250" spans="2:4" ht="11.85" customHeight="1" x14ac:dyDescent="0.3">
      <c r="B250" t="s">
        <v>1505</v>
      </c>
      <c r="C250" t="s">
        <v>1518</v>
      </c>
      <c r="D250">
        <v>7.8300000000000002E-3</v>
      </c>
    </row>
    <row r="251" spans="2:4" ht="11.85" customHeight="1" x14ac:dyDescent="0.3">
      <c r="B251" s="55"/>
      <c r="C251" s="55"/>
      <c r="D251"/>
    </row>
    <row r="252" spans="2:4" ht="11.85" customHeight="1" x14ac:dyDescent="0.3">
      <c r="B252" s="55"/>
      <c r="C252" s="55"/>
      <c r="D252" s="54"/>
    </row>
    <row r="253" spans="2:4" ht="11.85" customHeight="1" x14ac:dyDescent="0.3">
      <c r="B253" s="55"/>
      <c r="C253" s="55"/>
      <c r="D253" s="54"/>
    </row>
    <row r="254" spans="2:4" ht="11.85" customHeight="1" x14ac:dyDescent="0.3">
      <c r="B254" s="55"/>
      <c r="C254" s="55"/>
      <c r="D254" s="54"/>
    </row>
    <row r="255" spans="2:4" ht="11.85" customHeight="1" x14ac:dyDescent="0.3">
      <c r="B255" s="55"/>
      <c r="C255" s="55"/>
      <c r="D255" s="54"/>
    </row>
    <row r="256" spans="2:4" ht="11.85" customHeight="1" x14ac:dyDescent="0.3">
      <c r="B256" s="55"/>
      <c r="C256" s="55"/>
      <c r="D256" s="54"/>
    </row>
    <row r="257" spans="2:4" ht="11.85" customHeight="1" x14ac:dyDescent="0.3">
      <c r="B257" s="55"/>
      <c r="C257" s="55"/>
      <c r="D257" s="54"/>
    </row>
    <row r="258" spans="2:4" ht="11.85" customHeight="1" x14ac:dyDescent="0.3">
      <c r="B258" s="55"/>
      <c r="C258" s="55"/>
      <c r="D258" s="54"/>
    </row>
    <row r="259" spans="2:4" ht="11.85" customHeight="1" x14ac:dyDescent="0.3">
      <c r="B259" s="55"/>
      <c r="C259" s="55"/>
      <c r="D259" s="54"/>
    </row>
    <row r="260" spans="2:4" ht="11.85" customHeight="1" x14ac:dyDescent="0.3">
      <c r="B260" s="55"/>
      <c r="C260" s="55"/>
      <c r="D260" s="54"/>
    </row>
    <row r="261" spans="2:4" ht="11.85" customHeight="1" x14ac:dyDescent="0.3">
      <c r="B261" s="55"/>
      <c r="C261" s="55"/>
      <c r="D261" s="54"/>
    </row>
    <row r="262" spans="2:4" ht="11.85" customHeight="1" x14ac:dyDescent="0.3">
      <c r="B262" s="55"/>
      <c r="C262" s="55"/>
      <c r="D262" s="54"/>
    </row>
    <row r="263" spans="2:4" ht="11.85" customHeight="1" x14ac:dyDescent="0.3">
      <c r="B263" s="55"/>
      <c r="C263" s="55"/>
      <c r="D263" s="54"/>
    </row>
    <row r="264" spans="2:4" ht="11.85" customHeight="1" x14ac:dyDescent="0.3">
      <c r="B264" s="55"/>
      <c r="C264" s="55"/>
      <c r="D264" s="54"/>
    </row>
    <row r="265" spans="2:4" ht="11.85" customHeight="1" x14ac:dyDescent="0.3">
      <c r="B265" s="55"/>
      <c r="C265" s="55"/>
      <c r="D265" s="54"/>
    </row>
    <row r="266" spans="2:4" ht="11.85" customHeight="1" x14ac:dyDescent="0.3">
      <c r="B266" s="55"/>
      <c r="C266" s="55"/>
      <c r="D266" s="54"/>
    </row>
    <row r="267" spans="2:4" ht="11.85" customHeight="1" x14ac:dyDescent="0.3">
      <c r="B267" s="55"/>
      <c r="D267" s="54"/>
    </row>
    <row r="268" spans="2:4" ht="11.85" customHeight="1" x14ac:dyDescent="0.3">
      <c r="B268" s="55"/>
      <c r="D268" s="54"/>
    </row>
    <row r="269" spans="2:4" ht="11.85" customHeight="1" x14ac:dyDescent="0.3">
      <c r="B269" s="55"/>
      <c r="D269" s="54"/>
    </row>
    <row r="270" spans="2:4" ht="11.85" customHeight="1" x14ac:dyDescent="0.3">
      <c r="B270" s="55"/>
    </row>
    <row r="271" spans="2:4" ht="11.85" customHeight="1" x14ac:dyDescent="0.3">
      <c r="B271" s="55"/>
    </row>
    <row r="272" spans="2:4" ht="11.85" customHeight="1" x14ac:dyDescent="0.3">
      <c r="B272" s="55"/>
    </row>
    <row r="273" ht="11.85" customHeight="1" x14ac:dyDescent="0.3"/>
    <row r="274" ht="11.85" customHeight="1" x14ac:dyDescent="0.3"/>
    <row r="275" ht="11.85" customHeight="1" x14ac:dyDescent="0.3"/>
    <row r="276" ht="11.85" customHeight="1" x14ac:dyDescent="0.3"/>
    <row r="277" ht="11.85" customHeight="1" x14ac:dyDescent="0.3"/>
    <row r="278" ht="11.85" customHeight="1" x14ac:dyDescent="0.3"/>
    <row r="279" ht="11.85" customHeight="1" x14ac:dyDescent="0.3"/>
    <row r="280" ht="11.85" customHeight="1" x14ac:dyDescent="0.3"/>
    <row r="281" ht="11.85" customHeight="1" x14ac:dyDescent="0.3"/>
    <row r="282" ht="11.85" customHeight="1" x14ac:dyDescent="0.3"/>
    <row r="283" ht="11.85" customHeight="1" x14ac:dyDescent="0.3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B741B8-018E-4E22-A15A-066A6D0F96A9}">
          <x14:formula1>
            <xm:f>EnumInput!$C$1:$C$2</xm:f>
          </x14:formula1>
          <xm:sqref>S16</xm:sqref>
        </x14:dataValidation>
        <x14:dataValidation type="list" allowBlank="1" showInputMessage="1" showErrorMessage="1" xr:uid="{3221D250-AE26-49BB-8339-25A297EB5358}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V34"/>
  <sheetViews>
    <sheetView zoomScaleNormal="100" workbookViewId="0">
      <selection activeCell="G22" sqref="G22"/>
    </sheetView>
  </sheetViews>
  <sheetFormatPr baseColWidth="10" defaultColWidth="14.44140625" defaultRowHeight="15" x14ac:dyDescent="0.3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 x14ac:dyDescent="0.3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 x14ac:dyDescent="0.3">
      <c r="A2" s="82"/>
      <c r="B2" s="71" t="s">
        <v>29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 x14ac:dyDescent="0.3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 x14ac:dyDescent="0.3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 x14ac:dyDescent="0.35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 x14ac:dyDescent="0.3">
      <c r="A6" s="49"/>
      <c r="B6" s="52" t="str">
        <f>obLibs&amp;"initialmargin.isdasimm.products.SIMMSimpleSwap"</f>
        <v>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 x14ac:dyDescent="0.3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 x14ac:dyDescent="0.3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 x14ac:dyDescent="0.3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 x14ac:dyDescent="0.35">
      <c r="A10" s="82"/>
      <c r="B10" s="47" t="s">
        <v>31</v>
      </c>
      <c r="C10" s="47"/>
      <c r="D10" s="87"/>
      <c r="E10" s="85"/>
      <c r="F10" s="85"/>
      <c r="G10" s="87"/>
      <c r="H10" s="82"/>
      <c r="I10" s="47" t="s">
        <v>1448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 x14ac:dyDescent="0.3">
      <c r="A11" s="82"/>
      <c r="B11" s="52" t="s">
        <v>32</v>
      </c>
      <c r="C11" s="52" t="s">
        <v>1431</v>
      </c>
      <c r="D11" s="90" t="str">
        <f>[1]!obMake("FixingDates"&amp;" "&amp;$B$6,$C11,I12:I31)</f>
        <v>FixingDates initialmargin.isdasimm.products.SIMMSimpleSwap 
[2720]</v>
      </c>
      <c r="E11" s="88" t="s">
        <v>1434</v>
      </c>
      <c r="G11" s="52"/>
      <c r="H11" s="52"/>
      <c r="I11" s="89" t="s">
        <v>32</v>
      </c>
      <c r="J11" s="89" t="s">
        <v>33</v>
      </c>
      <c r="K11" s="89" t="s">
        <v>34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 x14ac:dyDescent="0.3">
      <c r="A12" s="82"/>
      <c r="B12" s="52" t="s">
        <v>33</v>
      </c>
      <c r="C12" s="52" t="s">
        <v>1431</v>
      </c>
      <c r="D12" s="90" t="str">
        <f>[1]!obMake("PaymentDates"&amp;" "&amp;$B$6,$C$12,J12:J31)</f>
        <v>PaymentDates initialmargin.isdasimm.products.SIMMSimpleSwap 
[2722]</v>
      </c>
      <c r="E12" s="88" t="s">
        <v>1434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 x14ac:dyDescent="0.3">
      <c r="A13" s="82"/>
      <c r="B13" s="52" t="s">
        <v>34</v>
      </c>
      <c r="C13" s="52" t="s">
        <v>1431</v>
      </c>
      <c r="D13" s="90" t="str">
        <f>[1]!obMake("SwapRates"&amp;" "&amp;$B$6,$C$13,K12:K31)</f>
        <v>SwapRates initialmargin.isdasimm.products.SIMMSimpleSwap 
[2689]</v>
      </c>
      <c r="E13" s="88" t="s">
        <v>1434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 x14ac:dyDescent="0.3">
      <c r="A14" s="82"/>
      <c r="B14" s="49" t="s">
        <v>35</v>
      </c>
      <c r="C14" s="52" t="s">
        <v>1451</v>
      </c>
      <c r="D14" s="90" t="str">
        <f>[1]!obMake("Notional"&amp;" "&amp;$B$6,$C$14,E14)</f>
        <v>Notional initialmargin.isdasimm.products.SIMMSimpleSwap 
[2686]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 x14ac:dyDescent="0.3">
      <c r="A15" s="82"/>
      <c r="B15" s="52" t="s">
        <v>1449</v>
      </c>
      <c r="C15" s="52" t="s">
        <v>1452</v>
      </c>
      <c r="D15" s="90" t="str">
        <f>[1]!obMake("IsPayFix"&amp;" "&amp;$B$6,"boolean",E15)</f>
        <v>IsPayFix initialmargin.isdasimm.products.SIMMSimpleSwap 
[2710]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 x14ac:dyDescent="0.3">
      <c r="A16" s="82"/>
      <c r="B16" s="52" t="s">
        <v>1450</v>
      </c>
      <c r="C16" s="52" t="s">
        <v>1453</v>
      </c>
      <c r="D16" s="90" t="str">
        <f>[1]!obMake("CurveIndexNames"&amp;" "&amp;$B$6,$C$16,$E$16:$F$16)</f>
        <v>CurveIndexNames initialmargin.isdasimm.products.SIMMSimpleSwap 
[2743]</v>
      </c>
      <c r="E16" s="19" t="s">
        <v>24</v>
      </c>
      <c r="F16" s="19" t="s">
        <v>25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 x14ac:dyDescent="0.3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 x14ac:dyDescent="0.3">
      <c r="A18" s="82"/>
      <c r="B18" s="52" t="s">
        <v>1462</v>
      </c>
      <c r="C18" s="52" t="s">
        <v>1463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 x14ac:dyDescent="0.3">
      <c r="A19" s="82"/>
      <c r="B19" s="52" t="s">
        <v>15</v>
      </c>
      <c r="C19" s="90" t="str">
        <f>[1]!obMake("SIMMSwap",$B$6,D11:D13,D15,D14,D16,[1]!obMake("","String","EUR"))</f>
        <v>SIMMSwap 
[2751]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 x14ac:dyDescent="0.3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 x14ac:dyDescent="0.3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 x14ac:dyDescent="0.3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 x14ac:dyDescent="0.3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 x14ac:dyDescent="0.3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 x14ac:dyDescent="0.3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 x14ac:dyDescent="0.3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 x14ac:dyDescent="0.3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 x14ac:dyDescent="0.3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 x14ac:dyDescent="0.3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 x14ac:dyDescent="0.3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 x14ac:dyDescent="0.3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 x14ac:dyDescent="0.3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 x14ac:dyDescent="0.3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 x14ac:dyDescent="0.3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V35"/>
  <sheetViews>
    <sheetView zoomScaleNormal="100" workbookViewId="0">
      <selection activeCell="K23" sqref="K23"/>
    </sheetView>
  </sheetViews>
  <sheetFormatPr baseColWidth="10" defaultColWidth="14.44140625" defaultRowHeight="15" x14ac:dyDescent="0.3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 x14ac:dyDescent="0.3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 x14ac:dyDescent="0.3">
      <c r="A2" s="82"/>
      <c r="B2" s="71" t="s">
        <v>54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 x14ac:dyDescent="0.3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 x14ac:dyDescent="0.3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 x14ac:dyDescent="0.35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 x14ac:dyDescent="0.3">
      <c r="A6" s="49"/>
      <c r="B6" s="52" t="str">
        <f>obLibs&amp;"initialmargin.isdasimm.products.SIMMSwaption"</f>
        <v>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 x14ac:dyDescent="0.3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 x14ac:dyDescent="0.3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 x14ac:dyDescent="0.3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 x14ac:dyDescent="0.35">
      <c r="A10" s="82"/>
      <c r="B10" s="47" t="s">
        <v>1455</v>
      </c>
      <c r="C10" s="47"/>
      <c r="D10" s="87"/>
      <c r="E10" s="85"/>
      <c r="F10" s="85"/>
      <c r="G10" s="87"/>
      <c r="I10" s="47" t="s">
        <v>1454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 x14ac:dyDescent="0.3">
      <c r="A11" s="82"/>
      <c r="B11" s="52" t="s">
        <v>32</v>
      </c>
      <c r="C11" s="52" t="s">
        <v>1431</v>
      </c>
      <c r="D11" s="90" t="str">
        <f>[1]!obMake("FixingDates"&amp;" "&amp;$B$6,$C11,$I$12:$I$21)</f>
        <v>FixingDates initialmargin.isdasimm.products.SIMMSwaption 
[2737]</v>
      </c>
      <c r="E11" s="88" t="s">
        <v>1434</v>
      </c>
      <c r="G11" s="52"/>
      <c r="I11" s="70" t="s">
        <v>32</v>
      </c>
      <c r="J11" s="70" t="s">
        <v>33</v>
      </c>
      <c r="K11" s="70" t="s">
        <v>34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 x14ac:dyDescent="0.3">
      <c r="A12" s="82"/>
      <c r="B12" s="52" t="s">
        <v>33</v>
      </c>
      <c r="C12" s="52" t="s">
        <v>1431</v>
      </c>
      <c r="D12" s="90" t="str">
        <f>[1]!obMake("PaymentDates"&amp;" "&amp;$B$6,$C$12,$J$12:$J$21)</f>
        <v>PaymentDates initialmargin.isdasimm.products.SIMMSwaption 
[2721]</v>
      </c>
      <c r="E12" s="88" t="s">
        <v>1434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 x14ac:dyDescent="0.3">
      <c r="A13" s="82"/>
      <c r="B13" s="52" t="s">
        <v>34</v>
      </c>
      <c r="C13" s="52" t="s">
        <v>1431</v>
      </c>
      <c r="D13" s="90" t="str">
        <f>[1]!obMake("SwapRates"&amp;" "&amp;$B$6,$C$13,K12:K21)</f>
        <v>SwapRates initialmargin.isdasimm.products.SIMMSwaption 
[2696]</v>
      </c>
      <c r="E13" s="88" t="s">
        <v>1434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 x14ac:dyDescent="0.3">
      <c r="A14" s="82"/>
      <c r="B14" s="49" t="s">
        <v>35</v>
      </c>
      <c r="C14" s="52" t="s">
        <v>1451</v>
      </c>
      <c r="D14" s="90" t="str">
        <f>[1]!obMake("Notional"&amp;" "&amp;$B$6,$C$14,E14)</f>
        <v>Notional initialmargin.isdasimm.products.SIMMSwaption 
[2688]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 x14ac:dyDescent="0.3">
      <c r="A15" s="82"/>
      <c r="B15" s="52" t="s">
        <v>56</v>
      </c>
      <c r="C15" s="52" t="s">
        <v>1451</v>
      </c>
      <c r="D15" s="90" t="str">
        <f>[1]!obMake("ExerciseTime"&amp;" "&amp;$B$6,$C$15,E15)</f>
        <v>ExerciseTime initialmargin.isdasimm.products.SIMMSwaption 
[2703]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 x14ac:dyDescent="0.3">
      <c r="A16" s="82"/>
      <c r="B16" s="52" t="s">
        <v>57</v>
      </c>
      <c r="D16" s="90" t="str">
        <f>[1]!obCall("DeliveryType"&amp;" "&amp;$B$6,$B$6&amp;"$DeliveryType","valueOf",[1]!obMake("","String",E16))</f>
        <v>DeliveryType initialmargin.isdasimm.products.SIMMSwaption 
[2728]</v>
      </c>
      <c r="E16" s="19" t="s">
        <v>58</v>
      </c>
      <c r="F16" s="84" t="s">
        <v>1456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 x14ac:dyDescent="0.3">
      <c r="A17" s="82"/>
      <c r="B17" s="52" t="s">
        <v>1450</v>
      </c>
      <c r="C17" s="52" t="s">
        <v>1453</v>
      </c>
      <c r="D17" s="90" t="str">
        <f>[1]!obMake("CurveIndexNames"&amp;" "&amp;$B$6,$C$17,$E$17:$F$17)</f>
        <v>CurveIndexNames initialmargin.isdasimm.products.SIMMSwaption 
[2693]</v>
      </c>
      <c r="E17" s="19" t="s">
        <v>24</v>
      </c>
      <c r="F17" s="19" t="s">
        <v>25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 x14ac:dyDescent="0.3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 x14ac:dyDescent="0.3">
      <c r="A19" s="82"/>
      <c r="B19" s="52" t="s">
        <v>1462</v>
      </c>
      <c r="C19" s="52" t="s">
        <v>1464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 x14ac:dyDescent="0.3">
      <c r="A20" s="82"/>
      <c r="B20" s="52" t="s">
        <v>15</v>
      </c>
      <c r="C20" s="90" t="str">
        <f>[1]!obMake("SIMMSwaption",$B$6,D15,D11:D14,D16:D17,[1]!obMake("","String","EUR"))</f>
        <v>SIMMSwaption 
[2756]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 x14ac:dyDescent="0.3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 x14ac:dyDescent="0.3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 x14ac:dyDescent="0.3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 x14ac:dyDescent="0.3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 x14ac:dyDescent="0.3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 x14ac:dyDescent="0.3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 x14ac:dyDescent="0.3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 x14ac:dyDescent="0.3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 x14ac:dyDescent="0.3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 x14ac:dyDescent="0.3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 x14ac:dyDescent="0.3">
      <c r="IT31" s="82"/>
      <c r="IU31" s="82"/>
      <c r="IV31" s="82"/>
    </row>
    <row r="32" spans="1:256" ht="13.8" customHeight="1" x14ac:dyDescent="0.3">
      <c r="IT32" s="82"/>
      <c r="IU32" s="82"/>
      <c r="IV32" s="82"/>
    </row>
    <row r="33" spans="254:256" ht="13.8" customHeight="1" x14ac:dyDescent="0.3">
      <c r="IT33" s="82"/>
      <c r="IU33" s="82"/>
      <c r="IV33" s="82"/>
    </row>
    <row r="34" spans="254:256" ht="11.85" customHeight="1" x14ac:dyDescent="0.3">
      <c r="IT34" s="82"/>
      <c r="IU34" s="82"/>
      <c r="IV34" s="82"/>
    </row>
    <row r="35" spans="254:256" ht="11.85" customHeight="1" x14ac:dyDescent="0.3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V49"/>
  <sheetViews>
    <sheetView topLeftCell="A7" zoomScaleNormal="100" workbookViewId="0">
      <selection activeCell="D26" sqref="D26"/>
    </sheetView>
  </sheetViews>
  <sheetFormatPr baseColWidth="10" defaultColWidth="14.44140625" defaultRowHeight="15" x14ac:dyDescent="0.3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 x14ac:dyDescent="0.3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 x14ac:dyDescent="0.3">
      <c r="A2" s="82"/>
      <c r="B2" s="71" t="s">
        <v>920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 x14ac:dyDescent="0.3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 x14ac:dyDescent="0.3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 x14ac:dyDescent="0.35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 x14ac:dyDescent="0.3">
      <c r="A6" s="49"/>
      <c r="B6" s="52" t="str">
        <f>obLibs&amp;"initialmargin.isdasimm.products.SIMMBermudanSwaption"</f>
        <v>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 x14ac:dyDescent="0.3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 x14ac:dyDescent="0.3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 x14ac:dyDescent="0.3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 x14ac:dyDescent="0.35">
      <c r="A10" s="82"/>
      <c r="B10" s="47" t="s">
        <v>1442</v>
      </c>
      <c r="C10" s="47"/>
      <c r="D10" s="87"/>
      <c r="E10" s="85"/>
      <c r="F10" s="85"/>
      <c r="G10" s="87"/>
      <c r="I10" s="47" t="s">
        <v>1433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 x14ac:dyDescent="0.3">
      <c r="A11" s="82"/>
      <c r="B11" s="52" t="s">
        <v>32</v>
      </c>
      <c r="C11" s="52" t="s">
        <v>1431</v>
      </c>
      <c r="D11" s="90" t="str">
        <f>[1]!obMake(B11&amp;" "&amp;$B$6,C11,I12:I37)</f>
        <v>Fixing Dates initialmargin.isdasimm.products.SIMMBermudanSwaption 
[2794]</v>
      </c>
      <c r="E11" s="88" t="s">
        <v>1434</v>
      </c>
      <c r="I11" s="70" t="s">
        <v>32</v>
      </c>
      <c r="J11" s="70" t="s">
        <v>929</v>
      </c>
      <c r="K11" s="70" t="s">
        <v>33</v>
      </c>
      <c r="L11" s="70" t="s">
        <v>928</v>
      </c>
      <c r="M11" s="70" t="s">
        <v>34</v>
      </c>
      <c r="N11" s="70" t="s">
        <v>930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 x14ac:dyDescent="0.3">
      <c r="A12" s="82"/>
      <c r="B12" s="52" t="s">
        <v>929</v>
      </c>
      <c r="C12" s="52" t="s">
        <v>1431</v>
      </c>
      <c r="D12" s="90" t="str">
        <f>[1]!obMake(B12&amp;" "&amp;$B$6,C12,J12:J37)</f>
        <v>Period Length initialmargin.isdasimm.products.SIMMBermudanSwaption 
[2795]</v>
      </c>
      <c r="E12" s="88" t="s">
        <v>1434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 x14ac:dyDescent="0.3">
      <c r="A13" s="82"/>
      <c r="B13" s="52" t="s">
        <v>33</v>
      </c>
      <c r="C13" s="52" t="s">
        <v>1431</v>
      </c>
      <c r="D13" s="90" t="str">
        <f>[1]!obMake(B13&amp;" "&amp;$B$6,C13,K12:K37)</f>
        <v>Payment Dates initialmargin.isdasimm.products.SIMMBermudanSwaption 
[2702]</v>
      </c>
      <c r="E13" s="88" t="s">
        <v>1434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 x14ac:dyDescent="0.3">
      <c r="A14" s="82"/>
      <c r="B14" s="49" t="s">
        <v>928</v>
      </c>
      <c r="C14" s="52" t="s">
        <v>1431</v>
      </c>
      <c r="D14" s="90" t="str">
        <f>[1]!obMake(B14&amp;" "&amp;$B$6,C14,L12:L37)</f>
        <v>Period Notional initialmargin.isdasimm.products.SIMMBermudanSwaption 
[2692]</v>
      </c>
      <c r="E14" s="88" t="s">
        <v>1434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 x14ac:dyDescent="0.3">
      <c r="A15" s="82"/>
      <c r="B15" s="52" t="s">
        <v>34</v>
      </c>
      <c r="C15" s="52" t="s">
        <v>1431</v>
      </c>
      <c r="D15" s="90" t="str">
        <f>[1]!obMake(B15&amp;" "&amp;$B$6,C15,M12:M37)</f>
        <v>Swap Rates initialmargin.isdasimm.products.SIMMBermudanSwaption 
[2740]</v>
      </c>
      <c r="E15" s="88" t="s">
        <v>1434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 x14ac:dyDescent="0.3">
      <c r="A16" s="82"/>
      <c r="B16" s="52" t="s">
        <v>930</v>
      </c>
      <c r="C16" s="52" t="s">
        <v>1432</v>
      </c>
      <c r="D16" s="90" t="str">
        <f>[1]!obMake(B16&amp;" "&amp;$B$6,C16,N12:N37)</f>
        <v>Exercise Dates initialmargin.isdasimm.products.SIMMBermudanSwaption 
[2704]</v>
      </c>
      <c r="E16" s="88" t="s">
        <v>1434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 x14ac:dyDescent="0.3">
      <c r="A17" s="82"/>
      <c r="B17" s="52" t="s">
        <v>927</v>
      </c>
      <c r="D17" s="90" t="str">
        <f>[1]!obCall(B17&amp;" "&amp;$B$6,$B$6&amp;"$ExerciseType","valueOf",[1]!obMake("","String",E17))</f>
        <v>Exercise Type initialmargin.isdasimm.products.SIMMBermudanSwaption 
[2733]</v>
      </c>
      <c r="E17" s="19" t="s">
        <v>926</v>
      </c>
      <c r="F17" s="52" t="s">
        <v>1447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 x14ac:dyDescent="0.3">
      <c r="A18" s="82"/>
      <c r="B18" s="52" t="s">
        <v>1435</v>
      </c>
      <c r="C18" s="52" t="s">
        <v>1453</v>
      </c>
      <c r="D18" s="90" t="str">
        <f>[1]!obMake(B18&amp;" "&amp;$B$6,$C$18,$E$18:$F$18)</f>
        <v>Curve Index Names initialmargin.isdasimm.products.SIMMBermudanSwaption 
[2678]</v>
      </c>
      <c r="E18" s="19" t="s">
        <v>24</v>
      </c>
      <c r="F18" s="19" t="s">
        <v>25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 x14ac:dyDescent="0.3">
      <c r="A19" s="82"/>
      <c r="B19" s="52" t="s">
        <v>1436</v>
      </c>
      <c r="C19" s="52" t="s">
        <v>1437</v>
      </c>
      <c r="D19" s="90" t="str">
        <f>[1]!obMake(B19&amp;" "&amp;$B$6,C19,E19)</f>
        <v>Currency initialmargin.isdasimm.products.SIMMBermudanSwaption 
[2695]</v>
      </c>
      <c r="E19" s="19" t="s">
        <v>1438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 x14ac:dyDescent="0.3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 x14ac:dyDescent="0.3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 x14ac:dyDescent="0.3">
      <c r="A22" s="82"/>
      <c r="B22" s="52" t="s">
        <v>1462</v>
      </c>
      <c r="C22" s="52" t="s">
        <v>1469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 x14ac:dyDescent="0.3">
      <c r="A23" s="82"/>
      <c r="B23" s="49" t="s">
        <v>15</v>
      </c>
      <c r="C23" s="90" t="str">
        <f>[1]!obMake("SIMMBermudanSwaption",obLibs&amp;$B$6,D11:D19)</f>
        <v>SIMMBermudanSwaption 
[2796]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 x14ac:dyDescent="0.3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 x14ac:dyDescent="0.3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 x14ac:dyDescent="0.3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 x14ac:dyDescent="0.3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 x14ac:dyDescent="0.3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 x14ac:dyDescent="0.3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 x14ac:dyDescent="0.3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 x14ac:dyDescent="0.3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 x14ac:dyDescent="0.3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 x14ac:dyDescent="0.3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 x14ac:dyDescent="0.3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 x14ac:dyDescent="0.3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 x14ac:dyDescent="0.3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 x14ac:dyDescent="0.3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 x14ac:dyDescent="0.3">
      <c r="A38" s="82"/>
      <c r="O38" s="52"/>
      <c r="P38" s="52"/>
      <c r="R38" s="82"/>
      <c r="AH38" s="71"/>
      <c r="AI38" s="71"/>
      <c r="IV38" s="82"/>
    </row>
    <row r="39" spans="1:256" s="52" customFormat="1" x14ac:dyDescent="0.3">
      <c r="E39" s="71"/>
      <c r="F39" s="71"/>
      <c r="G39" s="71"/>
    </row>
    <row r="40" spans="1:256" s="52" customFormat="1" x14ac:dyDescent="0.3">
      <c r="E40" s="71"/>
      <c r="F40" s="71"/>
      <c r="G40" s="71"/>
    </row>
    <row r="41" spans="1:256" s="52" customFormat="1" x14ac:dyDescent="0.3">
      <c r="E41" s="71"/>
      <c r="F41" s="71"/>
      <c r="G41" s="71"/>
    </row>
    <row r="42" spans="1:256" s="52" customFormat="1" x14ac:dyDescent="0.3">
      <c r="E42" s="71"/>
      <c r="F42" s="71"/>
      <c r="G42" s="71"/>
    </row>
    <row r="43" spans="1:256" s="52" customFormat="1" x14ac:dyDescent="0.3">
      <c r="E43" s="71"/>
      <c r="F43" s="71"/>
      <c r="G43" s="71"/>
    </row>
    <row r="44" spans="1:256" x14ac:dyDescent="0.3">
      <c r="T44" s="52"/>
      <c r="U44" s="52"/>
    </row>
    <row r="45" spans="1:256" x14ac:dyDescent="0.3">
      <c r="T45" s="52"/>
      <c r="U45" s="52"/>
    </row>
    <row r="46" spans="1:256" x14ac:dyDescent="0.3">
      <c r="T46" s="52"/>
      <c r="U46" s="52"/>
    </row>
    <row r="47" spans="1:256" x14ac:dyDescent="0.3">
      <c r="T47" s="52"/>
      <c r="U47" s="52"/>
    </row>
    <row r="48" spans="1:256" x14ac:dyDescent="0.3">
      <c r="T48" s="52"/>
      <c r="U48" s="52"/>
    </row>
    <row r="49" spans="20:21" x14ac:dyDescent="0.3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Y1355"/>
  <sheetViews>
    <sheetView tabSelected="1" topLeftCell="A9" zoomScaleNormal="100" workbookViewId="0">
      <selection activeCell="G34" sqref="G34"/>
    </sheetView>
  </sheetViews>
  <sheetFormatPr baseColWidth="10" defaultColWidth="14.44140625" defaultRowHeight="15" x14ac:dyDescent="0.3"/>
  <cols>
    <col min="1" max="1" width="11.77734375" style="7" customWidth="1"/>
    <col min="2" max="2" width="15.44140625" style="7" customWidth="1"/>
    <col min="3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7" width="14.44140625" style="7"/>
    <col min="258" max="258" width="14.44140625" style="4"/>
    <col min="259" max="259" width="5.109375" style="4" customWidth="1"/>
    <col min="260" max="261" width="14.44140625" style="4"/>
    <col min="262" max="262" width="5.109375" style="4" customWidth="1"/>
    <col min="263" max="263" width="18.33203125" style="4" customWidth="1"/>
    <col min="264" max="264" width="14.44140625" style="4"/>
    <col min="265" max="265" width="5.109375" style="4" customWidth="1"/>
    <col min="266" max="514" width="14.44140625" style="4"/>
    <col min="515" max="515" width="5.109375" style="4" customWidth="1"/>
    <col min="516" max="517" width="14.44140625" style="4"/>
    <col min="518" max="518" width="5.109375" style="4" customWidth="1"/>
    <col min="519" max="519" width="18.33203125" style="4" customWidth="1"/>
    <col min="520" max="520" width="14.44140625" style="4"/>
    <col min="521" max="521" width="5.109375" style="4" customWidth="1"/>
    <col min="522" max="770" width="14.44140625" style="4"/>
    <col min="771" max="771" width="5.109375" style="4" customWidth="1"/>
    <col min="772" max="773" width="14.44140625" style="4"/>
    <col min="774" max="774" width="5.109375" style="4" customWidth="1"/>
    <col min="775" max="775" width="18.33203125" style="4" customWidth="1"/>
    <col min="776" max="776" width="14.44140625" style="4"/>
    <col min="777" max="777" width="5.109375" style="4" customWidth="1"/>
    <col min="778" max="1026" width="14.44140625" style="4"/>
    <col min="1027" max="1027" width="5.109375" style="4" customWidth="1"/>
    <col min="1028" max="1029" width="14.44140625" style="4"/>
    <col min="1030" max="1030" width="5.109375" style="4" customWidth="1"/>
    <col min="1031" max="1031" width="18.33203125" style="4" customWidth="1"/>
    <col min="1032" max="1032" width="14.44140625" style="4"/>
    <col min="1033" max="1033" width="5.109375" style="4" customWidth="1"/>
    <col min="1034" max="1282" width="14.44140625" style="4"/>
    <col min="1283" max="1283" width="5.109375" style="4" customWidth="1"/>
    <col min="1284" max="1285" width="14.44140625" style="4"/>
    <col min="1286" max="1286" width="5.109375" style="4" customWidth="1"/>
    <col min="1287" max="1287" width="18.33203125" style="4" customWidth="1"/>
    <col min="1288" max="1288" width="14.44140625" style="4"/>
    <col min="1289" max="1289" width="5.109375" style="4" customWidth="1"/>
    <col min="1290" max="1538" width="14.44140625" style="4"/>
    <col min="1539" max="1539" width="5.109375" style="4" customWidth="1"/>
    <col min="1540" max="1541" width="14.44140625" style="4"/>
    <col min="1542" max="1542" width="5.109375" style="4" customWidth="1"/>
    <col min="1543" max="1543" width="18.33203125" style="4" customWidth="1"/>
    <col min="1544" max="1544" width="14.44140625" style="4"/>
    <col min="1545" max="1545" width="5.109375" style="4" customWidth="1"/>
    <col min="1546" max="1794" width="14.44140625" style="4"/>
    <col min="1795" max="1795" width="5.109375" style="4" customWidth="1"/>
    <col min="1796" max="1797" width="14.44140625" style="4"/>
    <col min="1798" max="1798" width="5.109375" style="4" customWidth="1"/>
    <col min="1799" max="1799" width="18.33203125" style="4" customWidth="1"/>
    <col min="1800" max="1800" width="14.44140625" style="4"/>
    <col min="1801" max="1801" width="5.109375" style="4" customWidth="1"/>
    <col min="1802" max="2050" width="14.44140625" style="4"/>
    <col min="2051" max="2051" width="5.109375" style="4" customWidth="1"/>
    <col min="2052" max="2053" width="14.44140625" style="4"/>
    <col min="2054" max="2054" width="5.109375" style="4" customWidth="1"/>
    <col min="2055" max="2055" width="18.33203125" style="4" customWidth="1"/>
    <col min="2056" max="2056" width="14.44140625" style="4"/>
    <col min="2057" max="2057" width="5.109375" style="4" customWidth="1"/>
    <col min="2058" max="2306" width="14.44140625" style="4"/>
    <col min="2307" max="2307" width="5.109375" style="4" customWidth="1"/>
    <col min="2308" max="2309" width="14.44140625" style="4"/>
    <col min="2310" max="2310" width="5.109375" style="4" customWidth="1"/>
    <col min="2311" max="2311" width="18.33203125" style="4" customWidth="1"/>
    <col min="2312" max="2312" width="14.44140625" style="4"/>
    <col min="2313" max="2313" width="5.109375" style="4" customWidth="1"/>
    <col min="2314" max="2562" width="14.44140625" style="4"/>
    <col min="2563" max="2563" width="5.109375" style="4" customWidth="1"/>
    <col min="2564" max="2565" width="14.44140625" style="4"/>
    <col min="2566" max="2566" width="5.109375" style="4" customWidth="1"/>
    <col min="2567" max="2567" width="18.33203125" style="4" customWidth="1"/>
    <col min="2568" max="2568" width="14.44140625" style="4"/>
    <col min="2569" max="2569" width="5.109375" style="4" customWidth="1"/>
    <col min="2570" max="2818" width="14.44140625" style="4"/>
    <col min="2819" max="2819" width="5.109375" style="4" customWidth="1"/>
    <col min="2820" max="2821" width="14.44140625" style="4"/>
    <col min="2822" max="2822" width="5.109375" style="4" customWidth="1"/>
    <col min="2823" max="2823" width="18.33203125" style="4" customWidth="1"/>
    <col min="2824" max="2824" width="14.44140625" style="4"/>
    <col min="2825" max="2825" width="5.109375" style="4" customWidth="1"/>
    <col min="2826" max="3074" width="14.44140625" style="4"/>
    <col min="3075" max="3075" width="5.109375" style="4" customWidth="1"/>
    <col min="3076" max="3077" width="14.44140625" style="4"/>
    <col min="3078" max="3078" width="5.109375" style="4" customWidth="1"/>
    <col min="3079" max="3079" width="18.33203125" style="4" customWidth="1"/>
    <col min="3080" max="3080" width="14.44140625" style="4"/>
    <col min="3081" max="3081" width="5.109375" style="4" customWidth="1"/>
    <col min="3082" max="3330" width="14.44140625" style="4"/>
    <col min="3331" max="3331" width="5.109375" style="4" customWidth="1"/>
    <col min="3332" max="3333" width="14.44140625" style="4"/>
    <col min="3334" max="3334" width="5.109375" style="4" customWidth="1"/>
    <col min="3335" max="3335" width="18.33203125" style="4" customWidth="1"/>
    <col min="3336" max="3336" width="14.44140625" style="4"/>
    <col min="3337" max="3337" width="5.109375" style="4" customWidth="1"/>
    <col min="3338" max="3586" width="14.44140625" style="4"/>
    <col min="3587" max="3587" width="5.109375" style="4" customWidth="1"/>
    <col min="3588" max="3589" width="14.44140625" style="4"/>
    <col min="3590" max="3590" width="5.109375" style="4" customWidth="1"/>
    <col min="3591" max="3591" width="18.33203125" style="4" customWidth="1"/>
    <col min="3592" max="3592" width="14.44140625" style="4"/>
    <col min="3593" max="3593" width="5.109375" style="4" customWidth="1"/>
    <col min="3594" max="3842" width="14.44140625" style="4"/>
    <col min="3843" max="3843" width="5.109375" style="4" customWidth="1"/>
    <col min="3844" max="3845" width="14.44140625" style="4"/>
    <col min="3846" max="3846" width="5.109375" style="4" customWidth="1"/>
    <col min="3847" max="3847" width="18.33203125" style="4" customWidth="1"/>
    <col min="3848" max="3848" width="14.44140625" style="4"/>
    <col min="3849" max="3849" width="5.109375" style="4" customWidth="1"/>
    <col min="3850" max="4098" width="14.44140625" style="4"/>
    <col min="4099" max="4099" width="5.109375" style="4" customWidth="1"/>
    <col min="4100" max="4101" width="14.44140625" style="4"/>
    <col min="4102" max="4102" width="5.109375" style="4" customWidth="1"/>
    <col min="4103" max="4103" width="18.33203125" style="4" customWidth="1"/>
    <col min="4104" max="4104" width="14.44140625" style="4"/>
    <col min="4105" max="4105" width="5.109375" style="4" customWidth="1"/>
    <col min="4106" max="4354" width="14.44140625" style="4"/>
    <col min="4355" max="4355" width="5.109375" style="4" customWidth="1"/>
    <col min="4356" max="4357" width="14.44140625" style="4"/>
    <col min="4358" max="4358" width="5.109375" style="4" customWidth="1"/>
    <col min="4359" max="4359" width="18.33203125" style="4" customWidth="1"/>
    <col min="4360" max="4360" width="14.44140625" style="4"/>
    <col min="4361" max="4361" width="5.109375" style="4" customWidth="1"/>
    <col min="4362" max="4610" width="14.44140625" style="4"/>
    <col min="4611" max="4611" width="5.109375" style="4" customWidth="1"/>
    <col min="4612" max="4613" width="14.44140625" style="4"/>
    <col min="4614" max="4614" width="5.109375" style="4" customWidth="1"/>
    <col min="4615" max="4615" width="18.33203125" style="4" customWidth="1"/>
    <col min="4616" max="4616" width="14.44140625" style="4"/>
    <col min="4617" max="4617" width="5.109375" style="4" customWidth="1"/>
    <col min="4618" max="4866" width="14.44140625" style="4"/>
    <col min="4867" max="4867" width="5.109375" style="4" customWidth="1"/>
    <col min="4868" max="4869" width="14.44140625" style="4"/>
    <col min="4870" max="4870" width="5.109375" style="4" customWidth="1"/>
    <col min="4871" max="4871" width="18.33203125" style="4" customWidth="1"/>
    <col min="4872" max="4872" width="14.44140625" style="4"/>
    <col min="4873" max="4873" width="5.109375" style="4" customWidth="1"/>
    <col min="4874" max="5122" width="14.44140625" style="4"/>
    <col min="5123" max="5123" width="5.109375" style="4" customWidth="1"/>
    <col min="5124" max="5125" width="14.44140625" style="4"/>
    <col min="5126" max="5126" width="5.109375" style="4" customWidth="1"/>
    <col min="5127" max="5127" width="18.33203125" style="4" customWidth="1"/>
    <col min="5128" max="5128" width="14.44140625" style="4"/>
    <col min="5129" max="5129" width="5.109375" style="4" customWidth="1"/>
    <col min="5130" max="5378" width="14.44140625" style="4"/>
    <col min="5379" max="5379" width="5.109375" style="4" customWidth="1"/>
    <col min="5380" max="5381" width="14.44140625" style="4"/>
    <col min="5382" max="5382" width="5.109375" style="4" customWidth="1"/>
    <col min="5383" max="5383" width="18.33203125" style="4" customWidth="1"/>
    <col min="5384" max="5384" width="14.44140625" style="4"/>
    <col min="5385" max="5385" width="5.109375" style="4" customWidth="1"/>
    <col min="5386" max="5634" width="14.44140625" style="4"/>
    <col min="5635" max="5635" width="5.109375" style="4" customWidth="1"/>
    <col min="5636" max="5637" width="14.44140625" style="4"/>
    <col min="5638" max="5638" width="5.109375" style="4" customWidth="1"/>
    <col min="5639" max="5639" width="18.33203125" style="4" customWidth="1"/>
    <col min="5640" max="5640" width="14.44140625" style="4"/>
    <col min="5641" max="5641" width="5.109375" style="4" customWidth="1"/>
    <col min="5642" max="5890" width="14.44140625" style="4"/>
    <col min="5891" max="5891" width="5.109375" style="4" customWidth="1"/>
    <col min="5892" max="5893" width="14.44140625" style="4"/>
    <col min="5894" max="5894" width="5.109375" style="4" customWidth="1"/>
    <col min="5895" max="5895" width="18.33203125" style="4" customWidth="1"/>
    <col min="5896" max="5896" width="14.44140625" style="4"/>
    <col min="5897" max="5897" width="5.109375" style="4" customWidth="1"/>
    <col min="5898" max="6146" width="14.44140625" style="4"/>
    <col min="6147" max="6147" width="5.109375" style="4" customWidth="1"/>
    <col min="6148" max="6149" width="14.44140625" style="4"/>
    <col min="6150" max="6150" width="5.109375" style="4" customWidth="1"/>
    <col min="6151" max="6151" width="18.33203125" style="4" customWidth="1"/>
    <col min="6152" max="6152" width="14.44140625" style="4"/>
    <col min="6153" max="6153" width="5.109375" style="4" customWidth="1"/>
    <col min="6154" max="6402" width="14.44140625" style="4"/>
    <col min="6403" max="6403" width="5.109375" style="4" customWidth="1"/>
    <col min="6404" max="6405" width="14.44140625" style="4"/>
    <col min="6406" max="6406" width="5.109375" style="4" customWidth="1"/>
    <col min="6407" max="6407" width="18.33203125" style="4" customWidth="1"/>
    <col min="6408" max="6408" width="14.44140625" style="4"/>
    <col min="6409" max="6409" width="5.109375" style="4" customWidth="1"/>
    <col min="6410" max="6658" width="14.44140625" style="4"/>
    <col min="6659" max="6659" width="5.109375" style="4" customWidth="1"/>
    <col min="6660" max="6661" width="14.44140625" style="4"/>
    <col min="6662" max="6662" width="5.109375" style="4" customWidth="1"/>
    <col min="6663" max="6663" width="18.33203125" style="4" customWidth="1"/>
    <col min="6664" max="6664" width="14.44140625" style="4"/>
    <col min="6665" max="6665" width="5.109375" style="4" customWidth="1"/>
    <col min="6666" max="6914" width="14.44140625" style="4"/>
    <col min="6915" max="6915" width="5.109375" style="4" customWidth="1"/>
    <col min="6916" max="6917" width="14.44140625" style="4"/>
    <col min="6918" max="6918" width="5.109375" style="4" customWidth="1"/>
    <col min="6919" max="6919" width="18.33203125" style="4" customWidth="1"/>
    <col min="6920" max="6920" width="14.44140625" style="4"/>
    <col min="6921" max="6921" width="5.109375" style="4" customWidth="1"/>
    <col min="6922" max="7170" width="14.44140625" style="4"/>
    <col min="7171" max="7171" width="5.109375" style="4" customWidth="1"/>
    <col min="7172" max="7173" width="14.44140625" style="4"/>
    <col min="7174" max="7174" width="5.109375" style="4" customWidth="1"/>
    <col min="7175" max="7175" width="18.33203125" style="4" customWidth="1"/>
    <col min="7176" max="7176" width="14.44140625" style="4"/>
    <col min="7177" max="7177" width="5.109375" style="4" customWidth="1"/>
    <col min="7178" max="7426" width="14.44140625" style="4"/>
    <col min="7427" max="7427" width="5.109375" style="4" customWidth="1"/>
    <col min="7428" max="7429" width="14.44140625" style="4"/>
    <col min="7430" max="7430" width="5.109375" style="4" customWidth="1"/>
    <col min="7431" max="7431" width="18.33203125" style="4" customWidth="1"/>
    <col min="7432" max="7432" width="14.44140625" style="4"/>
    <col min="7433" max="7433" width="5.109375" style="4" customWidth="1"/>
    <col min="7434" max="7682" width="14.44140625" style="4"/>
    <col min="7683" max="7683" width="5.109375" style="4" customWidth="1"/>
    <col min="7684" max="7685" width="14.44140625" style="4"/>
    <col min="7686" max="7686" width="5.109375" style="4" customWidth="1"/>
    <col min="7687" max="7687" width="18.33203125" style="4" customWidth="1"/>
    <col min="7688" max="7688" width="14.44140625" style="4"/>
    <col min="7689" max="7689" width="5.109375" style="4" customWidth="1"/>
    <col min="7690" max="7938" width="14.44140625" style="4"/>
    <col min="7939" max="7939" width="5.109375" style="4" customWidth="1"/>
    <col min="7940" max="7941" width="14.44140625" style="4"/>
    <col min="7942" max="7942" width="5.109375" style="4" customWidth="1"/>
    <col min="7943" max="7943" width="18.33203125" style="4" customWidth="1"/>
    <col min="7944" max="7944" width="14.44140625" style="4"/>
    <col min="7945" max="7945" width="5.109375" style="4" customWidth="1"/>
    <col min="7946" max="8194" width="14.44140625" style="4"/>
    <col min="8195" max="8195" width="5.109375" style="4" customWidth="1"/>
    <col min="8196" max="8197" width="14.44140625" style="4"/>
    <col min="8198" max="8198" width="5.109375" style="4" customWidth="1"/>
    <col min="8199" max="8199" width="18.33203125" style="4" customWidth="1"/>
    <col min="8200" max="8200" width="14.44140625" style="4"/>
    <col min="8201" max="8201" width="5.109375" style="4" customWidth="1"/>
    <col min="8202" max="8450" width="14.44140625" style="4"/>
    <col min="8451" max="8451" width="5.109375" style="4" customWidth="1"/>
    <col min="8452" max="8453" width="14.44140625" style="4"/>
    <col min="8454" max="8454" width="5.109375" style="4" customWidth="1"/>
    <col min="8455" max="8455" width="18.33203125" style="4" customWidth="1"/>
    <col min="8456" max="8456" width="14.44140625" style="4"/>
    <col min="8457" max="8457" width="5.109375" style="4" customWidth="1"/>
    <col min="8458" max="8706" width="14.44140625" style="4"/>
    <col min="8707" max="8707" width="5.109375" style="4" customWidth="1"/>
    <col min="8708" max="8709" width="14.44140625" style="4"/>
    <col min="8710" max="8710" width="5.109375" style="4" customWidth="1"/>
    <col min="8711" max="8711" width="18.33203125" style="4" customWidth="1"/>
    <col min="8712" max="8712" width="14.44140625" style="4"/>
    <col min="8713" max="8713" width="5.109375" style="4" customWidth="1"/>
    <col min="8714" max="8962" width="14.44140625" style="4"/>
    <col min="8963" max="8963" width="5.109375" style="4" customWidth="1"/>
    <col min="8964" max="8965" width="14.44140625" style="4"/>
    <col min="8966" max="8966" width="5.109375" style="4" customWidth="1"/>
    <col min="8967" max="8967" width="18.33203125" style="4" customWidth="1"/>
    <col min="8968" max="8968" width="14.44140625" style="4"/>
    <col min="8969" max="8969" width="5.109375" style="4" customWidth="1"/>
    <col min="8970" max="9218" width="14.44140625" style="4"/>
    <col min="9219" max="9219" width="5.109375" style="4" customWidth="1"/>
    <col min="9220" max="9221" width="14.44140625" style="4"/>
    <col min="9222" max="9222" width="5.109375" style="4" customWidth="1"/>
    <col min="9223" max="9223" width="18.33203125" style="4" customWidth="1"/>
    <col min="9224" max="9224" width="14.44140625" style="4"/>
    <col min="9225" max="9225" width="5.109375" style="4" customWidth="1"/>
    <col min="9226" max="9474" width="14.44140625" style="4"/>
    <col min="9475" max="9475" width="5.109375" style="4" customWidth="1"/>
    <col min="9476" max="9477" width="14.44140625" style="4"/>
    <col min="9478" max="9478" width="5.109375" style="4" customWidth="1"/>
    <col min="9479" max="9479" width="18.33203125" style="4" customWidth="1"/>
    <col min="9480" max="9480" width="14.44140625" style="4"/>
    <col min="9481" max="9481" width="5.109375" style="4" customWidth="1"/>
    <col min="9482" max="9730" width="14.44140625" style="4"/>
    <col min="9731" max="9731" width="5.109375" style="4" customWidth="1"/>
    <col min="9732" max="9733" width="14.44140625" style="4"/>
    <col min="9734" max="9734" width="5.109375" style="4" customWidth="1"/>
    <col min="9735" max="9735" width="18.33203125" style="4" customWidth="1"/>
    <col min="9736" max="9736" width="14.44140625" style="4"/>
    <col min="9737" max="9737" width="5.109375" style="4" customWidth="1"/>
    <col min="9738" max="9986" width="14.44140625" style="4"/>
    <col min="9987" max="9987" width="5.109375" style="4" customWidth="1"/>
    <col min="9988" max="9989" width="14.44140625" style="4"/>
    <col min="9990" max="9990" width="5.109375" style="4" customWidth="1"/>
    <col min="9991" max="9991" width="18.33203125" style="4" customWidth="1"/>
    <col min="9992" max="9992" width="14.44140625" style="4"/>
    <col min="9993" max="9993" width="5.109375" style="4" customWidth="1"/>
    <col min="9994" max="10242" width="14.44140625" style="4"/>
    <col min="10243" max="10243" width="5.109375" style="4" customWidth="1"/>
    <col min="10244" max="10245" width="14.44140625" style="4"/>
    <col min="10246" max="10246" width="5.109375" style="4" customWidth="1"/>
    <col min="10247" max="10247" width="18.33203125" style="4" customWidth="1"/>
    <col min="10248" max="10248" width="14.44140625" style="4"/>
    <col min="10249" max="10249" width="5.109375" style="4" customWidth="1"/>
    <col min="10250" max="10498" width="14.44140625" style="4"/>
    <col min="10499" max="10499" width="5.109375" style="4" customWidth="1"/>
    <col min="10500" max="10501" width="14.44140625" style="4"/>
    <col min="10502" max="10502" width="5.109375" style="4" customWidth="1"/>
    <col min="10503" max="10503" width="18.33203125" style="4" customWidth="1"/>
    <col min="10504" max="10504" width="14.44140625" style="4"/>
    <col min="10505" max="10505" width="5.109375" style="4" customWidth="1"/>
    <col min="10506" max="10754" width="14.44140625" style="4"/>
    <col min="10755" max="10755" width="5.109375" style="4" customWidth="1"/>
    <col min="10756" max="10757" width="14.44140625" style="4"/>
    <col min="10758" max="10758" width="5.109375" style="4" customWidth="1"/>
    <col min="10759" max="10759" width="18.33203125" style="4" customWidth="1"/>
    <col min="10760" max="10760" width="14.44140625" style="4"/>
    <col min="10761" max="10761" width="5.109375" style="4" customWidth="1"/>
    <col min="10762" max="11010" width="14.44140625" style="4"/>
    <col min="11011" max="11011" width="5.109375" style="4" customWidth="1"/>
    <col min="11012" max="11013" width="14.44140625" style="4"/>
    <col min="11014" max="11014" width="5.109375" style="4" customWidth="1"/>
    <col min="11015" max="11015" width="18.33203125" style="4" customWidth="1"/>
    <col min="11016" max="11016" width="14.44140625" style="4"/>
    <col min="11017" max="11017" width="5.109375" style="4" customWidth="1"/>
    <col min="11018" max="11266" width="14.44140625" style="4"/>
    <col min="11267" max="11267" width="5.109375" style="4" customWidth="1"/>
    <col min="11268" max="11269" width="14.44140625" style="4"/>
    <col min="11270" max="11270" width="5.109375" style="4" customWidth="1"/>
    <col min="11271" max="11271" width="18.33203125" style="4" customWidth="1"/>
    <col min="11272" max="11272" width="14.44140625" style="4"/>
    <col min="11273" max="11273" width="5.109375" style="4" customWidth="1"/>
    <col min="11274" max="11522" width="14.44140625" style="4"/>
    <col min="11523" max="11523" width="5.109375" style="4" customWidth="1"/>
    <col min="11524" max="11525" width="14.44140625" style="4"/>
    <col min="11526" max="11526" width="5.109375" style="4" customWidth="1"/>
    <col min="11527" max="11527" width="18.33203125" style="4" customWidth="1"/>
    <col min="11528" max="11528" width="14.44140625" style="4"/>
    <col min="11529" max="11529" width="5.109375" style="4" customWidth="1"/>
    <col min="11530" max="11778" width="14.44140625" style="4"/>
    <col min="11779" max="11779" width="5.109375" style="4" customWidth="1"/>
    <col min="11780" max="11781" width="14.44140625" style="4"/>
    <col min="11782" max="11782" width="5.109375" style="4" customWidth="1"/>
    <col min="11783" max="11783" width="18.33203125" style="4" customWidth="1"/>
    <col min="11784" max="11784" width="14.44140625" style="4"/>
    <col min="11785" max="11785" width="5.109375" style="4" customWidth="1"/>
    <col min="11786" max="12034" width="14.44140625" style="4"/>
    <col min="12035" max="12035" width="5.109375" style="4" customWidth="1"/>
    <col min="12036" max="12037" width="14.44140625" style="4"/>
    <col min="12038" max="12038" width="5.109375" style="4" customWidth="1"/>
    <col min="12039" max="12039" width="18.33203125" style="4" customWidth="1"/>
    <col min="12040" max="12040" width="14.44140625" style="4"/>
    <col min="12041" max="12041" width="5.109375" style="4" customWidth="1"/>
    <col min="12042" max="12290" width="14.44140625" style="4"/>
    <col min="12291" max="12291" width="5.109375" style="4" customWidth="1"/>
    <col min="12292" max="12293" width="14.44140625" style="4"/>
    <col min="12294" max="12294" width="5.109375" style="4" customWidth="1"/>
    <col min="12295" max="12295" width="18.33203125" style="4" customWidth="1"/>
    <col min="12296" max="12296" width="14.44140625" style="4"/>
    <col min="12297" max="12297" width="5.109375" style="4" customWidth="1"/>
    <col min="12298" max="12546" width="14.44140625" style="4"/>
    <col min="12547" max="12547" width="5.109375" style="4" customWidth="1"/>
    <col min="12548" max="12549" width="14.44140625" style="4"/>
    <col min="12550" max="12550" width="5.109375" style="4" customWidth="1"/>
    <col min="12551" max="12551" width="18.33203125" style="4" customWidth="1"/>
    <col min="12552" max="12552" width="14.44140625" style="4"/>
    <col min="12553" max="12553" width="5.109375" style="4" customWidth="1"/>
    <col min="12554" max="12802" width="14.44140625" style="4"/>
    <col min="12803" max="12803" width="5.109375" style="4" customWidth="1"/>
    <col min="12804" max="12805" width="14.44140625" style="4"/>
    <col min="12806" max="12806" width="5.109375" style="4" customWidth="1"/>
    <col min="12807" max="12807" width="18.33203125" style="4" customWidth="1"/>
    <col min="12808" max="12808" width="14.44140625" style="4"/>
    <col min="12809" max="12809" width="5.109375" style="4" customWidth="1"/>
    <col min="12810" max="13058" width="14.44140625" style="4"/>
    <col min="13059" max="13059" width="5.109375" style="4" customWidth="1"/>
    <col min="13060" max="13061" width="14.44140625" style="4"/>
    <col min="13062" max="13062" width="5.109375" style="4" customWidth="1"/>
    <col min="13063" max="13063" width="18.33203125" style="4" customWidth="1"/>
    <col min="13064" max="13064" width="14.44140625" style="4"/>
    <col min="13065" max="13065" width="5.109375" style="4" customWidth="1"/>
    <col min="13066" max="13314" width="14.44140625" style="4"/>
    <col min="13315" max="13315" width="5.109375" style="4" customWidth="1"/>
    <col min="13316" max="13317" width="14.44140625" style="4"/>
    <col min="13318" max="13318" width="5.109375" style="4" customWidth="1"/>
    <col min="13319" max="13319" width="18.33203125" style="4" customWidth="1"/>
    <col min="13320" max="13320" width="14.44140625" style="4"/>
    <col min="13321" max="13321" width="5.109375" style="4" customWidth="1"/>
    <col min="13322" max="13570" width="14.44140625" style="4"/>
    <col min="13571" max="13571" width="5.109375" style="4" customWidth="1"/>
    <col min="13572" max="13573" width="14.44140625" style="4"/>
    <col min="13574" max="13574" width="5.109375" style="4" customWidth="1"/>
    <col min="13575" max="13575" width="18.33203125" style="4" customWidth="1"/>
    <col min="13576" max="13576" width="14.44140625" style="4"/>
    <col min="13577" max="13577" width="5.109375" style="4" customWidth="1"/>
    <col min="13578" max="13826" width="14.44140625" style="4"/>
    <col min="13827" max="13827" width="5.109375" style="4" customWidth="1"/>
    <col min="13828" max="13829" width="14.44140625" style="4"/>
    <col min="13830" max="13830" width="5.109375" style="4" customWidth="1"/>
    <col min="13831" max="13831" width="18.33203125" style="4" customWidth="1"/>
    <col min="13832" max="13832" width="14.44140625" style="4"/>
    <col min="13833" max="13833" width="5.109375" style="4" customWidth="1"/>
    <col min="13834" max="14082" width="14.44140625" style="4"/>
    <col min="14083" max="14083" width="5.109375" style="4" customWidth="1"/>
    <col min="14084" max="14085" width="14.44140625" style="4"/>
    <col min="14086" max="14086" width="5.109375" style="4" customWidth="1"/>
    <col min="14087" max="14087" width="18.33203125" style="4" customWidth="1"/>
    <col min="14088" max="14088" width="14.44140625" style="4"/>
    <col min="14089" max="14089" width="5.109375" style="4" customWidth="1"/>
    <col min="14090" max="14338" width="14.44140625" style="4"/>
    <col min="14339" max="14339" width="5.109375" style="4" customWidth="1"/>
    <col min="14340" max="14341" width="14.44140625" style="4"/>
    <col min="14342" max="14342" width="5.109375" style="4" customWidth="1"/>
    <col min="14343" max="14343" width="18.33203125" style="4" customWidth="1"/>
    <col min="14344" max="14344" width="14.44140625" style="4"/>
    <col min="14345" max="14345" width="5.109375" style="4" customWidth="1"/>
    <col min="14346" max="14594" width="14.44140625" style="4"/>
    <col min="14595" max="14595" width="5.109375" style="4" customWidth="1"/>
    <col min="14596" max="14597" width="14.44140625" style="4"/>
    <col min="14598" max="14598" width="5.109375" style="4" customWidth="1"/>
    <col min="14599" max="14599" width="18.33203125" style="4" customWidth="1"/>
    <col min="14600" max="14600" width="14.44140625" style="4"/>
    <col min="14601" max="14601" width="5.109375" style="4" customWidth="1"/>
    <col min="14602" max="14850" width="14.44140625" style="4"/>
    <col min="14851" max="14851" width="5.109375" style="4" customWidth="1"/>
    <col min="14852" max="14853" width="14.44140625" style="4"/>
    <col min="14854" max="14854" width="5.109375" style="4" customWidth="1"/>
    <col min="14855" max="14855" width="18.33203125" style="4" customWidth="1"/>
    <col min="14856" max="14856" width="14.44140625" style="4"/>
    <col min="14857" max="14857" width="5.109375" style="4" customWidth="1"/>
    <col min="14858" max="15106" width="14.44140625" style="4"/>
    <col min="15107" max="15107" width="5.109375" style="4" customWidth="1"/>
    <col min="15108" max="15109" width="14.44140625" style="4"/>
    <col min="15110" max="15110" width="5.109375" style="4" customWidth="1"/>
    <col min="15111" max="15111" width="18.33203125" style="4" customWidth="1"/>
    <col min="15112" max="15112" width="14.44140625" style="4"/>
    <col min="15113" max="15113" width="5.109375" style="4" customWidth="1"/>
    <col min="15114" max="15362" width="14.44140625" style="4"/>
    <col min="15363" max="15363" width="5.109375" style="4" customWidth="1"/>
    <col min="15364" max="15365" width="14.44140625" style="4"/>
    <col min="15366" max="15366" width="5.109375" style="4" customWidth="1"/>
    <col min="15367" max="15367" width="18.33203125" style="4" customWidth="1"/>
    <col min="15368" max="15368" width="14.44140625" style="4"/>
    <col min="15369" max="15369" width="5.109375" style="4" customWidth="1"/>
    <col min="15370" max="15618" width="14.44140625" style="4"/>
    <col min="15619" max="15619" width="5.109375" style="4" customWidth="1"/>
    <col min="15620" max="15621" width="14.44140625" style="4"/>
    <col min="15622" max="15622" width="5.109375" style="4" customWidth="1"/>
    <col min="15623" max="15623" width="18.33203125" style="4" customWidth="1"/>
    <col min="15624" max="15624" width="14.44140625" style="4"/>
    <col min="15625" max="15625" width="5.109375" style="4" customWidth="1"/>
    <col min="15626" max="15874" width="14.44140625" style="4"/>
    <col min="15875" max="15875" width="5.109375" style="4" customWidth="1"/>
    <col min="15876" max="15877" width="14.44140625" style="4"/>
    <col min="15878" max="15878" width="5.109375" style="4" customWidth="1"/>
    <col min="15879" max="15879" width="18.33203125" style="4" customWidth="1"/>
    <col min="15880" max="15880" width="14.44140625" style="4"/>
    <col min="15881" max="15881" width="5.109375" style="4" customWidth="1"/>
    <col min="15882" max="16130" width="14.44140625" style="4"/>
    <col min="16131" max="16131" width="5.109375" style="4" customWidth="1"/>
    <col min="16132" max="16133" width="14.44140625" style="4"/>
    <col min="16134" max="16134" width="5.109375" style="4" customWidth="1"/>
    <col min="16135" max="16135" width="18.33203125" style="4" customWidth="1"/>
    <col min="16136" max="16136" width="14.44140625" style="4"/>
    <col min="16137" max="16137" width="5.109375" style="4" customWidth="1"/>
    <col min="16138" max="16384" width="14.44140625" style="4"/>
  </cols>
  <sheetData>
    <row r="1" spans="1:257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13.05" customHeight="1" x14ac:dyDescent="0.3">
      <c r="A2" s="4"/>
      <c r="B2" s="1" t="s">
        <v>1470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13.05" customHeight="1" thickBot="1" x14ac:dyDescent="0.35">
      <c r="A5" s="10"/>
      <c r="B5" s="5" t="s">
        <v>21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ht="13.05" customHeight="1" x14ac:dyDescent="0.3">
      <c r="A6" s="6"/>
      <c r="B6" s="7" t="str">
        <f>obLibs&amp;"initialmargin.isdasimm.sensitivity.AbstractSIMMSensitivityCalculation"</f>
        <v>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13.05" customHeight="1" x14ac:dyDescent="0.3">
      <c r="A7" s="6"/>
      <c r="B7" s="7" t="str">
        <f>obLibs&amp;"initialmargin.isdasimm.test.SIMMProductFigures"</f>
        <v>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ht="13.05" customHeight="1" x14ac:dyDescent="0.3">
      <c r="A8" s="6"/>
      <c r="B8" s="7" t="str">
        <f>obLibs&amp;"initialmargin.isdasimm.test.SIMMTest"</f>
        <v>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ht="13.05" customHeight="1" x14ac:dyDescent="0.3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ht="13.05" customHeight="1" x14ac:dyDescent="0.3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ht="13.05" customHeight="1" x14ac:dyDescent="0.3">
      <c r="A12" s="4"/>
      <c r="B12" s="7" t="s">
        <v>1466</v>
      </c>
      <c r="C12" s="20">
        <v>2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ht="13.05" customHeight="1" x14ac:dyDescent="0.3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ht="13.05" customHeight="1" x14ac:dyDescent="0.3">
      <c r="A14" s="4"/>
      <c r="B14" s="8" t="s">
        <v>1468</v>
      </c>
      <c r="C14" s="64" t="s">
        <v>1467</v>
      </c>
      <c r="D14" s="64" t="s">
        <v>1465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ht="13.05" customHeight="1" x14ac:dyDescent="0.3">
      <c r="A15" s="4"/>
      <c r="B15" s="65">
        <v>1</v>
      </c>
      <c r="C15" s="4" t="str">
        <f>SIMMSwap!C19</f>
        <v>SIMMSwap 
[2751]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ht="13.05" customHeight="1" x14ac:dyDescent="0.3">
      <c r="A16" s="4"/>
      <c r="B16" s="65">
        <v>2</v>
      </c>
      <c r="C16" s="4" t="str">
        <f>SIMMSwaption!C20</f>
        <v>SIMMSwaption 
[2756]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ht="13.05" customHeight="1" x14ac:dyDescent="0.3">
      <c r="A17" s="4"/>
      <c r="B17" s="65">
        <v>3</v>
      </c>
      <c r="C17" s="4" t="str">
        <f>SIMMBermudan!C23</f>
        <v>SIMMBermudanSwaption 
[2796]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ht="13.05" customHeight="1" x14ac:dyDescent="0.3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ht="13.05" customHeight="1" x14ac:dyDescent="0.3">
      <c r="A19" s="4"/>
      <c r="C19" s="4"/>
      <c r="D19" s="4"/>
      <c r="E19" s="4"/>
      <c r="AH19" s="1"/>
      <c r="AI19" s="1"/>
      <c r="IW19" s="4"/>
    </row>
    <row r="20" spans="1:257" ht="13.05" customHeight="1" x14ac:dyDescent="0.3">
      <c r="A20" s="4"/>
      <c r="B20" s="7" t="s">
        <v>1462</v>
      </c>
      <c r="C20" s="7" t="str">
        <f>"Forward Initial Margin of a "&amp;VLOOKUP(C12,B15:D17,3,FALSE)</f>
        <v>Forward Initial Margin of a 10 x 5 Swaption with Physical Delivery</v>
      </c>
      <c r="O20" s="7"/>
      <c r="P20" s="7"/>
      <c r="AH20" s="1"/>
      <c r="AI20" s="1"/>
      <c r="IW20" s="4"/>
    </row>
    <row r="21" spans="1:257" ht="13.05" customHeight="1" x14ac:dyDescent="0.3">
      <c r="A21" s="4"/>
      <c r="B21" s="6" t="s">
        <v>15</v>
      </c>
      <c r="C21" s="16" t="str">
        <f>VLOOKUP(C12,B15:D19,2,FALSE)</f>
        <v>SIMMSwaption 
[2756]</v>
      </c>
      <c r="D21" s="16"/>
      <c r="E21" s="16"/>
      <c r="F21" s="7"/>
      <c r="O21" s="7"/>
      <c r="P21" s="7"/>
      <c r="AH21" s="1"/>
      <c r="AI21" s="1"/>
      <c r="IW21" s="4"/>
    </row>
    <row r="22" spans="1:257" ht="13.05" customHeight="1" x14ac:dyDescent="0.3">
      <c r="A22" s="4"/>
      <c r="B22" s="4"/>
      <c r="D22" s="4"/>
      <c r="E22" s="7"/>
      <c r="F22" s="7"/>
      <c r="O22" s="7"/>
      <c r="P22" s="7"/>
      <c r="AH22" s="1"/>
      <c r="AI22" s="1"/>
      <c r="IW22" s="4"/>
    </row>
    <row r="23" spans="1:257" ht="13.05" customHeight="1" thickBot="1" x14ac:dyDescent="0.35">
      <c r="A23" s="4"/>
      <c r="B23" s="5" t="s">
        <v>30</v>
      </c>
      <c r="C23" s="5"/>
      <c r="D23" s="5"/>
      <c r="E23" s="5"/>
      <c r="F23" s="5"/>
      <c r="G23" s="5"/>
      <c r="O23" s="7"/>
      <c r="P23" s="7"/>
      <c r="AH23" s="1"/>
      <c r="AI23" s="1"/>
      <c r="IW23" s="4"/>
    </row>
    <row r="24" spans="1:257" ht="13.05" customHeight="1" x14ac:dyDescent="0.3">
      <c r="A24" s="4"/>
      <c r="B24" s="7" t="s">
        <v>1613</v>
      </c>
      <c r="D24" s="16" t="str">
        <f>LMM!$H$34</f>
        <v>liborModelMonteCarloSimulation LIBOR Market Model 
[2780]</v>
      </c>
      <c r="O24" s="7"/>
      <c r="P24" s="7"/>
      <c r="R24" s="4"/>
      <c r="AH24" s="1"/>
      <c r="AI24" s="1"/>
      <c r="IW24" s="4"/>
    </row>
    <row r="25" spans="1:257" ht="13.05" customHeight="1" x14ac:dyDescent="0.3">
      <c r="A25" s="4"/>
      <c r="B25" s="7" t="s">
        <v>38</v>
      </c>
      <c r="D25" s="16" t="str">
        <f>[1]!obCall("WeightMode"&amp;" "&amp;$B$6,$B$6&amp;"$WeightMode","valueOf",[1]!obMake("","String",E25))</f>
        <v>WeightMode initialmargin.isdasimm.sensitivity.AbstractSIMMSensitivityCalculation 
[2812]</v>
      </c>
      <c r="E25" s="19" t="s">
        <v>26</v>
      </c>
      <c r="F25" s="7" t="s">
        <v>1446</v>
      </c>
      <c r="O25" s="7"/>
      <c r="P25" s="7"/>
      <c r="R25" s="4"/>
      <c r="AH25" s="1"/>
      <c r="AI25" s="1"/>
      <c r="IW25" s="4"/>
    </row>
    <row r="26" spans="1:257" ht="13.05" customHeight="1" x14ac:dyDescent="0.3">
      <c r="A26" s="4"/>
      <c r="B26" s="7" t="s">
        <v>1443</v>
      </c>
      <c r="C26" s="7" t="s">
        <v>1451</v>
      </c>
      <c r="D26" s="16" t="str">
        <f>[1]!obMake("InterpolationStep"&amp;" "&amp;$B$6,$C$26,E26)</f>
        <v>InterpolationStep initialmargin.isdasimm.sensitivity.AbstractSIMMSensitivityCalculation 
[2814]</v>
      </c>
      <c r="E26" s="19">
        <v>1</v>
      </c>
      <c r="F26" s="4"/>
      <c r="O26" s="7"/>
      <c r="P26" s="7"/>
      <c r="R26" s="4"/>
      <c r="AH26" s="1"/>
      <c r="AI26" s="1"/>
      <c r="IW26" s="4"/>
    </row>
    <row r="27" spans="1:257" ht="13.05" customHeight="1" x14ac:dyDescent="0.3">
      <c r="A27" s="4"/>
      <c r="B27" s="7" t="s">
        <v>1444</v>
      </c>
      <c r="C27" s="7" t="s">
        <v>1452</v>
      </c>
      <c r="D27" s="16" t="str">
        <f>[1]!obMake("IsUseAnalyticSensis"&amp;" "&amp;$B$6,$C27,E27)</f>
        <v>IsUseAnalyticSensis initialmargin.isdasimm.sensitivity.AbstractSIMMSensitivityCalculation 
[2808]</v>
      </c>
      <c r="E27" s="7" t="b">
        <f>FALSE</f>
        <v>0</v>
      </c>
      <c r="O27" s="7"/>
      <c r="P27" s="7"/>
      <c r="R27" s="4"/>
      <c r="AH27" s="1"/>
      <c r="AI27" s="1"/>
      <c r="IW27" s="4"/>
    </row>
    <row r="28" spans="1:257" ht="13.05" customHeight="1" x14ac:dyDescent="0.3">
      <c r="A28" s="4"/>
      <c r="B28" s="7" t="s">
        <v>1611</v>
      </c>
      <c r="C28" s="7" t="s">
        <v>1452</v>
      </c>
      <c r="D28" s="16" t="str">
        <f>[1]!obMake("IsUseTimeGridAdjustment"&amp;" "&amp;$B$6,$C28,E28)</f>
        <v>IsUseTimeGridAdjustment initialmargin.isdasimm.sensitivity.AbstractSIMMSensitivityCalculation 
[2952]</v>
      </c>
      <c r="E28" s="19" t="b">
        <v>1</v>
      </c>
      <c r="F28" s="7"/>
      <c r="O28" s="7"/>
      <c r="P28" s="7"/>
      <c r="R28" s="4"/>
      <c r="AH28" s="1"/>
      <c r="AI28" s="1"/>
      <c r="IW28" s="4"/>
    </row>
    <row r="29" spans="1:257" ht="13.05" customHeight="1" x14ac:dyDescent="0.3">
      <c r="A29" s="4"/>
      <c r="B29" s="7" t="s">
        <v>1612</v>
      </c>
      <c r="C29" s="7" t="s">
        <v>1452</v>
      </c>
      <c r="D29" s="16" t="str">
        <f>[1]!obMake("IsConsiderOISSensis"&amp;" "&amp;$B$6,$C29,E29)</f>
        <v>IsConsiderOISSensis initialmargin.isdasimm.sensitivity.AbstractSIMMSensitivityCalculation 
[2922]</v>
      </c>
      <c r="E29" s="19" t="b">
        <v>1</v>
      </c>
      <c r="O29" s="7"/>
      <c r="P29" s="7"/>
      <c r="R29" s="4"/>
      <c r="AH29" s="1"/>
      <c r="AI29" s="1"/>
      <c r="IW29" s="4"/>
    </row>
    <row r="30" spans="1:257" ht="13.05" customHeight="1" x14ac:dyDescent="0.3">
      <c r="A30" s="4"/>
      <c r="B30" s="7" t="s">
        <v>1485</v>
      </c>
      <c r="C30" s="7" t="s">
        <v>1451</v>
      </c>
      <c r="D30" s="16" t="str">
        <f>[1]!obMake("TimeStep"&amp;" "&amp;$B$6,$C$30,E30)</f>
        <v>TimeStep initialmargin.isdasimm.sensitivity.AbstractSIMMSensitivityCalculation 
[2809]</v>
      </c>
      <c r="E30" s="20">
        <v>0.1</v>
      </c>
      <c r="O30" s="7"/>
      <c r="P30" s="7"/>
      <c r="R30" s="4"/>
      <c r="AH30" s="1"/>
      <c r="AI30" s="1"/>
      <c r="IW30" s="4"/>
    </row>
    <row r="31" spans="1:257" ht="13.05" customHeight="1" x14ac:dyDescent="0.3">
      <c r="A31" s="4"/>
      <c r="B31" s="7" t="s">
        <v>46</v>
      </c>
      <c r="C31" s="7" t="s">
        <v>1451</v>
      </c>
      <c r="D31" s="16" t="str">
        <f>[1]!obMake("FinalTime"&amp;" "&amp;$B$6,$C$31,E31)</f>
        <v>FinalTime initialmargin.isdasimm.sensitivity.AbstractSIMMSensitivityCalculation 
[2996]</v>
      </c>
      <c r="E31" s="20">
        <v>15</v>
      </c>
      <c r="O31" s="7"/>
      <c r="P31" s="7"/>
      <c r="R31" s="4"/>
      <c r="AH31" s="1"/>
      <c r="AI31" s="1"/>
      <c r="IW31" s="4"/>
    </row>
    <row r="32" spans="1:257" ht="13.05" customHeight="1" x14ac:dyDescent="0.3">
      <c r="A32" s="4"/>
      <c r="B32" s="7" t="s">
        <v>1484</v>
      </c>
      <c r="E32" s="20">
        <v>2</v>
      </c>
      <c r="O32" s="7"/>
      <c r="P32" s="7"/>
      <c r="R32" s="4"/>
      <c r="AH32" s="1"/>
      <c r="AI32" s="1"/>
      <c r="IW32" s="4"/>
    </row>
    <row r="33" spans="1:257" ht="13.05" customHeight="1" x14ac:dyDescent="0.3">
      <c r="A33" s="4"/>
      <c r="E33" s="7"/>
      <c r="O33" s="7"/>
      <c r="P33" s="7"/>
      <c r="R33" s="4"/>
      <c r="AH33" s="1"/>
      <c r="AI33" s="1"/>
      <c r="IW33" s="4"/>
    </row>
    <row r="34" spans="1:257" ht="13.05" customHeight="1" x14ac:dyDescent="0.3">
      <c r="A34" s="4"/>
      <c r="O34" s="7"/>
      <c r="P34" s="7"/>
      <c r="R34" s="4"/>
      <c r="AH34" s="1"/>
      <c r="AI34" s="1"/>
      <c r="IW34" s="4"/>
    </row>
    <row r="35" spans="1:257" ht="13.05" customHeight="1" x14ac:dyDescent="0.3">
      <c r="A35" s="4"/>
      <c r="B35" s="13" t="s">
        <v>1439</v>
      </c>
      <c r="C35" s="25"/>
      <c r="D35" s="21" t="b">
        <v>0</v>
      </c>
      <c r="O35" s="7"/>
      <c r="P35" s="7"/>
      <c r="R35" s="4"/>
      <c r="AH35" s="1"/>
      <c r="AI35" s="1"/>
      <c r="IW35" s="4"/>
    </row>
    <row r="36" spans="1:257" ht="13.05" customHeight="1" x14ac:dyDescent="0.3">
      <c r="A36" s="4"/>
      <c r="B36" s="14" t="s">
        <v>1440</v>
      </c>
      <c r="D36" s="28" t="b">
        <v>0</v>
      </c>
      <c r="O36" s="7"/>
      <c r="P36" s="7"/>
      <c r="R36" s="4"/>
      <c r="AH36" s="1"/>
      <c r="AI36" s="1"/>
      <c r="IW36" s="4"/>
    </row>
    <row r="37" spans="1:257" ht="13.05" customHeight="1" x14ac:dyDescent="0.3">
      <c r="A37" s="4"/>
      <c r="B37" s="14" t="s">
        <v>1441</v>
      </c>
      <c r="C37" s="10"/>
      <c r="D37" s="94" t="b">
        <v>0</v>
      </c>
      <c r="O37" s="7"/>
      <c r="P37" s="7"/>
      <c r="R37" s="4"/>
      <c r="AH37" s="1"/>
      <c r="AI37" s="1"/>
      <c r="IW37" s="4"/>
    </row>
    <row r="38" spans="1:257" ht="13.05" customHeight="1" x14ac:dyDescent="0.3">
      <c r="A38" s="4"/>
      <c r="B38" s="11" t="s">
        <v>1615</v>
      </c>
      <c r="C38" s="8"/>
      <c r="D38" s="93" t="b">
        <v>0</v>
      </c>
      <c r="O38" s="7"/>
      <c r="P38" s="7"/>
      <c r="R38" s="4"/>
      <c r="AH38" s="1"/>
      <c r="AI38" s="1"/>
      <c r="IW38" s="4"/>
    </row>
    <row r="39" spans="1:257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W39" s="4"/>
    </row>
    <row r="40" spans="1:257" ht="13.05" customHeight="1" x14ac:dyDescent="0.3">
      <c r="A40" s="4"/>
      <c r="B40" s="10"/>
      <c r="C40" s="10"/>
      <c r="D40" s="1"/>
      <c r="O40" s="7"/>
      <c r="P40" s="7"/>
      <c r="R40" s="4"/>
      <c r="AH40" s="1"/>
      <c r="AI40" s="1"/>
      <c r="IW40" s="4"/>
    </row>
    <row r="41" spans="1:257" ht="13.05" customHeight="1" x14ac:dyDescent="0.3">
      <c r="A41" s="4"/>
      <c r="B41" s="10"/>
      <c r="C41" s="10"/>
      <c r="D41" s="1"/>
      <c r="P41" s="7"/>
      <c r="Q41" s="7"/>
      <c r="S41" s="4"/>
      <c r="AH41" s="1"/>
      <c r="AI41" s="1"/>
      <c r="AJ41" s="1"/>
    </row>
    <row r="42" spans="1:257" ht="11.85" customHeight="1" x14ac:dyDescent="0.3">
      <c r="C42" s="60" t="str">
        <f>"Expected Initial Margin"</f>
        <v>Expected Initial Margin</v>
      </c>
      <c r="D42" s="27"/>
      <c r="E42" s="27"/>
      <c r="F42" s="27"/>
      <c r="IU42" s="4"/>
      <c r="IV42" s="4"/>
      <c r="IW42" s="4"/>
    </row>
    <row r="43" spans="1:257" ht="11.85" customHeight="1" x14ac:dyDescent="0.3">
      <c r="C43" s="10" t="s">
        <v>41</v>
      </c>
      <c r="D43" s="10" t="str">
        <f>"LinearMelting"</f>
        <v>LinearMelting</v>
      </c>
      <c r="E43" s="10" t="str">
        <f>"Interpolation"</f>
        <v>Interpolation</v>
      </c>
      <c r="F43" s="10" t="s">
        <v>1614</v>
      </c>
      <c r="G43" s="10" t="str">
        <f>(1-2*G44)*100 &amp;"% Confidence Bounds"</f>
        <v>95% Confidence Bounds</v>
      </c>
      <c r="H43" s="10"/>
      <c r="I43" s="10" t="s">
        <v>1461</v>
      </c>
      <c r="J43" s="1" t="s">
        <v>1457</v>
      </c>
      <c r="K43" s="1" t="s">
        <v>1458</v>
      </c>
      <c r="L43" s="1" t="s">
        <v>1459</v>
      </c>
      <c r="M43" s="1" t="s">
        <v>1460</v>
      </c>
      <c r="AH43" s="1"/>
      <c r="AI43" s="1"/>
      <c r="AQ43" s="7" t="s">
        <v>1473</v>
      </c>
      <c r="IW43" s="4"/>
    </row>
    <row r="44" spans="1:257" ht="11.85" customHeight="1" x14ac:dyDescent="0.3">
      <c r="B44" s="8" t="s">
        <v>22</v>
      </c>
      <c r="C44" s="61" t="str">
        <f>[1]!obMake("Values"&amp;C$43,$B$7,$D$24,$C$21,$D$25,[1]!obCall("SensitivityMode",$B$6&amp;"$SensitivityMode","valueOf",[1]!obMake("","String",C$43)),$D$26:$D$31)</f>
        <v>ValuesExact 
[3002]</v>
      </c>
      <c r="D44" s="61" t="str">
        <f>[1]!obMake("Values"&amp;D$43,$B$7,$D$24,$C$21,$D$25,[1]!obCall("SensitivityMode",$B$6&amp;"$SensitivityMode","valueOf",[1]!obMake("","String",D$43)),$D$26:$D$31)</f>
        <v>ValuesLinearMelting 
[2999]</v>
      </c>
      <c r="E44" s="92" t="str">
        <f>[1]!obMake("Values"&amp;E$43,$B$7,$D$24,$C$21,$D$25,[1]!obCall("SensitivityMode",$B$6&amp;"$SensitivityMode","valueOf",[1]!obMake("","String",E$43)),$D$26:$D$31)</f>
        <v>ValuesInterpolation 
[3005]</v>
      </c>
      <c r="F44" s="62" t="str">
        <f>[1]!obMake("Values"&amp;$F$43,$B$7,[1]!obCall("",$B$8,"getZeroVolatilityModel",$D$24),$C$21,$D$25,[1]!obCall("SensitivityMode",$B$6&amp;"$SensitivityMode","valueOf",[1]!obMake("","String",C$43)),$D$26:$D$31)</f>
        <v>ValuesOnePathAgeing 
[3009]</v>
      </c>
      <c r="G44" s="23">
        <v>2.5000000000000001E-2</v>
      </c>
      <c r="H44" s="23">
        <f>1-G44</f>
        <v>0.97499999999999998</v>
      </c>
      <c r="I44" s="14" t="str">
        <f>[1]!obMake("Path"&amp; COLUMN()&amp;ROW(),"int",COLUMN())</f>
        <v>Path944 
[2803]</v>
      </c>
      <c r="J44" s="14" t="str">
        <f>[1]!obMake("Path"&amp; COLUMN()&amp;ROW(),"int",COLUMN())</f>
        <v>Path1044 
[2798]</v>
      </c>
      <c r="K44" s="14" t="str">
        <f>[1]!obMake("Path"&amp; COLUMN()&amp;ROW(),"int",COLUMN())</f>
        <v>Path1144 
[2806]</v>
      </c>
      <c r="L44" s="14" t="str">
        <f>[1]!obMake("Path"&amp; COLUMN()&amp;ROW(),"int",COLUMN())</f>
        <v>Path1244 
[2805]</v>
      </c>
      <c r="M44" s="14" t="str">
        <f>[1]!obMake("Path"&amp; COLUMN()&amp;ROW(),"int",COLUMN())</f>
        <v>Path1344 
[2802]</v>
      </c>
      <c r="N44" s="14" t="str">
        <f>[1]!obMake("Path"&amp; COLUMN()&amp;ROW(),"int",COLUMN())</f>
        <v>Path1444 
[2801]</v>
      </c>
      <c r="O44" s="14" t="str">
        <f>[1]!obMake("Path"&amp; COLUMN()&amp;ROW(),"int",COLUMN())</f>
        <v>Path1544 
[2799]</v>
      </c>
      <c r="P44" s="14" t="str">
        <f>[1]!obMake("Path"&amp; COLUMN()&amp;ROW(),"int",COLUMN())</f>
        <v>Path1644 
[2807]</v>
      </c>
      <c r="Q44" s="14" t="str">
        <f>[1]!obMake("Path"&amp; COLUMN()&amp;ROW(),"int",COLUMN())</f>
        <v>Path1744 
[2800]</v>
      </c>
      <c r="R44" s="14" t="str">
        <f>[1]!obMake("Path"&amp; COLUMN()&amp;ROW(),"int",COLUMN())</f>
        <v>Path1844 
[2804]</v>
      </c>
      <c r="S44" s="10"/>
      <c r="T44" s="10"/>
      <c r="X44" s="66"/>
      <c r="AH44" s="1"/>
      <c r="AI44" s="1"/>
      <c r="AJ44" s="1"/>
      <c r="AQ44" s="7" t="s">
        <v>22</v>
      </c>
      <c r="AR44" s="7" t="s">
        <v>1474</v>
      </c>
      <c r="AS44" s="7" t="s">
        <v>1475</v>
      </c>
      <c r="AT44" s="7" t="s">
        <v>1476</v>
      </c>
      <c r="AU44" s="7" t="s">
        <v>1614</v>
      </c>
      <c r="AV44" s="7" t="s">
        <v>1477</v>
      </c>
      <c r="AW44" s="7" t="s">
        <v>1478</v>
      </c>
      <c r="AX44" s="7" t="s">
        <v>1479</v>
      </c>
      <c r="AY44" s="7" t="s">
        <v>1480</v>
      </c>
      <c r="AZ44" s="7" t="s">
        <v>1481</v>
      </c>
      <c r="BA44" s="7" t="s">
        <v>1482</v>
      </c>
      <c r="BB44" s="7" t="s">
        <v>1483</v>
      </c>
    </row>
    <row r="45" spans="1:257" ht="11.4" customHeight="1" x14ac:dyDescent="0.3">
      <c r="A45" s="7" t="str">
        <f t="shared" ref="A45:A108" si="0">IF(OR($D$37,$D$36,$D$35),IF(MOD((ROW(A45)-ROW($A$45))*$E$30,$E$32)&lt;0.0001,(ROW(A45)-ROW($A$45))*$E$30,""),"")</f>
        <v/>
      </c>
      <c r="B45" s="7" t="str">
        <f t="shared" ref="B45:B76" si="1">IF(IF(OR($D$37,$D$36,$D$35),(ROW(A45)-ROW($A$45))*$E$30,"")&lt;=$E$31,IF(OR($D$37,$D$36,$D$35),(ROW(A45)-ROW($A$45))*$E$30,""),"")</f>
        <v/>
      </c>
      <c r="C45" s="24" t="str">
        <f t="array" ref="C45:C345">TRANSPOSE(IF($D$37,[1]!obGet([1]!obCall("",$C$44,"getExpectedIM")),""))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TRANSPOSE(IF($D$35,[1]!obGet([1]!obCall("",$E$44,"getExpectedIM")),""))</f>
        <v/>
      </c>
      <c r="F45" s="12" t="str">
        <f t="array" ref="F45:F345">TRANSPOSE(IF($D$38,[1]!obGet([1]!obCall("",$F$44,"getExpectedIM")),""))</f>
        <v/>
      </c>
      <c r="G45" s="14" t="str">
        <f t="array" ref="G45:G345">TRANSPOSE(IF($D$37,[1]!obGet([1]!obCall("",$C$44,"getQuantile",[1]!obMake("","double",$G$44))),""))</f>
        <v/>
      </c>
      <c r="H45" s="14" t="str">
        <f t="array" ref="H45:H345">TRANSPOSE(IF($D$37,[1]!obGet([1]!obCall("",$C$44,"getQuantile",[1]!obMake("","double",$H$44))),""))</f>
        <v/>
      </c>
      <c r="I45" s="59" t="str">
        <f t="array" ref="I45:I345">TRANSPOSE(IF($D$37,[1]!obGet([1]!obCall("",$C$44,"getPath",I$44)),""))</f>
        <v/>
      </c>
      <c r="J45" s="25" t="str">
        <f t="array" ref="J45:J345">TRANSPOSE(IF($D$37,[1]!obGet([1]!obCall("",$C$44,"getPath",J$44)),""))</f>
        <v/>
      </c>
      <c r="K45" s="25" t="str">
        <f t="array" ref="K45:K345">TRANSPOSE(IF($D$37,[1]!obGet([1]!obCall("",$C$44,"getPath",K$44)),""))</f>
        <v/>
      </c>
      <c r="L45" s="25" t="str">
        <f t="array" ref="L45:L345">TRANSPOSE(IF($D$37,[1]!obGet([1]!obCall("",$C$44,"getPath",L$44)),""))</f>
        <v/>
      </c>
      <c r="M45" s="25" t="str">
        <f t="array" ref="M45:M345">TRANSPOSE(IF($D$37,[1]!obGet([1]!obCall("",$C$44,"getPath",M$44)),""))</f>
        <v/>
      </c>
      <c r="N45" s="25" t="str">
        <f t="array" ref="N45:N345">TRANSPOSE(IF($D$37,[1]!obGet([1]!obCall("",$C$44,"getPath",N$44)),""))</f>
        <v/>
      </c>
      <c r="O45" s="25" t="str">
        <f t="array" ref="O45:O345">TRANSPOSE(IF($D$37,[1]!obGet([1]!obCall("",$C$44,"getPath",O$44)),""))</f>
        <v/>
      </c>
      <c r="P45" s="25" t="str">
        <f t="array" ref="P45:P345">TRANSPOSE(IF($D$37,[1]!obGet([1]!obCall("",$C$44,"getPath",P$44)),""))</f>
        <v/>
      </c>
      <c r="Q45" s="25" t="str">
        <f t="array" ref="Q45:Q345">TRANSPOSE(IF($D$37,[1]!obGet([1]!obCall("",$C$44,"getPath",Q$44)),""))</f>
        <v/>
      </c>
      <c r="R45" s="25" t="str">
        <f t="array" ref="R45:R345">TRANSPOSE(IF($D$37,[1]!obGet([1]!obCall("",$C$44,"getPath",R$44)),""))</f>
        <v/>
      </c>
      <c r="S45" s="25"/>
      <c r="T45" s="25"/>
      <c r="U45" s="7"/>
      <c r="V45" s="7"/>
      <c r="X45" s="66"/>
      <c r="AH45" s="1"/>
      <c r="AI45" s="1"/>
      <c r="AQ45" s="7" t="str">
        <f t="shared" ref="AQ45:AQ108" si="2">IF((ROW(A45)-ROW($A$45))*$E$30&lt;=$E$31,A45,"")</f>
        <v/>
      </c>
      <c r="AR45" s="67" t="str">
        <f t="shared" ref="AR45:AR108" si="3">IF(ISNUMBER(C45),C45,"")</f>
        <v/>
      </c>
      <c r="AS45" s="67" t="str">
        <f t="shared" ref="AS45:AS108" si="4">IF(ISNUMBER(D45),D45,"")</f>
        <v/>
      </c>
      <c r="AT45" s="67" t="str">
        <f>IF(ISNUMBER(E45),E45,"")</f>
        <v/>
      </c>
      <c r="AU45" s="67" t="str">
        <f>IF(ISNUMBER(F45),F45,"")</f>
        <v/>
      </c>
      <c r="AV45" s="67" t="str">
        <f t="shared" ref="AV45:AV108" si="5">IF(ISNUMBER(G45),G45,"")</f>
        <v/>
      </c>
      <c r="AW45" s="67" t="str">
        <f t="shared" ref="AW45:AW108" si="6">IF(ISNUMBER(H45),H45,"")</f>
        <v/>
      </c>
      <c r="AX45" s="67" t="str">
        <f t="shared" ref="AX45:AX108" si="7">IF(ISNUMBER(I45),I45,"")</f>
        <v/>
      </c>
      <c r="AY45" s="67" t="str">
        <f t="shared" ref="AY45:AY108" si="8">IF(ISNUMBER(J45),J45,"")</f>
        <v/>
      </c>
      <c r="AZ45" s="67" t="str">
        <f t="shared" ref="AZ45:AZ108" si="9">IF(ISNUMBER(K45),K45,"")</f>
        <v/>
      </c>
      <c r="BA45" s="67" t="str">
        <f t="shared" ref="BA45:BA108" si="10">IF(ISNUMBER(L45),L45,"")</f>
        <v/>
      </c>
      <c r="BB45" s="67" t="str">
        <f t="shared" ref="BB45:BB108" si="11">IF(ISNUMBER(M45),M45,"")</f>
        <v/>
      </c>
      <c r="IW45" s="4"/>
    </row>
    <row r="46" spans="1:257" ht="11.85" customHeight="1" x14ac:dyDescent="0.3">
      <c r="A46" s="7" t="str">
        <f t="shared" si="0"/>
        <v/>
      </c>
      <c r="B46" s="7" t="str">
        <f t="shared" si="1"/>
        <v/>
      </c>
      <c r="C46" s="24" t="str">
        <v/>
      </c>
      <c r="D46" s="12" t="str">
        <v/>
      </c>
      <c r="E46" s="12" t="str">
        <v/>
      </c>
      <c r="F46" s="12" t="str">
        <v/>
      </c>
      <c r="G46" s="14" t="str">
        <v/>
      </c>
      <c r="H46" s="14" t="str">
        <v/>
      </c>
      <c r="I46" s="14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/>
      <c r="T46" s="10"/>
      <c r="U46" s="7"/>
      <c r="V46" s="7"/>
      <c r="X46" s="66"/>
      <c r="AH46" s="1"/>
      <c r="AI46" s="1"/>
      <c r="AQ46" s="7" t="str">
        <f t="shared" si="2"/>
        <v/>
      </c>
      <c r="AR46" s="67" t="str">
        <f t="shared" si="3"/>
        <v/>
      </c>
      <c r="AS46" s="67" t="str">
        <f t="shared" si="4"/>
        <v/>
      </c>
      <c r="AT46" s="67" t="str">
        <f t="shared" ref="AT45:AT108" si="12">IF(ISNUMBER(E46),E46,"")</f>
        <v/>
      </c>
      <c r="AU46" s="67" t="str">
        <f t="shared" ref="AU46:AU109" si="13">IF(ISNUMBER(F46),F46,"")</f>
        <v/>
      </c>
      <c r="AV46" s="67" t="str">
        <f t="shared" si="5"/>
        <v/>
      </c>
      <c r="AW46" s="67" t="str">
        <f t="shared" si="6"/>
        <v/>
      </c>
      <c r="AX46" s="67" t="str">
        <f t="shared" si="7"/>
        <v/>
      </c>
      <c r="AY46" s="67" t="str">
        <f t="shared" si="8"/>
        <v/>
      </c>
      <c r="AZ46" s="67" t="str">
        <f t="shared" si="9"/>
        <v/>
      </c>
      <c r="BA46" s="67" t="str">
        <f t="shared" si="10"/>
        <v/>
      </c>
      <c r="BB46" s="67" t="str">
        <f t="shared" si="11"/>
        <v/>
      </c>
      <c r="IW46" s="4"/>
    </row>
    <row r="47" spans="1:257" ht="11.85" customHeight="1" x14ac:dyDescent="0.3">
      <c r="A47" s="7" t="str">
        <f t="shared" si="0"/>
        <v/>
      </c>
      <c r="B47" s="7" t="str">
        <f t="shared" si="1"/>
        <v/>
      </c>
      <c r="C47" s="24" t="str">
        <v/>
      </c>
      <c r="D47" s="12" t="str">
        <v/>
      </c>
      <c r="E47" s="12" t="str">
        <v/>
      </c>
      <c r="F47" s="12" t="str">
        <v/>
      </c>
      <c r="G47" s="14" t="str">
        <v/>
      </c>
      <c r="H47" s="14" t="str">
        <v/>
      </c>
      <c r="I47" s="14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/>
      <c r="T47" s="10"/>
      <c r="U47" s="7"/>
      <c r="V47" s="7"/>
      <c r="X47" s="66"/>
      <c r="AH47" s="1"/>
      <c r="AI47" s="1"/>
      <c r="AQ47" s="7" t="str">
        <f t="shared" si="2"/>
        <v/>
      </c>
      <c r="AR47" s="67" t="str">
        <f t="shared" si="3"/>
        <v/>
      </c>
      <c r="AS47" s="67" t="str">
        <f t="shared" si="4"/>
        <v/>
      </c>
      <c r="AT47" s="67" t="str">
        <f t="shared" si="12"/>
        <v/>
      </c>
      <c r="AU47" s="67" t="str">
        <f t="shared" si="13"/>
        <v/>
      </c>
      <c r="AV47" s="67" t="str">
        <f t="shared" si="5"/>
        <v/>
      </c>
      <c r="AW47" s="67" t="str">
        <f t="shared" si="6"/>
        <v/>
      </c>
      <c r="AX47" s="67" t="str">
        <f t="shared" si="7"/>
        <v/>
      </c>
      <c r="AY47" s="67" t="str">
        <f t="shared" si="8"/>
        <v/>
      </c>
      <c r="AZ47" s="67" t="str">
        <f t="shared" si="9"/>
        <v/>
      </c>
      <c r="BA47" s="67" t="str">
        <f t="shared" si="10"/>
        <v/>
      </c>
      <c r="BB47" s="67" t="str">
        <f t="shared" si="11"/>
        <v/>
      </c>
      <c r="IW47" s="4"/>
    </row>
    <row r="48" spans="1:257" ht="11.4" customHeight="1" x14ac:dyDescent="0.3">
      <c r="A48" s="7" t="str">
        <f t="shared" si="0"/>
        <v/>
      </c>
      <c r="B48" s="7" t="str">
        <f t="shared" si="1"/>
        <v/>
      </c>
      <c r="C48" s="24" t="str">
        <v/>
      </c>
      <c r="D48" s="12" t="str">
        <v/>
      </c>
      <c r="E48" s="12" t="str">
        <v/>
      </c>
      <c r="F48" s="12" t="str">
        <v/>
      </c>
      <c r="G48" s="14" t="str">
        <v/>
      </c>
      <c r="H48" s="14" t="str">
        <v/>
      </c>
      <c r="I48" s="14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/>
      <c r="T48" s="10"/>
      <c r="U48" s="7"/>
      <c r="V48" s="7"/>
      <c r="X48" s="66"/>
      <c r="AH48" s="1"/>
      <c r="AI48" s="1"/>
      <c r="AK48" s="7" t="str">
        <f>""</f>
        <v/>
      </c>
      <c r="AQ48" s="7" t="str">
        <f t="shared" si="2"/>
        <v/>
      </c>
      <c r="AR48" s="67" t="str">
        <f t="shared" si="3"/>
        <v/>
      </c>
      <c r="AS48" s="67" t="str">
        <f t="shared" si="4"/>
        <v/>
      </c>
      <c r="AT48" s="67" t="str">
        <f t="shared" si="12"/>
        <v/>
      </c>
      <c r="AU48" s="67" t="str">
        <f t="shared" si="13"/>
        <v/>
      </c>
      <c r="AV48" s="67" t="str">
        <f t="shared" si="5"/>
        <v/>
      </c>
      <c r="AW48" s="67" t="str">
        <f t="shared" si="6"/>
        <v/>
      </c>
      <c r="AX48" s="67" t="str">
        <f t="shared" si="7"/>
        <v/>
      </c>
      <c r="AY48" s="67" t="str">
        <f t="shared" si="8"/>
        <v/>
      </c>
      <c r="AZ48" s="67" t="str">
        <f t="shared" si="9"/>
        <v/>
      </c>
      <c r="BA48" s="67" t="str">
        <f t="shared" si="10"/>
        <v/>
      </c>
      <c r="BB48" s="67" t="str">
        <f t="shared" si="11"/>
        <v/>
      </c>
      <c r="IW48" s="4"/>
    </row>
    <row r="49" spans="1:259" ht="13.8" customHeight="1" x14ac:dyDescent="0.3">
      <c r="A49" s="7" t="str">
        <f t="shared" si="0"/>
        <v/>
      </c>
      <c r="B49" s="7" t="str">
        <f t="shared" si="1"/>
        <v/>
      </c>
      <c r="C49" s="24" t="str">
        <v/>
      </c>
      <c r="D49" s="12" t="str">
        <v/>
      </c>
      <c r="E49" s="12" t="str">
        <v/>
      </c>
      <c r="F49" s="12" t="str">
        <v/>
      </c>
      <c r="G49" s="14" t="str">
        <v/>
      </c>
      <c r="H49" s="14" t="str">
        <v/>
      </c>
      <c r="I49" s="14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/>
      <c r="T49" s="10"/>
      <c r="U49" s="7"/>
      <c r="V49" s="7"/>
      <c r="X49" s="66"/>
      <c r="AH49" s="1"/>
      <c r="AI49" s="1"/>
      <c r="AQ49" s="7" t="str">
        <f t="shared" si="2"/>
        <v/>
      </c>
      <c r="AR49" s="67" t="str">
        <f t="shared" si="3"/>
        <v/>
      </c>
      <c r="AS49" s="67" t="str">
        <f t="shared" si="4"/>
        <v/>
      </c>
      <c r="AT49" s="67" t="str">
        <f t="shared" si="12"/>
        <v/>
      </c>
      <c r="AU49" s="67" t="str">
        <f t="shared" si="13"/>
        <v/>
      </c>
      <c r="AV49" s="67" t="str">
        <f t="shared" si="5"/>
        <v/>
      </c>
      <c r="AW49" s="67" t="str">
        <f t="shared" si="6"/>
        <v/>
      </c>
      <c r="AX49" s="67" t="str">
        <f t="shared" si="7"/>
        <v/>
      </c>
      <c r="AY49" s="67" t="str">
        <f t="shared" si="8"/>
        <v/>
      </c>
      <c r="AZ49" s="67" t="str">
        <f t="shared" si="9"/>
        <v/>
      </c>
      <c r="BA49" s="67" t="str">
        <f t="shared" si="10"/>
        <v/>
      </c>
      <c r="BB49" s="67" t="str">
        <f t="shared" si="11"/>
        <v/>
      </c>
      <c r="IW49" s="4"/>
    </row>
    <row r="50" spans="1:259" ht="13.2" customHeight="1" x14ac:dyDescent="0.3">
      <c r="A50" s="7" t="str">
        <f t="shared" si="0"/>
        <v/>
      </c>
      <c r="B50" s="7" t="str">
        <f t="shared" si="1"/>
        <v/>
      </c>
      <c r="C50" s="24" t="str">
        <v/>
      </c>
      <c r="D50" s="12" t="str">
        <v/>
      </c>
      <c r="E50" s="12" t="str">
        <v/>
      </c>
      <c r="F50" s="12" t="str">
        <v/>
      </c>
      <c r="G50" s="14" t="str">
        <v/>
      </c>
      <c r="H50" s="14" t="str">
        <v/>
      </c>
      <c r="I50" s="14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/>
      <c r="T50" s="10"/>
      <c r="U50" s="7"/>
      <c r="V50" s="7"/>
      <c r="X50" s="66"/>
      <c r="AH50" s="1"/>
      <c r="AI50" s="1"/>
      <c r="AQ50" s="7" t="str">
        <f t="shared" si="2"/>
        <v/>
      </c>
      <c r="AR50" s="67" t="str">
        <f t="shared" si="3"/>
        <v/>
      </c>
      <c r="AS50" s="67" t="str">
        <f t="shared" si="4"/>
        <v/>
      </c>
      <c r="AT50" s="67" t="str">
        <f t="shared" si="12"/>
        <v/>
      </c>
      <c r="AU50" s="67" t="str">
        <f t="shared" si="13"/>
        <v/>
      </c>
      <c r="AV50" s="67" t="str">
        <f t="shared" si="5"/>
        <v/>
      </c>
      <c r="AW50" s="67" t="str">
        <f t="shared" si="6"/>
        <v/>
      </c>
      <c r="AX50" s="67" t="str">
        <f t="shared" si="7"/>
        <v/>
      </c>
      <c r="AY50" s="67" t="str">
        <f t="shared" si="8"/>
        <v/>
      </c>
      <c r="AZ50" s="67" t="str">
        <f t="shared" si="9"/>
        <v/>
      </c>
      <c r="BA50" s="67" t="str">
        <f t="shared" si="10"/>
        <v/>
      </c>
      <c r="BB50" s="67" t="str">
        <f t="shared" si="11"/>
        <v/>
      </c>
      <c r="IW50" s="4"/>
    </row>
    <row r="51" spans="1:259" ht="11.85" customHeight="1" x14ac:dyDescent="0.3">
      <c r="A51" s="7" t="str">
        <f t="shared" si="0"/>
        <v/>
      </c>
      <c r="B51" s="7" t="str">
        <f t="shared" si="1"/>
        <v/>
      </c>
      <c r="C51" s="24" t="str">
        <v/>
      </c>
      <c r="D51" s="12" t="str">
        <v/>
      </c>
      <c r="E51" s="12" t="str">
        <v/>
      </c>
      <c r="F51" s="12" t="str">
        <v/>
      </c>
      <c r="G51" s="14" t="str">
        <v/>
      </c>
      <c r="H51" s="14" t="str">
        <v/>
      </c>
      <c r="I51" s="14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/>
      <c r="T51" s="10"/>
      <c r="U51" s="7"/>
      <c r="V51" s="7"/>
      <c r="X51" s="66"/>
      <c r="AH51" s="1"/>
      <c r="AI51" s="1"/>
      <c r="AQ51" s="7" t="str">
        <f t="shared" si="2"/>
        <v/>
      </c>
      <c r="AR51" s="67" t="str">
        <f t="shared" si="3"/>
        <v/>
      </c>
      <c r="AS51" s="67" t="str">
        <f t="shared" si="4"/>
        <v/>
      </c>
      <c r="AT51" s="67" t="str">
        <f t="shared" si="12"/>
        <v/>
      </c>
      <c r="AU51" s="67" t="str">
        <f t="shared" si="13"/>
        <v/>
      </c>
      <c r="AV51" s="67" t="str">
        <f t="shared" si="5"/>
        <v/>
      </c>
      <c r="AW51" s="67" t="str">
        <f t="shared" si="6"/>
        <v/>
      </c>
      <c r="AX51" s="67" t="str">
        <f t="shared" si="7"/>
        <v/>
      </c>
      <c r="AY51" s="67" t="str">
        <f t="shared" si="8"/>
        <v/>
      </c>
      <c r="AZ51" s="67" t="str">
        <f t="shared" si="9"/>
        <v/>
      </c>
      <c r="BA51" s="67" t="str">
        <f t="shared" si="10"/>
        <v/>
      </c>
      <c r="BB51" s="67" t="str">
        <f t="shared" si="11"/>
        <v/>
      </c>
      <c r="IW51" s="4"/>
    </row>
    <row r="52" spans="1:259" ht="11.85" customHeight="1" x14ac:dyDescent="0.3">
      <c r="A52" s="7" t="str">
        <f t="shared" si="0"/>
        <v/>
      </c>
      <c r="B52" s="7" t="str">
        <f t="shared" si="1"/>
        <v/>
      </c>
      <c r="C52" s="24" t="str">
        <v/>
      </c>
      <c r="D52" s="12" t="str">
        <v/>
      </c>
      <c r="E52" s="12" t="str">
        <v/>
      </c>
      <c r="F52" s="12" t="str">
        <v/>
      </c>
      <c r="G52" s="14" t="str">
        <v/>
      </c>
      <c r="H52" s="14" t="str">
        <v/>
      </c>
      <c r="I52" s="14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/>
      <c r="T52" s="10"/>
      <c r="U52" s="7"/>
      <c r="V52" s="7"/>
      <c r="X52" s="66"/>
      <c r="AH52" s="1"/>
      <c r="AI52" s="1"/>
      <c r="AQ52" s="7" t="str">
        <f t="shared" si="2"/>
        <v/>
      </c>
      <c r="AR52" s="67" t="str">
        <f t="shared" si="3"/>
        <v/>
      </c>
      <c r="AS52" s="67" t="str">
        <f t="shared" si="4"/>
        <v/>
      </c>
      <c r="AT52" s="67" t="str">
        <f t="shared" si="12"/>
        <v/>
      </c>
      <c r="AU52" s="67" t="str">
        <f t="shared" si="13"/>
        <v/>
      </c>
      <c r="AV52" s="67" t="str">
        <f t="shared" si="5"/>
        <v/>
      </c>
      <c r="AW52" s="67" t="str">
        <f t="shared" si="6"/>
        <v/>
      </c>
      <c r="AX52" s="67" t="str">
        <f t="shared" si="7"/>
        <v/>
      </c>
      <c r="AY52" s="67" t="str">
        <f t="shared" si="8"/>
        <v/>
      </c>
      <c r="AZ52" s="67" t="str">
        <f t="shared" si="9"/>
        <v/>
      </c>
      <c r="BA52" s="67" t="str">
        <f t="shared" si="10"/>
        <v/>
      </c>
      <c r="BB52" s="67" t="str">
        <f t="shared" si="11"/>
        <v/>
      </c>
      <c r="IW52" s="4"/>
    </row>
    <row r="53" spans="1:259" ht="11.85" customHeight="1" x14ac:dyDescent="0.3">
      <c r="A53" s="7" t="str">
        <f t="shared" si="0"/>
        <v/>
      </c>
      <c r="B53" s="7" t="str">
        <f t="shared" si="1"/>
        <v/>
      </c>
      <c r="C53" s="24" t="str">
        <v/>
      </c>
      <c r="D53" s="12" t="str">
        <v/>
      </c>
      <c r="E53" s="12" t="str">
        <v/>
      </c>
      <c r="F53" s="12" t="str">
        <v/>
      </c>
      <c r="G53" s="14" t="str">
        <v/>
      </c>
      <c r="H53" s="14" t="str">
        <v/>
      </c>
      <c r="I53" s="14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/>
      <c r="T53" s="10"/>
      <c r="U53" s="7"/>
      <c r="V53" s="7"/>
      <c r="X53" s="66"/>
      <c r="AH53" s="1"/>
      <c r="AI53" s="1"/>
      <c r="AQ53" s="7" t="str">
        <f t="shared" si="2"/>
        <v/>
      </c>
      <c r="AR53" s="67" t="str">
        <f t="shared" si="3"/>
        <v/>
      </c>
      <c r="AS53" s="67" t="str">
        <f t="shared" si="4"/>
        <v/>
      </c>
      <c r="AT53" s="67" t="str">
        <f t="shared" si="12"/>
        <v/>
      </c>
      <c r="AU53" s="67" t="str">
        <f t="shared" si="13"/>
        <v/>
      </c>
      <c r="AV53" s="67" t="str">
        <f t="shared" si="5"/>
        <v/>
      </c>
      <c r="AW53" s="67" t="str">
        <f t="shared" si="6"/>
        <v/>
      </c>
      <c r="AX53" s="67" t="str">
        <f t="shared" si="7"/>
        <v/>
      </c>
      <c r="AY53" s="67" t="str">
        <f t="shared" si="8"/>
        <v/>
      </c>
      <c r="AZ53" s="67" t="str">
        <f t="shared" si="9"/>
        <v/>
      </c>
      <c r="BA53" s="67" t="str">
        <f t="shared" si="10"/>
        <v/>
      </c>
      <c r="BB53" s="67" t="str">
        <f t="shared" si="11"/>
        <v/>
      </c>
      <c r="IW53" s="4"/>
    </row>
    <row r="54" spans="1:259" ht="11.85" customHeight="1" x14ac:dyDescent="0.3">
      <c r="A54" s="7" t="str">
        <f t="shared" si="0"/>
        <v/>
      </c>
      <c r="B54" s="7" t="str">
        <f t="shared" si="1"/>
        <v/>
      </c>
      <c r="C54" s="24" t="str">
        <v/>
      </c>
      <c r="D54" s="12" t="str">
        <v/>
      </c>
      <c r="E54" s="12" t="str">
        <v/>
      </c>
      <c r="F54" s="12" t="str">
        <v/>
      </c>
      <c r="G54" s="14" t="str">
        <v/>
      </c>
      <c r="H54" s="14" t="str">
        <v/>
      </c>
      <c r="I54" s="14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/>
      <c r="T54" s="10"/>
      <c r="U54" s="7"/>
      <c r="V54" s="7"/>
      <c r="X54" s="66"/>
      <c r="AH54" s="1"/>
      <c r="AI54" s="1"/>
      <c r="AQ54" s="7" t="str">
        <f t="shared" si="2"/>
        <v/>
      </c>
      <c r="AR54" s="67" t="str">
        <f t="shared" si="3"/>
        <v/>
      </c>
      <c r="AS54" s="67" t="str">
        <f t="shared" si="4"/>
        <v/>
      </c>
      <c r="AT54" s="67" t="str">
        <f t="shared" si="12"/>
        <v/>
      </c>
      <c r="AU54" s="67" t="str">
        <f t="shared" si="13"/>
        <v/>
      </c>
      <c r="AV54" s="67" t="str">
        <f t="shared" si="5"/>
        <v/>
      </c>
      <c r="AW54" s="67" t="str">
        <f t="shared" si="6"/>
        <v/>
      </c>
      <c r="AX54" s="67" t="str">
        <f t="shared" si="7"/>
        <v/>
      </c>
      <c r="AY54" s="67" t="str">
        <f t="shared" si="8"/>
        <v/>
      </c>
      <c r="AZ54" s="67" t="str">
        <f t="shared" si="9"/>
        <v/>
      </c>
      <c r="BA54" s="67" t="str">
        <f t="shared" si="10"/>
        <v/>
      </c>
      <c r="BB54" s="67" t="str">
        <f t="shared" si="11"/>
        <v/>
      </c>
      <c r="IW54" s="4"/>
    </row>
    <row r="55" spans="1:259" ht="11.85" customHeight="1" x14ac:dyDescent="0.3">
      <c r="A55" s="7" t="str">
        <f t="shared" si="0"/>
        <v/>
      </c>
      <c r="B55" s="7" t="str">
        <f t="shared" si="1"/>
        <v/>
      </c>
      <c r="C55" s="24" t="str">
        <v/>
      </c>
      <c r="D55" s="12" t="str">
        <v/>
      </c>
      <c r="E55" s="12" t="str">
        <v/>
      </c>
      <c r="F55" s="12" t="str">
        <v/>
      </c>
      <c r="G55" s="14" t="str">
        <v/>
      </c>
      <c r="H55" s="14" t="str">
        <v/>
      </c>
      <c r="I55" s="14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/>
      <c r="T55" s="10"/>
      <c r="U55" s="7"/>
      <c r="V55" s="7"/>
      <c r="X55" s="66"/>
      <c r="AH55" s="1"/>
      <c r="AI55" s="1"/>
      <c r="AQ55" s="7" t="str">
        <f t="shared" si="2"/>
        <v/>
      </c>
      <c r="AR55" s="67" t="str">
        <f t="shared" si="3"/>
        <v/>
      </c>
      <c r="AS55" s="67" t="str">
        <f t="shared" si="4"/>
        <v/>
      </c>
      <c r="AT55" s="67" t="str">
        <f t="shared" si="12"/>
        <v/>
      </c>
      <c r="AU55" s="67" t="str">
        <f t="shared" si="13"/>
        <v/>
      </c>
      <c r="AV55" s="67" t="str">
        <f t="shared" si="5"/>
        <v/>
      </c>
      <c r="AW55" s="67" t="str">
        <f t="shared" si="6"/>
        <v/>
      </c>
      <c r="AX55" s="67" t="str">
        <f t="shared" si="7"/>
        <v/>
      </c>
      <c r="AY55" s="67" t="str">
        <f t="shared" si="8"/>
        <v/>
      </c>
      <c r="AZ55" s="67" t="str">
        <f t="shared" si="9"/>
        <v/>
      </c>
      <c r="BA55" s="67" t="str">
        <f t="shared" si="10"/>
        <v/>
      </c>
      <c r="BB55" s="67" t="str">
        <f t="shared" si="11"/>
        <v/>
      </c>
    </row>
    <row r="56" spans="1:259" ht="11.85" customHeight="1" x14ac:dyDescent="0.3">
      <c r="A56" s="7" t="str">
        <f t="shared" si="0"/>
        <v/>
      </c>
      <c r="B56" s="7" t="str">
        <f t="shared" si="1"/>
        <v/>
      </c>
      <c r="C56" s="24" t="str">
        <v/>
      </c>
      <c r="D56" s="12" t="str">
        <v/>
      </c>
      <c r="E56" s="12" t="str">
        <v/>
      </c>
      <c r="F56" s="12" t="str">
        <v/>
      </c>
      <c r="G56" s="14" t="str">
        <v/>
      </c>
      <c r="H56" s="14" t="str">
        <v/>
      </c>
      <c r="I56" s="14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/>
      <c r="T56" s="10"/>
      <c r="U56" s="7"/>
      <c r="V56" s="7"/>
      <c r="X56" s="66"/>
      <c r="AH56" s="1"/>
      <c r="AI56" s="1"/>
      <c r="AQ56" s="7" t="str">
        <f t="shared" si="2"/>
        <v/>
      </c>
      <c r="AR56" s="67" t="str">
        <f t="shared" si="3"/>
        <v/>
      </c>
      <c r="AS56" s="67" t="str">
        <f t="shared" si="4"/>
        <v/>
      </c>
      <c r="AT56" s="67" t="str">
        <f t="shared" si="12"/>
        <v/>
      </c>
      <c r="AU56" s="67" t="str">
        <f t="shared" si="13"/>
        <v/>
      </c>
      <c r="AV56" s="67" t="str">
        <f t="shared" si="5"/>
        <v/>
      </c>
      <c r="AW56" s="67" t="str">
        <f t="shared" si="6"/>
        <v/>
      </c>
      <c r="AX56" s="67" t="str">
        <f t="shared" si="7"/>
        <v/>
      </c>
      <c r="AY56" s="67" t="str">
        <f t="shared" si="8"/>
        <v/>
      </c>
      <c r="AZ56" s="67" t="str">
        <f t="shared" si="9"/>
        <v/>
      </c>
      <c r="BA56" s="67" t="str">
        <f t="shared" si="10"/>
        <v/>
      </c>
      <c r="BB56" s="67" t="str">
        <f t="shared" si="11"/>
        <v/>
      </c>
    </row>
    <row r="57" spans="1:259" ht="11.85" customHeight="1" x14ac:dyDescent="0.3">
      <c r="A57" s="7" t="str">
        <f t="shared" si="0"/>
        <v/>
      </c>
      <c r="B57" s="7" t="str">
        <f t="shared" si="1"/>
        <v/>
      </c>
      <c r="C57" s="24" t="str">
        <v/>
      </c>
      <c r="D57" s="12" t="str">
        <v/>
      </c>
      <c r="E57" s="12" t="str">
        <v/>
      </c>
      <c r="F57" s="12" t="str">
        <v/>
      </c>
      <c r="G57" s="14" t="str">
        <v/>
      </c>
      <c r="H57" s="14" t="str">
        <v/>
      </c>
      <c r="I57" s="14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/>
      <c r="T57" s="10"/>
      <c r="U57" s="7"/>
      <c r="V57" s="7"/>
      <c r="X57" s="66"/>
      <c r="AH57" s="1"/>
      <c r="AI57" s="1"/>
      <c r="AQ57" s="7" t="str">
        <f t="shared" si="2"/>
        <v/>
      </c>
      <c r="AR57" s="67" t="str">
        <f t="shared" si="3"/>
        <v/>
      </c>
      <c r="AS57" s="67" t="str">
        <f t="shared" si="4"/>
        <v/>
      </c>
      <c r="AT57" s="67" t="str">
        <f t="shared" si="12"/>
        <v/>
      </c>
      <c r="AU57" s="67" t="str">
        <f t="shared" si="13"/>
        <v/>
      </c>
      <c r="AV57" s="67" t="str">
        <f t="shared" si="5"/>
        <v/>
      </c>
      <c r="AW57" s="67" t="str">
        <f t="shared" si="6"/>
        <v/>
      </c>
      <c r="AX57" s="67" t="str">
        <f t="shared" si="7"/>
        <v/>
      </c>
      <c r="AY57" s="67" t="str">
        <f t="shared" si="8"/>
        <v/>
      </c>
      <c r="AZ57" s="67" t="str">
        <f t="shared" si="9"/>
        <v/>
      </c>
      <c r="BA57" s="67" t="str">
        <f t="shared" si="10"/>
        <v/>
      </c>
      <c r="BB57" s="67" t="str">
        <f t="shared" si="11"/>
        <v/>
      </c>
    </row>
    <row r="58" spans="1:259" ht="11.85" customHeight="1" x14ac:dyDescent="0.3">
      <c r="A58" s="7" t="str">
        <f t="shared" si="0"/>
        <v/>
      </c>
      <c r="B58" s="7" t="str">
        <f t="shared" si="1"/>
        <v/>
      </c>
      <c r="C58" s="24" t="str">
        <v/>
      </c>
      <c r="D58" s="12" t="str">
        <v/>
      </c>
      <c r="E58" s="12" t="str">
        <v/>
      </c>
      <c r="F58" s="12" t="str">
        <v/>
      </c>
      <c r="G58" s="14" t="str">
        <v/>
      </c>
      <c r="H58" s="14" t="str">
        <v/>
      </c>
      <c r="I58" s="14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/>
      <c r="T58" s="10"/>
      <c r="U58" s="7"/>
      <c r="V58" s="7"/>
      <c r="X58" s="66"/>
      <c r="AH58" s="1"/>
      <c r="AI58" s="1"/>
      <c r="AQ58" s="7" t="str">
        <f t="shared" si="2"/>
        <v/>
      </c>
      <c r="AR58" s="67" t="str">
        <f t="shared" si="3"/>
        <v/>
      </c>
      <c r="AS58" s="67" t="str">
        <f t="shared" si="4"/>
        <v/>
      </c>
      <c r="AT58" s="67" t="str">
        <f t="shared" si="12"/>
        <v/>
      </c>
      <c r="AU58" s="67" t="str">
        <f t="shared" si="13"/>
        <v/>
      </c>
      <c r="AV58" s="67" t="str">
        <f t="shared" si="5"/>
        <v/>
      </c>
      <c r="AW58" s="67" t="str">
        <f t="shared" si="6"/>
        <v/>
      </c>
      <c r="AX58" s="67" t="str">
        <f t="shared" si="7"/>
        <v/>
      </c>
      <c r="AY58" s="67" t="str">
        <f t="shared" si="8"/>
        <v/>
      </c>
      <c r="AZ58" s="67" t="str">
        <f t="shared" si="9"/>
        <v/>
      </c>
      <c r="BA58" s="67" t="str">
        <f t="shared" si="10"/>
        <v/>
      </c>
      <c r="BB58" s="67" t="str">
        <f t="shared" si="11"/>
        <v/>
      </c>
    </row>
    <row r="59" spans="1:259" ht="11.85" customHeight="1" x14ac:dyDescent="0.3">
      <c r="A59" s="7" t="str">
        <f t="shared" si="0"/>
        <v/>
      </c>
      <c r="B59" s="7" t="str">
        <f t="shared" si="1"/>
        <v/>
      </c>
      <c r="C59" s="24" t="str">
        <v/>
      </c>
      <c r="D59" s="12" t="str">
        <v/>
      </c>
      <c r="E59" s="12" t="str">
        <v/>
      </c>
      <c r="F59" s="12" t="str">
        <v/>
      </c>
      <c r="G59" s="14" t="str">
        <v/>
      </c>
      <c r="H59" s="14" t="str">
        <v/>
      </c>
      <c r="I59" s="14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/>
      <c r="T59" s="10"/>
      <c r="U59" s="7"/>
      <c r="V59" s="7"/>
      <c r="X59" s="66"/>
      <c r="AH59" s="1"/>
      <c r="AI59" s="1"/>
      <c r="AQ59" s="7" t="str">
        <f t="shared" si="2"/>
        <v/>
      </c>
      <c r="AR59" s="67" t="str">
        <f t="shared" si="3"/>
        <v/>
      </c>
      <c r="AS59" s="67" t="str">
        <f t="shared" si="4"/>
        <v/>
      </c>
      <c r="AT59" s="67" t="str">
        <f t="shared" si="12"/>
        <v/>
      </c>
      <c r="AU59" s="67" t="str">
        <f t="shared" si="13"/>
        <v/>
      </c>
      <c r="AV59" s="67" t="str">
        <f t="shared" si="5"/>
        <v/>
      </c>
      <c r="AW59" s="67" t="str">
        <f t="shared" si="6"/>
        <v/>
      </c>
      <c r="AX59" s="67" t="str">
        <f t="shared" si="7"/>
        <v/>
      </c>
      <c r="AY59" s="67" t="str">
        <f t="shared" si="8"/>
        <v/>
      </c>
      <c r="AZ59" s="67" t="str">
        <f t="shared" si="9"/>
        <v/>
      </c>
      <c r="BA59" s="67" t="str">
        <f t="shared" si="10"/>
        <v/>
      </c>
      <c r="BB59" s="67" t="str">
        <f t="shared" si="11"/>
        <v/>
      </c>
    </row>
    <row r="60" spans="1:259" ht="11.85" customHeight="1" x14ac:dyDescent="0.3">
      <c r="A60" s="7" t="str">
        <f t="shared" si="0"/>
        <v/>
      </c>
      <c r="B60" s="7" t="str">
        <f t="shared" si="1"/>
        <v/>
      </c>
      <c r="C60" s="24" t="str">
        <v/>
      </c>
      <c r="D60" s="12" t="str">
        <v/>
      </c>
      <c r="E60" s="12" t="str">
        <v/>
      </c>
      <c r="F60" s="12" t="str">
        <v/>
      </c>
      <c r="G60" s="14" t="str">
        <v/>
      </c>
      <c r="H60" s="14" t="str">
        <v/>
      </c>
      <c r="I60" s="14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/>
      <c r="T60" s="10"/>
      <c r="U60" s="7"/>
      <c r="V60" s="7"/>
      <c r="X60" s="66"/>
      <c r="AH60" s="1"/>
      <c r="AI60" s="1"/>
      <c r="AQ60" s="7" t="str">
        <f t="shared" si="2"/>
        <v/>
      </c>
      <c r="AR60" s="67" t="str">
        <f t="shared" si="3"/>
        <v/>
      </c>
      <c r="AS60" s="67" t="str">
        <f t="shared" si="4"/>
        <v/>
      </c>
      <c r="AT60" s="67" t="str">
        <f t="shared" si="12"/>
        <v/>
      </c>
      <c r="AU60" s="67" t="str">
        <f t="shared" si="13"/>
        <v/>
      </c>
      <c r="AV60" s="67" t="str">
        <f t="shared" si="5"/>
        <v/>
      </c>
      <c r="AW60" s="67" t="str">
        <f t="shared" si="6"/>
        <v/>
      </c>
      <c r="AX60" s="67" t="str">
        <f t="shared" si="7"/>
        <v/>
      </c>
      <c r="AY60" s="67" t="str">
        <f t="shared" si="8"/>
        <v/>
      </c>
      <c r="AZ60" s="67" t="str">
        <f t="shared" si="9"/>
        <v/>
      </c>
      <c r="BA60" s="67" t="str">
        <f t="shared" si="10"/>
        <v/>
      </c>
      <c r="BB60" s="67" t="str">
        <f t="shared" si="11"/>
        <v/>
      </c>
    </row>
    <row r="61" spans="1:259" ht="11.85" customHeight="1" x14ac:dyDescent="0.3">
      <c r="A61" s="7" t="str">
        <f t="shared" si="0"/>
        <v/>
      </c>
      <c r="B61" s="7" t="str">
        <f t="shared" si="1"/>
        <v/>
      </c>
      <c r="C61" s="24" t="str">
        <v/>
      </c>
      <c r="D61" s="12" t="str">
        <v/>
      </c>
      <c r="E61" s="12" t="str">
        <v/>
      </c>
      <c r="F61" s="12" t="str">
        <v/>
      </c>
      <c r="G61" s="14" t="str">
        <v/>
      </c>
      <c r="H61" s="14" t="str">
        <v/>
      </c>
      <c r="I61" s="14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/>
      <c r="T61" s="10"/>
      <c r="U61" s="7"/>
      <c r="V61" s="7"/>
      <c r="X61" s="66"/>
      <c r="AH61" s="1"/>
      <c r="AI61" s="1"/>
      <c r="AQ61" s="7" t="str">
        <f t="shared" si="2"/>
        <v/>
      </c>
      <c r="AR61" s="67" t="str">
        <f t="shared" si="3"/>
        <v/>
      </c>
      <c r="AS61" s="67" t="str">
        <f t="shared" si="4"/>
        <v/>
      </c>
      <c r="AT61" s="67" t="str">
        <f t="shared" si="12"/>
        <v/>
      </c>
      <c r="AU61" s="67" t="str">
        <f t="shared" si="13"/>
        <v/>
      </c>
      <c r="AV61" s="67" t="str">
        <f t="shared" si="5"/>
        <v/>
      </c>
      <c r="AW61" s="67" t="str">
        <f t="shared" si="6"/>
        <v/>
      </c>
      <c r="AX61" s="67" t="str">
        <f t="shared" si="7"/>
        <v/>
      </c>
      <c r="AY61" s="67" t="str">
        <f t="shared" si="8"/>
        <v/>
      </c>
      <c r="AZ61" s="67" t="str">
        <f t="shared" si="9"/>
        <v/>
      </c>
      <c r="BA61" s="67" t="str">
        <f t="shared" si="10"/>
        <v/>
      </c>
      <c r="BB61" s="67" t="str">
        <f t="shared" si="11"/>
        <v/>
      </c>
      <c r="IX61" s="7"/>
      <c r="IY61" s="7"/>
    </row>
    <row r="62" spans="1:259" ht="11.85" customHeight="1" x14ac:dyDescent="0.3">
      <c r="A62" s="7" t="str">
        <f t="shared" si="0"/>
        <v/>
      </c>
      <c r="B62" s="7" t="str">
        <f t="shared" si="1"/>
        <v/>
      </c>
      <c r="C62" s="24" t="str">
        <v/>
      </c>
      <c r="D62" s="12" t="str">
        <v/>
      </c>
      <c r="E62" s="12" t="str">
        <v/>
      </c>
      <c r="F62" s="12" t="str">
        <v/>
      </c>
      <c r="G62" s="14" t="str">
        <v/>
      </c>
      <c r="H62" s="14" t="str">
        <v/>
      </c>
      <c r="I62" s="14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/>
      <c r="T62" s="10"/>
      <c r="U62" s="7"/>
      <c r="V62" s="7"/>
      <c r="X62" s="66"/>
      <c r="AH62" s="1"/>
      <c r="AI62" s="1"/>
      <c r="AQ62" s="7" t="str">
        <f t="shared" si="2"/>
        <v/>
      </c>
      <c r="AR62" s="67" t="str">
        <f t="shared" si="3"/>
        <v/>
      </c>
      <c r="AS62" s="67" t="str">
        <f t="shared" si="4"/>
        <v/>
      </c>
      <c r="AT62" s="67" t="str">
        <f t="shared" si="12"/>
        <v/>
      </c>
      <c r="AU62" s="67" t="str">
        <f t="shared" si="13"/>
        <v/>
      </c>
      <c r="AV62" s="67" t="str">
        <f t="shared" si="5"/>
        <v/>
      </c>
      <c r="AW62" s="67" t="str">
        <f t="shared" si="6"/>
        <v/>
      </c>
      <c r="AX62" s="67" t="str">
        <f t="shared" si="7"/>
        <v/>
      </c>
      <c r="AY62" s="67" t="str">
        <f t="shared" si="8"/>
        <v/>
      </c>
      <c r="AZ62" s="67" t="str">
        <f t="shared" si="9"/>
        <v/>
      </c>
      <c r="BA62" s="67" t="str">
        <f t="shared" si="10"/>
        <v/>
      </c>
      <c r="BB62" s="67" t="str">
        <f t="shared" si="11"/>
        <v/>
      </c>
      <c r="IX62" s="7"/>
      <c r="IY62" s="7"/>
    </row>
    <row r="63" spans="1:259" ht="11.85" customHeight="1" x14ac:dyDescent="0.3">
      <c r="A63" s="7" t="str">
        <f t="shared" si="0"/>
        <v/>
      </c>
      <c r="B63" s="7" t="str">
        <f t="shared" si="1"/>
        <v/>
      </c>
      <c r="C63" s="24" t="str">
        <v/>
      </c>
      <c r="D63" s="12" t="str">
        <v/>
      </c>
      <c r="E63" s="12" t="str">
        <v/>
      </c>
      <c r="F63" s="12" t="str">
        <v/>
      </c>
      <c r="G63" s="14" t="str">
        <v/>
      </c>
      <c r="H63" s="14" t="str">
        <v/>
      </c>
      <c r="I63" s="14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/>
      <c r="T63" s="10"/>
      <c r="U63" s="7"/>
      <c r="V63" s="7"/>
      <c r="X63" s="66"/>
      <c r="AH63" s="1"/>
      <c r="AI63" s="1"/>
      <c r="AQ63" s="7" t="str">
        <f t="shared" si="2"/>
        <v/>
      </c>
      <c r="AR63" s="67" t="str">
        <f t="shared" si="3"/>
        <v/>
      </c>
      <c r="AS63" s="67" t="str">
        <f t="shared" si="4"/>
        <v/>
      </c>
      <c r="AT63" s="67" t="str">
        <f t="shared" si="12"/>
        <v/>
      </c>
      <c r="AU63" s="67" t="str">
        <f t="shared" si="13"/>
        <v/>
      </c>
      <c r="AV63" s="67" t="str">
        <f t="shared" si="5"/>
        <v/>
      </c>
      <c r="AW63" s="67" t="str">
        <f t="shared" si="6"/>
        <v/>
      </c>
      <c r="AX63" s="67" t="str">
        <f t="shared" si="7"/>
        <v/>
      </c>
      <c r="AY63" s="67" t="str">
        <f t="shared" si="8"/>
        <v/>
      </c>
      <c r="AZ63" s="67" t="str">
        <f t="shared" si="9"/>
        <v/>
      </c>
      <c r="BA63" s="67" t="str">
        <f t="shared" si="10"/>
        <v/>
      </c>
      <c r="BB63" s="67" t="str">
        <f t="shared" si="11"/>
        <v/>
      </c>
      <c r="IX63" s="7"/>
      <c r="IY63" s="7"/>
    </row>
    <row r="64" spans="1:259" ht="11.85" customHeight="1" x14ac:dyDescent="0.3">
      <c r="A64" s="7" t="str">
        <f t="shared" si="0"/>
        <v/>
      </c>
      <c r="B64" s="7" t="str">
        <f t="shared" si="1"/>
        <v/>
      </c>
      <c r="C64" s="24" t="str">
        <v/>
      </c>
      <c r="D64" s="12" t="str">
        <v/>
      </c>
      <c r="E64" s="12" t="str">
        <v/>
      </c>
      <c r="F64" s="12" t="str">
        <v/>
      </c>
      <c r="G64" s="14" t="str">
        <v/>
      </c>
      <c r="H64" s="14" t="str">
        <v/>
      </c>
      <c r="I64" s="14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/>
      <c r="T64" s="10"/>
      <c r="U64" s="7"/>
      <c r="V64" s="7"/>
      <c r="X64" s="66"/>
      <c r="AH64" s="1"/>
      <c r="AI64" s="1"/>
      <c r="AQ64" s="7" t="str">
        <f t="shared" si="2"/>
        <v/>
      </c>
      <c r="AR64" s="67" t="str">
        <f t="shared" si="3"/>
        <v/>
      </c>
      <c r="AS64" s="67" t="str">
        <f t="shared" si="4"/>
        <v/>
      </c>
      <c r="AT64" s="67" t="str">
        <f t="shared" si="12"/>
        <v/>
      </c>
      <c r="AU64" s="67" t="str">
        <f t="shared" si="13"/>
        <v/>
      </c>
      <c r="AV64" s="67" t="str">
        <f t="shared" si="5"/>
        <v/>
      </c>
      <c r="AW64" s="67" t="str">
        <f t="shared" si="6"/>
        <v/>
      </c>
      <c r="AX64" s="67" t="str">
        <f t="shared" si="7"/>
        <v/>
      </c>
      <c r="AY64" s="67" t="str">
        <f t="shared" si="8"/>
        <v/>
      </c>
      <c r="AZ64" s="67" t="str">
        <f t="shared" si="9"/>
        <v/>
      </c>
      <c r="BA64" s="67" t="str">
        <f t="shared" si="10"/>
        <v/>
      </c>
      <c r="BB64" s="67" t="str">
        <f t="shared" si="11"/>
        <v/>
      </c>
      <c r="IX64" s="7"/>
      <c r="IY64" s="7"/>
    </row>
    <row r="65" spans="1:259" ht="11.85" customHeight="1" x14ac:dyDescent="0.3">
      <c r="A65" s="7" t="str">
        <f t="shared" si="0"/>
        <v/>
      </c>
      <c r="B65" s="7" t="str">
        <f t="shared" si="1"/>
        <v/>
      </c>
      <c r="C65" s="24" t="str">
        <v/>
      </c>
      <c r="D65" s="12" t="str">
        <v/>
      </c>
      <c r="E65" s="12" t="str">
        <v/>
      </c>
      <c r="F65" s="12" t="str">
        <v/>
      </c>
      <c r="G65" s="14" t="str">
        <v/>
      </c>
      <c r="H65" s="14" t="str">
        <v/>
      </c>
      <c r="I65" s="14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/>
      <c r="T65" s="10"/>
      <c r="U65" s="7"/>
      <c r="V65" s="7"/>
      <c r="X65" s="66"/>
      <c r="AH65" s="1"/>
      <c r="AI65" s="1"/>
      <c r="AQ65" s="7" t="str">
        <f t="shared" si="2"/>
        <v/>
      </c>
      <c r="AR65" s="67" t="str">
        <f t="shared" si="3"/>
        <v/>
      </c>
      <c r="AS65" s="67" t="str">
        <f t="shared" si="4"/>
        <v/>
      </c>
      <c r="AT65" s="67" t="str">
        <f t="shared" si="12"/>
        <v/>
      </c>
      <c r="AU65" s="67" t="str">
        <f t="shared" si="13"/>
        <v/>
      </c>
      <c r="AV65" s="67" t="str">
        <f t="shared" si="5"/>
        <v/>
      </c>
      <c r="AW65" s="67" t="str">
        <f t="shared" si="6"/>
        <v/>
      </c>
      <c r="AX65" s="67" t="str">
        <f t="shared" si="7"/>
        <v/>
      </c>
      <c r="AY65" s="67" t="str">
        <f t="shared" si="8"/>
        <v/>
      </c>
      <c r="AZ65" s="67" t="str">
        <f t="shared" si="9"/>
        <v/>
      </c>
      <c r="BA65" s="67" t="str">
        <f t="shared" si="10"/>
        <v/>
      </c>
      <c r="BB65" s="67" t="str">
        <f t="shared" si="11"/>
        <v/>
      </c>
      <c r="IX65" s="7"/>
      <c r="IY65" s="7"/>
    </row>
    <row r="66" spans="1:259" ht="11.85" customHeight="1" x14ac:dyDescent="0.3">
      <c r="A66" s="7" t="str">
        <f t="shared" si="0"/>
        <v/>
      </c>
      <c r="B66" s="7" t="str">
        <f t="shared" si="1"/>
        <v/>
      </c>
      <c r="C66" s="24" t="str">
        <v/>
      </c>
      <c r="D66" s="12" t="str">
        <v/>
      </c>
      <c r="E66" s="12" t="str">
        <v/>
      </c>
      <c r="F66" s="12" t="str">
        <v/>
      </c>
      <c r="G66" s="14" t="str">
        <v/>
      </c>
      <c r="H66" s="14" t="str">
        <v/>
      </c>
      <c r="I66" s="14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/>
      <c r="T66" s="10"/>
      <c r="U66" s="7"/>
      <c r="V66" s="7"/>
      <c r="X66" s="66"/>
      <c r="AH66" s="1"/>
      <c r="AI66" s="1"/>
      <c r="AQ66" s="7" t="str">
        <f t="shared" si="2"/>
        <v/>
      </c>
      <c r="AR66" s="67" t="str">
        <f t="shared" si="3"/>
        <v/>
      </c>
      <c r="AS66" s="67" t="str">
        <f t="shared" si="4"/>
        <v/>
      </c>
      <c r="AT66" s="67" t="str">
        <f t="shared" si="12"/>
        <v/>
      </c>
      <c r="AU66" s="67" t="str">
        <f t="shared" si="13"/>
        <v/>
      </c>
      <c r="AV66" s="67" t="str">
        <f t="shared" si="5"/>
        <v/>
      </c>
      <c r="AW66" s="67" t="str">
        <f t="shared" si="6"/>
        <v/>
      </c>
      <c r="AX66" s="67" t="str">
        <f t="shared" si="7"/>
        <v/>
      </c>
      <c r="AY66" s="67" t="str">
        <f t="shared" si="8"/>
        <v/>
      </c>
      <c r="AZ66" s="67" t="str">
        <f t="shared" si="9"/>
        <v/>
      </c>
      <c r="BA66" s="67" t="str">
        <f t="shared" si="10"/>
        <v/>
      </c>
      <c r="BB66" s="67" t="str">
        <f t="shared" si="11"/>
        <v/>
      </c>
      <c r="IX66" s="7"/>
      <c r="IY66" s="7"/>
    </row>
    <row r="67" spans="1:259" ht="11.85" customHeight="1" x14ac:dyDescent="0.3">
      <c r="A67" s="7" t="str">
        <f t="shared" si="0"/>
        <v/>
      </c>
      <c r="B67" s="7" t="str">
        <f t="shared" si="1"/>
        <v/>
      </c>
      <c r="C67" s="24" t="str">
        <v/>
      </c>
      <c r="D67" s="12" t="str">
        <v/>
      </c>
      <c r="E67" s="12" t="str">
        <v/>
      </c>
      <c r="F67" s="12" t="str">
        <v/>
      </c>
      <c r="G67" s="14" t="str">
        <v/>
      </c>
      <c r="H67" s="14" t="str">
        <v/>
      </c>
      <c r="I67" s="14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/>
      <c r="T67" s="10"/>
      <c r="U67" s="7"/>
      <c r="V67" s="7"/>
      <c r="X67" s="66"/>
      <c r="AH67" s="1"/>
      <c r="AI67" s="1"/>
      <c r="AQ67" s="7" t="str">
        <f t="shared" si="2"/>
        <v/>
      </c>
      <c r="AR67" s="67" t="str">
        <f t="shared" si="3"/>
        <v/>
      </c>
      <c r="AS67" s="67" t="str">
        <f t="shared" si="4"/>
        <v/>
      </c>
      <c r="AT67" s="67" t="str">
        <f t="shared" si="12"/>
        <v/>
      </c>
      <c r="AU67" s="67" t="str">
        <f t="shared" si="13"/>
        <v/>
      </c>
      <c r="AV67" s="67" t="str">
        <f t="shared" si="5"/>
        <v/>
      </c>
      <c r="AW67" s="67" t="str">
        <f t="shared" si="6"/>
        <v/>
      </c>
      <c r="AX67" s="67" t="str">
        <f t="shared" si="7"/>
        <v/>
      </c>
      <c r="AY67" s="67" t="str">
        <f t="shared" si="8"/>
        <v/>
      </c>
      <c r="AZ67" s="67" t="str">
        <f t="shared" si="9"/>
        <v/>
      </c>
      <c r="BA67" s="67" t="str">
        <f t="shared" si="10"/>
        <v/>
      </c>
      <c r="BB67" s="67" t="str">
        <f t="shared" si="11"/>
        <v/>
      </c>
      <c r="IX67" s="7"/>
      <c r="IY67" s="7"/>
    </row>
    <row r="68" spans="1:259" ht="11.85" customHeight="1" x14ac:dyDescent="0.3">
      <c r="A68" s="7" t="str">
        <f t="shared" si="0"/>
        <v/>
      </c>
      <c r="B68" s="7" t="str">
        <f t="shared" si="1"/>
        <v/>
      </c>
      <c r="C68" s="24" t="str">
        <v/>
      </c>
      <c r="D68" s="12" t="str">
        <v/>
      </c>
      <c r="E68" s="12" t="str">
        <v/>
      </c>
      <c r="F68" s="12" t="str">
        <v/>
      </c>
      <c r="G68" s="14" t="str">
        <v/>
      </c>
      <c r="H68" s="14" t="str">
        <v/>
      </c>
      <c r="I68" s="14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/>
      <c r="T68" s="10"/>
      <c r="U68" s="7"/>
      <c r="V68" s="7"/>
      <c r="X68" s="66"/>
      <c r="AH68" s="1"/>
      <c r="AI68" s="1"/>
      <c r="AQ68" s="7" t="str">
        <f t="shared" si="2"/>
        <v/>
      </c>
      <c r="AR68" s="67" t="str">
        <f t="shared" si="3"/>
        <v/>
      </c>
      <c r="AS68" s="67" t="str">
        <f t="shared" si="4"/>
        <v/>
      </c>
      <c r="AT68" s="67" t="str">
        <f t="shared" si="12"/>
        <v/>
      </c>
      <c r="AU68" s="67" t="str">
        <f t="shared" si="13"/>
        <v/>
      </c>
      <c r="AV68" s="67" t="str">
        <f t="shared" si="5"/>
        <v/>
      </c>
      <c r="AW68" s="67" t="str">
        <f t="shared" si="6"/>
        <v/>
      </c>
      <c r="AX68" s="67" t="str">
        <f t="shared" si="7"/>
        <v/>
      </c>
      <c r="AY68" s="67" t="str">
        <f t="shared" si="8"/>
        <v/>
      </c>
      <c r="AZ68" s="67" t="str">
        <f t="shared" si="9"/>
        <v/>
      </c>
      <c r="BA68" s="67" t="str">
        <f t="shared" si="10"/>
        <v/>
      </c>
      <c r="BB68" s="67" t="str">
        <f t="shared" si="11"/>
        <v/>
      </c>
      <c r="IX68" s="7"/>
      <c r="IY68" s="7"/>
    </row>
    <row r="69" spans="1:259" ht="11.85" customHeight="1" x14ac:dyDescent="0.3">
      <c r="A69" s="7" t="str">
        <f t="shared" si="0"/>
        <v/>
      </c>
      <c r="B69" s="7" t="str">
        <f t="shared" si="1"/>
        <v/>
      </c>
      <c r="C69" s="24" t="str">
        <v/>
      </c>
      <c r="D69" s="12" t="str">
        <v/>
      </c>
      <c r="E69" s="12" t="str">
        <v/>
      </c>
      <c r="F69" s="12" t="str">
        <v/>
      </c>
      <c r="G69" s="14" t="str">
        <v/>
      </c>
      <c r="H69" s="14" t="str">
        <v/>
      </c>
      <c r="I69" s="14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/>
      <c r="T69" s="10"/>
      <c r="U69" s="7"/>
      <c r="V69" s="7"/>
      <c r="X69" s="66"/>
      <c r="AH69" s="1"/>
      <c r="AI69" s="1"/>
      <c r="AQ69" s="7" t="str">
        <f t="shared" si="2"/>
        <v/>
      </c>
      <c r="AR69" s="67" t="str">
        <f t="shared" si="3"/>
        <v/>
      </c>
      <c r="AS69" s="67" t="str">
        <f t="shared" si="4"/>
        <v/>
      </c>
      <c r="AT69" s="67" t="str">
        <f t="shared" si="12"/>
        <v/>
      </c>
      <c r="AU69" s="67" t="str">
        <f t="shared" si="13"/>
        <v/>
      </c>
      <c r="AV69" s="67" t="str">
        <f t="shared" si="5"/>
        <v/>
      </c>
      <c r="AW69" s="67" t="str">
        <f t="shared" si="6"/>
        <v/>
      </c>
      <c r="AX69" s="67" t="str">
        <f t="shared" si="7"/>
        <v/>
      </c>
      <c r="AY69" s="67" t="str">
        <f t="shared" si="8"/>
        <v/>
      </c>
      <c r="AZ69" s="67" t="str">
        <f t="shared" si="9"/>
        <v/>
      </c>
      <c r="BA69" s="67" t="str">
        <f t="shared" si="10"/>
        <v/>
      </c>
      <c r="BB69" s="67" t="str">
        <f t="shared" si="11"/>
        <v/>
      </c>
      <c r="IX69" s="7"/>
      <c r="IY69" s="7"/>
    </row>
    <row r="70" spans="1:259" ht="11.85" customHeight="1" x14ac:dyDescent="0.3">
      <c r="A70" s="7" t="str">
        <f t="shared" si="0"/>
        <v/>
      </c>
      <c r="B70" s="7" t="str">
        <f t="shared" si="1"/>
        <v/>
      </c>
      <c r="C70" s="24" t="str">
        <v/>
      </c>
      <c r="D70" s="12" t="str">
        <v/>
      </c>
      <c r="E70" s="12" t="str">
        <v/>
      </c>
      <c r="F70" s="12" t="str">
        <v/>
      </c>
      <c r="G70" s="14" t="str">
        <v/>
      </c>
      <c r="H70" s="14" t="str">
        <v/>
      </c>
      <c r="I70" s="14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/>
      <c r="T70" s="10"/>
      <c r="U70" s="7"/>
      <c r="V70" s="7"/>
      <c r="X70" s="66"/>
      <c r="AH70" s="1"/>
      <c r="AI70" s="1"/>
      <c r="AQ70" s="7" t="str">
        <f t="shared" si="2"/>
        <v/>
      </c>
      <c r="AR70" s="67" t="str">
        <f t="shared" si="3"/>
        <v/>
      </c>
      <c r="AS70" s="67" t="str">
        <f t="shared" si="4"/>
        <v/>
      </c>
      <c r="AT70" s="67" t="str">
        <f t="shared" si="12"/>
        <v/>
      </c>
      <c r="AU70" s="67" t="str">
        <f t="shared" si="13"/>
        <v/>
      </c>
      <c r="AV70" s="67" t="str">
        <f t="shared" si="5"/>
        <v/>
      </c>
      <c r="AW70" s="67" t="str">
        <f t="shared" si="6"/>
        <v/>
      </c>
      <c r="AX70" s="67" t="str">
        <f t="shared" si="7"/>
        <v/>
      </c>
      <c r="AY70" s="67" t="str">
        <f t="shared" si="8"/>
        <v/>
      </c>
      <c r="AZ70" s="67" t="str">
        <f t="shared" si="9"/>
        <v/>
      </c>
      <c r="BA70" s="67" t="str">
        <f t="shared" si="10"/>
        <v/>
      </c>
      <c r="BB70" s="67" t="str">
        <f t="shared" si="11"/>
        <v/>
      </c>
      <c r="IX70" s="7"/>
      <c r="IY70" s="7"/>
    </row>
    <row r="71" spans="1:259" ht="11.85" customHeight="1" x14ac:dyDescent="0.3">
      <c r="A71" s="7" t="str">
        <f t="shared" si="0"/>
        <v/>
      </c>
      <c r="B71" s="7" t="str">
        <f t="shared" si="1"/>
        <v/>
      </c>
      <c r="C71" s="24" t="str">
        <v/>
      </c>
      <c r="D71" s="12" t="str">
        <v/>
      </c>
      <c r="E71" s="12" t="str">
        <v/>
      </c>
      <c r="F71" s="12" t="str">
        <v/>
      </c>
      <c r="G71" s="14" t="str">
        <v/>
      </c>
      <c r="H71" s="14" t="str">
        <v/>
      </c>
      <c r="I71" s="14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/>
      <c r="T71" s="10"/>
      <c r="U71" s="7"/>
      <c r="V71" s="7"/>
      <c r="X71" s="66"/>
      <c r="AH71" s="1"/>
      <c r="AI71" s="1"/>
      <c r="AQ71" s="7" t="str">
        <f t="shared" si="2"/>
        <v/>
      </c>
      <c r="AR71" s="67" t="str">
        <f t="shared" si="3"/>
        <v/>
      </c>
      <c r="AS71" s="67" t="str">
        <f t="shared" si="4"/>
        <v/>
      </c>
      <c r="AT71" s="67" t="str">
        <f t="shared" si="12"/>
        <v/>
      </c>
      <c r="AU71" s="67" t="str">
        <f t="shared" si="13"/>
        <v/>
      </c>
      <c r="AV71" s="67" t="str">
        <f t="shared" si="5"/>
        <v/>
      </c>
      <c r="AW71" s="67" t="str">
        <f t="shared" si="6"/>
        <v/>
      </c>
      <c r="AX71" s="67" t="str">
        <f t="shared" si="7"/>
        <v/>
      </c>
      <c r="AY71" s="67" t="str">
        <f t="shared" si="8"/>
        <v/>
      </c>
      <c r="AZ71" s="67" t="str">
        <f t="shared" si="9"/>
        <v/>
      </c>
      <c r="BA71" s="67" t="str">
        <f t="shared" si="10"/>
        <v/>
      </c>
      <c r="BB71" s="67" t="str">
        <f t="shared" si="11"/>
        <v/>
      </c>
      <c r="IX71" s="7"/>
      <c r="IY71" s="7"/>
    </row>
    <row r="72" spans="1:259" ht="11.85" customHeight="1" x14ac:dyDescent="0.3">
      <c r="A72" s="7" t="str">
        <f t="shared" si="0"/>
        <v/>
      </c>
      <c r="B72" s="7" t="str">
        <f t="shared" si="1"/>
        <v/>
      </c>
      <c r="C72" s="24" t="str">
        <v/>
      </c>
      <c r="D72" s="12" t="str">
        <v/>
      </c>
      <c r="E72" s="12" t="str">
        <v/>
      </c>
      <c r="F72" s="12" t="str">
        <v/>
      </c>
      <c r="G72" s="14" t="str">
        <v/>
      </c>
      <c r="H72" s="14" t="str">
        <v/>
      </c>
      <c r="I72" s="14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/>
      <c r="T72" s="10"/>
      <c r="U72" s="7"/>
      <c r="V72" s="7"/>
      <c r="X72" s="66"/>
      <c r="AH72" s="1"/>
      <c r="AI72" s="1"/>
      <c r="AQ72" s="7" t="str">
        <f t="shared" si="2"/>
        <v/>
      </c>
      <c r="AR72" s="67" t="str">
        <f t="shared" si="3"/>
        <v/>
      </c>
      <c r="AS72" s="67" t="str">
        <f t="shared" si="4"/>
        <v/>
      </c>
      <c r="AT72" s="67" t="str">
        <f t="shared" si="12"/>
        <v/>
      </c>
      <c r="AU72" s="67" t="str">
        <f t="shared" si="13"/>
        <v/>
      </c>
      <c r="AV72" s="67" t="str">
        <f t="shared" si="5"/>
        <v/>
      </c>
      <c r="AW72" s="67" t="str">
        <f t="shared" si="6"/>
        <v/>
      </c>
      <c r="AX72" s="67" t="str">
        <f t="shared" si="7"/>
        <v/>
      </c>
      <c r="AY72" s="67" t="str">
        <f t="shared" si="8"/>
        <v/>
      </c>
      <c r="AZ72" s="67" t="str">
        <f t="shared" si="9"/>
        <v/>
      </c>
      <c r="BA72" s="67" t="str">
        <f t="shared" si="10"/>
        <v/>
      </c>
      <c r="BB72" s="67" t="str">
        <f t="shared" si="11"/>
        <v/>
      </c>
      <c r="IX72" s="7"/>
      <c r="IY72" s="7"/>
    </row>
    <row r="73" spans="1:259" ht="11.85" customHeight="1" x14ac:dyDescent="0.3">
      <c r="A73" s="7" t="str">
        <f t="shared" si="0"/>
        <v/>
      </c>
      <c r="B73" s="7" t="str">
        <f t="shared" si="1"/>
        <v/>
      </c>
      <c r="C73" s="24" t="str">
        <v/>
      </c>
      <c r="D73" s="12" t="str">
        <v/>
      </c>
      <c r="E73" s="12" t="str">
        <v/>
      </c>
      <c r="F73" s="12" t="str">
        <v/>
      </c>
      <c r="G73" s="14" t="str">
        <v/>
      </c>
      <c r="H73" s="14" t="str">
        <v/>
      </c>
      <c r="I73" s="14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/>
      <c r="T73" s="10"/>
      <c r="U73" s="7"/>
      <c r="V73" s="7"/>
      <c r="X73" s="66"/>
      <c r="AH73" s="1"/>
      <c r="AI73" s="1"/>
      <c r="AQ73" s="7" t="str">
        <f t="shared" si="2"/>
        <v/>
      </c>
      <c r="AR73" s="67" t="str">
        <f t="shared" si="3"/>
        <v/>
      </c>
      <c r="AS73" s="67" t="str">
        <f t="shared" si="4"/>
        <v/>
      </c>
      <c r="AT73" s="67" t="str">
        <f t="shared" si="12"/>
        <v/>
      </c>
      <c r="AU73" s="67" t="str">
        <f t="shared" si="13"/>
        <v/>
      </c>
      <c r="AV73" s="67" t="str">
        <f t="shared" si="5"/>
        <v/>
      </c>
      <c r="AW73" s="67" t="str">
        <f t="shared" si="6"/>
        <v/>
      </c>
      <c r="AX73" s="67" t="str">
        <f t="shared" si="7"/>
        <v/>
      </c>
      <c r="AY73" s="67" t="str">
        <f t="shared" si="8"/>
        <v/>
      </c>
      <c r="AZ73" s="67" t="str">
        <f t="shared" si="9"/>
        <v/>
      </c>
      <c r="BA73" s="67" t="str">
        <f t="shared" si="10"/>
        <v/>
      </c>
      <c r="BB73" s="67" t="str">
        <f t="shared" si="11"/>
        <v/>
      </c>
      <c r="IX73" s="7"/>
      <c r="IY73" s="7"/>
    </row>
    <row r="74" spans="1:259" ht="11.85" customHeight="1" x14ac:dyDescent="0.3">
      <c r="A74" s="7" t="str">
        <f t="shared" si="0"/>
        <v/>
      </c>
      <c r="B74" s="7" t="str">
        <f t="shared" si="1"/>
        <v/>
      </c>
      <c r="C74" s="24" t="str">
        <v/>
      </c>
      <c r="D74" s="12" t="str">
        <v/>
      </c>
      <c r="E74" s="12" t="str">
        <v/>
      </c>
      <c r="F74" s="12" t="str">
        <v/>
      </c>
      <c r="G74" s="14" t="str">
        <v/>
      </c>
      <c r="H74" s="14" t="str">
        <v/>
      </c>
      <c r="I74" s="14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/>
      <c r="T74" s="10"/>
      <c r="U74" s="7"/>
      <c r="V74" s="7"/>
      <c r="X74" s="66"/>
      <c r="AH74" s="1"/>
      <c r="AI74" s="1"/>
      <c r="AQ74" s="7" t="str">
        <f t="shared" si="2"/>
        <v/>
      </c>
      <c r="AR74" s="67" t="str">
        <f t="shared" si="3"/>
        <v/>
      </c>
      <c r="AS74" s="67" t="str">
        <f t="shared" si="4"/>
        <v/>
      </c>
      <c r="AT74" s="67" t="str">
        <f t="shared" si="12"/>
        <v/>
      </c>
      <c r="AU74" s="67" t="str">
        <f t="shared" si="13"/>
        <v/>
      </c>
      <c r="AV74" s="67" t="str">
        <f t="shared" si="5"/>
        <v/>
      </c>
      <c r="AW74" s="67" t="str">
        <f t="shared" si="6"/>
        <v/>
      </c>
      <c r="AX74" s="67" t="str">
        <f t="shared" si="7"/>
        <v/>
      </c>
      <c r="AY74" s="67" t="str">
        <f t="shared" si="8"/>
        <v/>
      </c>
      <c r="AZ74" s="67" t="str">
        <f t="shared" si="9"/>
        <v/>
      </c>
      <c r="BA74" s="67" t="str">
        <f t="shared" si="10"/>
        <v/>
      </c>
      <c r="BB74" s="67" t="str">
        <f t="shared" si="11"/>
        <v/>
      </c>
      <c r="IX74" s="7"/>
      <c r="IY74" s="7"/>
    </row>
    <row r="75" spans="1:259" ht="11.85" customHeight="1" x14ac:dyDescent="0.3">
      <c r="A75" s="7" t="str">
        <f t="shared" si="0"/>
        <v/>
      </c>
      <c r="B75" s="7" t="str">
        <f t="shared" si="1"/>
        <v/>
      </c>
      <c r="C75" s="24" t="str">
        <v/>
      </c>
      <c r="D75" s="12" t="str">
        <v/>
      </c>
      <c r="E75" s="12" t="str">
        <v/>
      </c>
      <c r="F75" s="12" t="str">
        <v/>
      </c>
      <c r="G75" s="14" t="str">
        <v/>
      </c>
      <c r="H75" s="14" t="str">
        <v/>
      </c>
      <c r="I75" s="14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/>
      <c r="T75" s="10"/>
      <c r="U75" s="7"/>
      <c r="V75" s="7"/>
      <c r="X75" s="66"/>
      <c r="AH75" s="1"/>
      <c r="AI75" s="1"/>
      <c r="AQ75" s="7" t="str">
        <f t="shared" si="2"/>
        <v/>
      </c>
      <c r="AR75" s="67" t="str">
        <f t="shared" si="3"/>
        <v/>
      </c>
      <c r="AS75" s="67" t="str">
        <f t="shared" si="4"/>
        <v/>
      </c>
      <c r="AT75" s="67" t="str">
        <f t="shared" si="12"/>
        <v/>
      </c>
      <c r="AU75" s="67" t="str">
        <f t="shared" si="13"/>
        <v/>
      </c>
      <c r="AV75" s="67" t="str">
        <f t="shared" si="5"/>
        <v/>
      </c>
      <c r="AW75" s="67" t="str">
        <f t="shared" si="6"/>
        <v/>
      </c>
      <c r="AX75" s="67" t="str">
        <f t="shared" si="7"/>
        <v/>
      </c>
      <c r="AY75" s="67" t="str">
        <f t="shared" si="8"/>
        <v/>
      </c>
      <c r="AZ75" s="67" t="str">
        <f t="shared" si="9"/>
        <v/>
      </c>
      <c r="BA75" s="67" t="str">
        <f t="shared" si="10"/>
        <v/>
      </c>
      <c r="BB75" s="67" t="str">
        <f t="shared" si="11"/>
        <v/>
      </c>
      <c r="IX75" s="7"/>
      <c r="IY75" s="7"/>
    </row>
    <row r="76" spans="1:259" ht="11.85" customHeight="1" x14ac:dyDescent="0.3">
      <c r="A76" s="7" t="str">
        <f t="shared" si="0"/>
        <v/>
      </c>
      <c r="B76" s="7" t="str">
        <f t="shared" si="1"/>
        <v/>
      </c>
      <c r="C76" s="24" t="str">
        <v/>
      </c>
      <c r="D76" s="12" t="str">
        <v/>
      </c>
      <c r="E76" s="12" t="str">
        <v/>
      </c>
      <c r="F76" s="12" t="str">
        <v/>
      </c>
      <c r="G76" s="14" t="str">
        <v/>
      </c>
      <c r="H76" s="14" t="str">
        <v/>
      </c>
      <c r="I76" s="14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/>
      <c r="T76" s="10"/>
      <c r="U76" s="7"/>
      <c r="V76" s="7"/>
      <c r="X76" s="66"/>
      <c r="AH76" s="1"/>
      <c r="AI76" s="1"/>
      <c r="AQ76" s="7" t="str">
        <f t="shared" si="2"/>
        <v/>
      </c>
      <c r="AR76" s="67" t="str">
        <f t="shared" si="3"/>
        <v/>
      </c>
      <c r="AS76" s="67" t="str">
        <f t="shared" si="4"/>
        <v/>
      </c>
      <c r="AT76" s="67" t="str">
        <f t="shared" si="12"/>
        <v/>
      </c>
      <c r="AU76" s="67" t="str">
        <f t="shared" si="13"/>
        <v/>
      </c>
      <c r="AV76" s="67" t="str">
        <f t="shared" si="5"/>
        <v/>
      </c>
      <c r="AW76" s="67" t="str">
        <f t="shared" si="6"/>
        <v/>
      </c>
      <c r="AX76" s="67" t="str">
        <f t="shared" si="7"/>
        <v/>
      </c>
      <c r="AY76" s="67" t="str">
        <f t="shared" si="8"/>
        <v/>
      </c>
      <c r="AZ76" s="67" t="str">
        <f t="shared" si="9"/>
        <v/>
      </c>
      <c r="BA76" s="67" t="str">
        <f t="shared" si="10"/>
        <v/>
      </c>
      <c r="BB76" s="67" t="str">
        <f t="shared" si="11"/>
        <v/>
      </c>
      <c r="IX76" s="7"/>
      <c r="IY76" s="7"/>
    </row>
    <row r="77" spans="1:259" ht="11.85" customHeight="1" x14ac:dyDescent="0.3">
      <c r="A77" s="7" t="str">
        <f t="shared" si="0"/>
        <v/>
      </c>
      <c r="B77" s="7" t="str">
        <f t="shared" ref="B77:B108" si="14">IF(IF(OR($D$37,$D$36,$D$35),(ROW(A77)-ROW($A$45))*$E$30,"")&lt;=$E$31,IF(OR($D$37,$D$36,$D$35),(ROW(A77)-ROW($A$45))*$E$30,""),"")</f>
        <v/>
      </c>
      <c r="C77" s="24" t="str">
        <v/>
      </c>
      <c r="D77" s="12" t="str">
        <v/>
      </c>
      <c r="E77" s="12" t="str">
        <v/>
      </c>
      <c r="F77" s="12" t="str">
        <v/>
      </c>
      <c r="G77" s="14" t="str">
        <v/>
      </c>
      <c r="H77" s="14" t="str">
        <v/>
      </c>
      <c r="I77" s="14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/>
      <c r="T77" s="10"/>
      <c r="U77" s="7"/>
      <c r="V77" s="7"/>
      <c r="X77" s="66"/>
      <c r="AH77" s="1"/>
      <c r="AI77" s="1"/>
      <c r="AQ77" s="7" t="str">
        <f t="shared" si="2"/>
        <v/>
      </c>
      <c r="AR77" s="67" t="str">
        <f t="shared" si="3"/>
        <v/>
      </c>
      <c r="AS77" s="67" t="str">
        <f t="shared" si="4"/>
        <v/>
      </c>
      <c r="AT77" s="67" t="str">
        <f t="shared" si="12"/>
        <v/>
      </c>
      <c r="AU77" s="67" t="str">
        <f t="shared" si="13"/>
        <v/>
      </c>
      <c r="AV77" s="67" t="str">
        <f t="shared" si="5"/>
        <v/>
      </c>
      <c r="AW77" s="67" t="str">
        <f t="shared" si="6"/>
        <v/>
      </c>
      <c r="AX77" s="67" t="str">
        <f t="shared" si="7"/>
        <v/>
      </c>
      <c r="AY77" s="67" t="str">
        <f t="shared" si="8"/>
        <v/>
      </c>
      <c r="AZ77" s="67" t="str">
        <f t="shared" si="9"/>
        <v/>
      </c>
      <c r="BA77" s="67" t="str">
        <f t="shared" si="10"/>
        <v/>
      </c>
      <c r="BB77" s="67" t="str">
        <f t="shared" si="11"/>
        <v/>
      </c>
      <c r="IX77" s="7"/>
      <c r="IY77" s="7"/>
    </row>
    <row r="78" spans="1:259" ht="11.85" customHeight="1" x14ac:dyDescent="0.3">
      <c r="A78" s="7" t="str">
        <f t="shared" si="0"/>
        <v/>
      </c>
      <c r="B78" s="7" t="str">
        <f t="shared" si="14"/>
        <v/>
      </c>
      <c r="C78" s="24" t="str">
        <v/>
      </c>
      <c r="D78" s="12" t="str">
        <v/>
      </c>
      <c r="E78" s="12" t="str">
        <v/>
      </c>
      <c r="F78" s="12" t="str">
        <v/>
      </c>
      <c r="G78" s="14" t="str">
        <v/>
      </c>
      <c r="H78" s="14" t="str">
        <v/>
      </c>
      <c r="I78" s="14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/>
      <c r="T78" s="10"/>
      <c r="U78" s="7"/>
      <c r="V78" s="7"/>
      <c r="X78" s="66"/>
      <c r="AH78" s="1"/>
      <c r="AI78" s="1"/>
      <c r="AQ78" s="7" t="str">
        <f t="shared" si="2"/>
        <v/>
      </c>
      <c r="AR78" s="67" t="str">
        <f t="shared" si="3"/>
        <v/>
      </c>
      <c r="AS78" s="67" t="str">
        <f t="shared" si="4"/>
        <v/>
      </c>
      <c r="AT78" s="67" t="str">
        <f t="shared" si="12"/>
        <v/>
      </c>
      <c r="AU78" s="67" t="str">
        <f t="shared" si="13"/>
        <v/>
      </c>
      <c r="AV78" s="67" t="str">
        <f t="shared" si="5"/>
        <v/>
      </c>
      <c r="AW78" s="67" t="str">
        <f t="shared" si="6"/>
        <v/>
      </c>
      <c r="AX78" s="67" t="str">
        <f t="shared" si="7"/>
        <v/>
      </c>
      <c r="AY78" s="67" t="str">
        <f t="shared" si="8"/>
        <v/>
      </c>
      <c r="AZ78" s="67" t="str">
        <f t="shared" si="9"/>
        <v/>
      </c>
      <c r="BA78" s="67" t="str">
        <f t="shared" si="10"/>
        <v/>
      </c>
      <c r="BB78" s="67" t="str">
        <f t="shared" si="11"/>
        <v/>
      </c>
      <c r="IX78" s="7"/>
      <c r="IY78" s="7"/>
    </row>
    <row r="79" spans="1:259" ht="11.85" customHeight="1" x14ac:dyDescent="0.3">
      <c r="A79" s="7" t="str">
        <f t="shared" si="0"/>
        <v/>
      </c>
      <c r="B79" s="7" t="str">
        <f t="shared" si="14"/>
        <v/>
      </c>
      <c r="C79" s="24" t="str">
        <v/>
      </c>
      <c r="D79" s="12" t="str">
        <v/>
      </c>
      <c r="E79" s="12" t="str">
        <v/>
      </c>
      <c r="F79" s="12" t="str">
        <v/>
      </c>
      <c r="G79" s="14" t="str">
        <v/>
      </c>
      <c r="H79" s="14" t="str">
        <v/>
      </c>
      <c r="I79" s="14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/>
      <c r="T79" s="10"/>
      <c r="U79" s="7"/>
      <c r="V79" s="7"/>
      <c r="X79" s="66"/>
      <c r="AH79" s="1"/>
      <c r="AI79" s="1"/>
      <c r="AQ79" s="7" t="str">
        <f t="shared" si="2"/>
        <v/>
      </c>
      <c r="AR79" s="67" t="str">
        <f t="shared" si="3"/>
        <v/>
      </c>
      <c r="AS79" s="67" t="str">
        <f t="shared" si="4"/>
        <v/>
      </c>
      <c r="AT79" s="67" t="str">
        <f t="shared" si="12"/>
        <v/>
      </c>
      <c r="AU79" s="67" t="str">
        <f t="shared" si="13"/>
        <v/>
      </c>
      <c r="AV79" s="67" t="str">
        <f t="shared" si="5"/>
        <v/>
      </c>
      <c r="AW79" s="67" t="str">
        <f t="shared" si="6"/>
        <v/>
      </c>
      <c r="AX79" s="67" t="str">
        <f t="shared" si="7"/>
        <v/>
      </c>
      <c r="AY79" s="67" t="str">
        <f t="shared" si="8"/>
        <v/>
      </c>
      <c r="AZ79" s="67" t="str">
        <f t="shared" si="9"/>
        <v/>
      </c>
      <c r="BA79" s="67" t="str">
        <f t="shared" si="10"/>
        <v/>
      </c>
      <c r="BB79" s="67" t="str">
        <f t="shared" si="11"/>
        <v/>
      </c>
      <c r="IX79" s="7"/>
      <c r="IY79" s="7"/>
    </row>
    <row r="80" spans="1:259" ht="11.85" customHeight="1" x14ac:dyDescent="0.3">
      <c r="A80" s="7" t="str">
        <f t="shared" si="0"/>
        <v/>
      </c>
      <c r="B80" s="7" t="str">
        <f t="shared" si="14"/>
        <v/>
      </c>
      <c r="C80" s="24" t="str">
        <v/>
      </c>
      <c r="D80" s="12" t="str">
        <v/>
      </c>
      <c r="E80" s="12" t="str">
        <v/>
      </c>
      <c r="F80" s="12" t="str">
        <v/>
      </c>
      <c r="G80" s="14" t="str">
        <v/>
      </c>
      <c r="H80" s="14" t="str">
        <v/>
      </c>
      <c r="I80" s="14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/>
      <c r="T80" s="10"/>
      <c r="U80" s="7"/>
      <c r="V80" s="7"/>
      <c r="X80" s="66"/>
      <c r="AH80" s="1"/>
      <c r="AI80" s="1"/>
      <c r="AQ80" s="7" t="str">
        <f t="shared" si="2"/>
        <v/>
      </c>
      <c r="AR80" s="67" t="str">
        <f t="shared" si="3"/>
        <v/>
      </c>
      <c r="AS80" s="67" t="str">
        <f t="shared" si="4"/>
        <v/>
      </c>
      <c r="AT80" s="67" t="str">
        <f t="shared" si="12"/>
        <v/>
      </c>
      <c r="AU80" s="67" t="str">
        <f t="shared" si="13"/>
        <v/>
      </c>
      <c r="AV80" s="67" t="str">
        <f t="shared" si="5"/>
        <v/>
      </c>
      <c r="AW80" s="67" t="str">
        <f t="shared" si="6"/>
        <v/>
      </c>
      <c r="AX80" s="67" t="str">
        <f t="shared" si="7"/>
        <v/>
      </c>
      <c r="AY80" s="67" t="str">
        <f t="shared" si="8"/>
        <v/>
      </c>
      <c r="AZ80" s="67" t="str">
        <f t="shared" si="9"/>
        <v/>
      </c>
      <c r="BA80" s="67" t="str">
        <f t="shared" si="10"/>
        <v/>
      </c>
      <c r="BB80" s="67" t="str">
        <f t="shared" si="11"/>
        <v/>
      </c>
      <c r="IX80" s="7"/>
      <c r="IY80" s="7"/>
    </row>
    <row r="81" spans="1:259" ht="11.85" customHeight="1" x14ac:dyDescent="0.3">
      <c r="A81" s="7" t="str">
        <f t="shared" si="0"/>
        <v/>
      </c>
      <c r="B81" s="7" t="str">
        <f t="shared" si="14"/>
        <v/>
      </c>
      <c r="C81" s="24" t="str">
        <v/>
      </c>
      <c r="D81" s="12" t="str">
        <v/>
      </c>
      <c r="E81" s="12" t="str">
        <v/>
      </c>
      <c r="F81" s="12" t="str">
        <v/>
      </c>
      <c r="G81" s="14" t="str">
        <v/>
      </c>
      <c r="H81" s="14" t="str">
        <v/>
      </c>
      <c r="I81" s="14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/>
      <c r="T81" s="10"/>
      <c r="U81" s="7"/>
      <c r="V81" s="7"/>
      <c r="X81" s="66"/>
      <c r="AH81" s="1"/>
      <c r="AI81" s="1"/>
      <c r="AQ81" s="7" t="str">
        <f t="shared" si="2"/>
        <v/>
      </c>
      <c r="AR81" s="67" t="str">
        <f t="shared" si="3"/>
        <v/>
      </c>
      <c r="AS81" s="67" t="str">
        <f t="shared" si="4"/>
        <v/>
      </c>
      <c r="AT81" s="67" t="str">
        <f t="shared" si="12"/>
        <v/>
      </c>
      <c r="AU81" s="67" t="str">
        <f t="shared" si="13"/>
        <v/>
      </c>
      <c r="AV81" s="67" t="str">
        <f t="shared" si="5"/>
        <v/>
      </c>
      <c r="AW81" s="67" t="str">
        <f t="shared" si="6"/>
        <v/>
      </c>
      <c r="AX81" s="67" t="str">
        <f t="shared" si="7"/>
        <v/>
      </c>
      <c r="AY81" s="67" t="str">
        <f t="shared" si="8"/>
        <v/>
      </c>
      <c r="AZ81" s="67" t="str">
        <f t="shared" si="9"/>
        <v/>
      </c>
      <c r="BA81" s="67" t="str">
        <f t="shared" si="10"/>
        <v/>
      </c>
      <c r="BB81" s="67" t="str">
        <f t="shared" si="11"/>
        <v/>
      </c>
      <c r="IX81" s="7"/>
      <c r="IY81" s="7"/>
    </row>
    <row r="82" spans="1:259" ht="11.85" customHeight="1" x14ac:dyDescent="0.3">
      <c r="A82" s="7" t="str">
        <f t="shared" si="0"/>
        <v/>
      </c>
      <c r="B82" s="7" t="str">
        <f t="shared" si="14"/>
        <v/>
      </c>
      <c r="C82" s="24" t="str">
        <v/>
      </c>
      <c r="D82" s="12" t="str">
        <v/>
      </c>
      <c r="E82" s="12" t="str">
        <v/>
      </c>
      <c r="F82" s="12" t="str">
        <v/>
      </c>
      <c r="G82" s="14" t="str">
        <v/>
      </c>
      <c r="H82" s="14" t="str">
        <v/>
      </c>
      <c r="I82" s="14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/>
      <c r="T82" s="10"/>
      <c r="U82" s="7"/>
      <c r="V82" s="7"/>
      <c r="X82" s="66"/>
      <c r="AH82" s="1"/>
      <c r="AI82" s="1"/>
      <c r="AQ82" s="7" t="str">
        <f t="shared" si="2"/>
        <v/>
      </c>
      <c r="AR82" s="67" t="str">
        <f t="shared" si="3"/>
        <v/>
      </c>
      <c r="AS82" s="67" t="str">
        <f t="shared" si="4"/>
        <v/>
      </c>
      <c r="AT82" s="67" t="str">
        <f t="shared" si="12"/>
        <v/>
      </c>
      <c r="AU82" s="67" t="str">
        <f t="shared" si="13"/>
        <v/>
      </c>
      <c r="AV82" s="67" t="str">
        <f t="shared" si="5"/>
        <v/>
      </c>
      <c r="AW82" s="67" t="str">
        <f t="shared" si="6"/>
        <v/>
      </c>
      <c r="AX82" s="67" t="str">
        <f t="shared" si="7"/>
        <v/>
      </c>
      <c r="AY82" s="67" t="str">
        <f t="shared" si="8"/>
        <v/>
      </c>
      <c r="AZ82" s="67" t="str">
        <f t="shared" si="9"/>
        <v/>
      </c>
      <c r="BA82" s="67" t="str">
        <f t="shared" si="10"/>
        <v/>
      </c>
      <c r="BB82" s="67" t="str">
        <f t="shared" si="11"/>
        <v/>
      </c>
      <c r="IX82" s="7"/>
      <c r="IY82" s="7"/>
    </row>
    <row r="83" spans="1:259" ht="11.85" customHeight="1" x14ac:dyDescent="0.3">
      <c r="A83" s="7" t="str">
        <f t="shared" si="0"/>
        <v/>
      </c>
      <c r="B83" s="7" t="str">
        <f t="shared" si="14"/>
        <v/>
      </c>
      <c r="C83" s="24" t="str">
        <v/>
      </c>
      <c r="D83" s="12" t="str">
        <v/>
      </c>
      <c r="E83" s="12" t="str">
        <v/>
      </c>
      <c r="F83" s="12" t="str">
        <v/>
      </c>
      <c r="G83" s="14" t="str">
        <v/>
      </c>
      <c r="H83" s="14" t="str">
        <v/>
      </c>
      <c r="I83" s="14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/>
      <c r="T83" s="10"/>
      <c r="U83" s="7"/>
      <c r="V83" s="7"/>
      <c r="X83" s="66"/>
      <c r="AH83" s="1"/>
      <c r="AI83" s="1"/>
      <c r="AQ83" s="7" t="str">
        <f t="shared" si="2"/>
        <v/>
      </c>
      <c r="AR83" s="67" t="str">
        <f t="shared" si="3"/>
        <v/>
      </c>
      <c r="AS83" s="67" t="str">
        <f t="shared" si="4"/>
        <v/>
      </c>
      <c r="AT83" s="67" t="str">
        <f t="shared" si="12"/>
        <v/>
      </c>
      <c r="AU83" s="67" t="str">
        <f t="shared" si="13"/>
        <v/>
      </c>
      <c r="AV83" s="67" t="str">
        <f t="shared" si="5"/>
        <v/>
      </c>
      <c r="AW83" s="67" t="str">
        <f t="shared" si="6"/>
        <v/>
      </c>
      <c r="AX83" s="67" t="str">
        <f t="shared" si="7"/>
        <v/>
      </c>
      <c r="AY83" s="67" t="str">
        <f t="shared" si="8"/>
        <v/>
      </c>
      <c r="AZ83" s="67" t="str">
        <f t="shared" si="9"/>
        <v/>
      </c>
      <c r="BA83" s="67" t="str">
        <f t="shared" si="10"/>
        <v/>
      </c>
      <c r="BB83" s="67" t="str">
        <f t="shared" si="11"/>
        <v/>
      </c>
      <c r="IX83" s="7"/>
      <c r="IY83" s="7"/>
    </row>
    <row r="84" spans="1:259" ht="11.85" customHeight="1" x14ac:dyDescent="0.3">
      <c r="A84" s="7" t="str">
        <f t="shared" si="0"/>
        <v/>
      </c>
      <c r="B84" s="7" t="str">
        <f t="shared" si="14"/>
        <v/>
      </c>
      <c r="C84" s="24" t="str">
        <v/>
      </c>
      <c r="D84" s="12" t="str">
        <v/>
      </c>
      <c r="E84" s="12" t="str">
        <v/>
      </c>
      <c r="F84" s="12" t="str">
        <v/>
      </c>
      <c r="G84" s="14" t="str">
        <v/>
      </c>
      <c r="H84" s="14" t="str">
        <v/>
      </c>
      <c r="I84" s="14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/>
      <c r="T84" s="10"/>
      <c r="U84" s="7"/>
      <c r="V84" s="7"/>
      <c r="X84" s="66"/>
      <c r="AH84" s="1"/>
      <c r="AI84" s="1"/>
      <c r="AQ84" s="7" t="str">
        <f t="shared" si="2"/>
        <v/>
      </c>
      <c r="AR84" s="67" t="str">
        <f t="shared" si="3"/>
        <v/>
      </c>
      <c r="AS84" s="67" t="str">
        <f t="shared" si="4"/>
        <v/>
      </c>
      <c r="AT84" s="67" t="str">
        <f t="shared" si="12"/>
        <v/>
      </c>
      <c r="AU84" s="67" t="str">
        <f t="shared" si="13"/>
        <v/>
      </c>
      <c r="AV84" s="67" t="str">
        <f t="shared" si="5"/>
        <v/>
      </c>
      <c r="AW84" s="67" t="str">
        <f t="shared" si="6"/>
        <v/>
      </c>
      <c r="AX84" s="67" t="str">
        <f t="shared" si="7"/>
        <v/>
      </c>
      <c r="AY84" s="67" t="str">
        <f t="shared" si="8"/>
        <v/>
      </c>
      <c r="AZ84" s="67" t="str">
        <f t="shared" si="9"/>
        <v/>
      </c>
      <c r="BA84" s="67" t="str">
        <f t="shared" si="10"/>
        <v/>
      </c>
      <c r="BB84" s="67" t="str">
        <f t="shared" si="11"/>
        <v/>
      </c>
      <c r="IX84" s="7"/>
      <c r="IY84" s="7"/>
    </row>
    <row r="85" spans="1:259" ht="11.85" customHeight="1" x14ac:dyDescent="0.3">
      <c r="A85" s="7" t="str">
        <f t="shared" si="0"/>
        <v/>
      </c>
      <c r="B85" s="7" t="str">
        <f t="shared" si="14"/>
        <v/>
      </c>
      <c r="C85" s="24" t="str">
        <v/>
      </c>
      <c r="D85" s="12" t="str">
        <v/>
      </c>
      <c r="E85" s="12" t="str">
        <v/>
      </c>
      <c r="F85" s="12" t="str">
        <v/>
      </c>
      <c r="G85" s="14" t="str">
        <v/>
      </c>
      <c r="H85" s="14" t="str">
        <v/>
      </c>
      <c r="I85" s="14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/>
      <c r="T85" s="10"/>
      <c r="U85" s="7"/>
      <c r="V85" s="7"/>
      <c r="X85" s="66"/>
      <c r="AH85" s="1"/>
      <c r="AI85" s="1"/>
      <c r="AQ85" s="7" t="str">
        <f t="shared" si="2"/>
        <v/>
      </c>
      <c r="AR85" s="67" t="str">
        <f t="shared" si="3"/>
        <v/>
      </c>
      <c r="AS85" s="67" t="str">
        <f t="shared" si="4"/>
        <v/>
      </c>
      <c r="AT85" s="67" t="str">
        <f t="shared" si="12"/>
        <v/>
      </c>
      <c r="AU85" s="67" t="str">
        <f t="shared" si="13"/>
        <v/>
      </c>
      <c r="AV85" s="67" t="str">
        <f t="shared" si="5"/>
        <v/>
      </c>
      <c r="AW85" s="67" t="str">
        <f t="shared" si="6"/>
        <v/>
      </c>
      <c r="AX85" s="67" t="str">
        <f t="shared" si="7"/>
        <v/>
      </c>
      <c r="AY85" s="67" t="str">
        <f t="shared" si="8"/>
        <v/>
      </c>
      <c r="AZ85" s="67" t="str">
        <f t="shared" si="9"/>
        <v/>
      </c>
      <c r="BA85" s="67" t="str">
        <f t="shared" si="10"/>
        <v/>
      </c>
      <c r="BB85" s="67" t="str">
        <f t="shared" si="11"/>
        <v/>
      </c>
      <c r="IX85" s="7"/>
      <c r="IY85" s="7"/>
    </row>
    <row r="86" spans="1:259" ht="11.85" customHeight="1" x14ac:dyDescent="0.3">
      <c r="A86" s="7" t="str">
        <f t="shared" si="0"/>
        <v/>
      </c>
      <c r="B86" s="7" t="str">
        <f t="shared" si="14"/>
        <v/>
      </c>
      <c r="C86" s="24" t="str">
        <v/>
      </c>
      <c r="D86" s="12" t="str">
        <v/>
      </c>
      <c r="E86" s="12" t="str">
        <v/>
      </c>
      <c r="F86" s="12" t="str">
        <v/>
      </c>
      <c r="G86" s="14" t="str">
        <v/>
      </c>
      <c r="H86" s="14" t="str">
        <v/>
      </c>
      <c r="I86" s="14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/>
      <c r="T86" s="10"/>
      <c r="U86" s="7"/>
      <c r="V86" s="7"/>
      <c r="X86" s="66"/>
      <c r="AH86" s="1"/>
      <c r="AI86" s="1"/>
      <c r="AQ86" s="7" t="str">
        <f t="shared" si="2"/>
        <v/>
      </c>
      <c r="AR86" s="67" t="str">
        <f t="shared" si="3"/>
        <v/>
      </c>
      <c r="AS86" s="67" t="str">
        <f t="shared" si="4"/>
        <v/>
      </c>
      <c r="AT86" s="67" t="str">
        <f t="shared" si="12"/>
        <v/>
      </c>
      <c r="AU86" s="67" t="str">
        <f t="shared" si="13"/>
        <v/>
      </c>
      <c r="AV86" s="67" t="str">
        <f t="shared" si="5"/>
        <v/>
      </c>
      <c r="AW86" s="67" t="str">
        <f t="shared" si="6"/>
        <v/>
      </c>
      <c r="AX86" s="67" t="str">
        <f t="shared" si="7"/>
        <v/>
      </c>
      <c r="AY86" s="67" t="str">
        <f t="shared" si="8"/>
        <v/>
      </c>
      <c r="AZ86" s="67" t="str">
        <f t="shared" si="9"/>
        <v/>
      </c>
      <c r="BA86" s="67" t="str">
        <f t="shared" si="10"/>
        <v/>
      </c>
      <c r="BB86" s="67" t="str">
        <f t="shared" si="11"/>
        <v/>
      </c>
      <c r="IX86" s="7"/>
      <c r="IY86" s="7"/>
    </row>
    <row r="87" spans="1:259" ht="11.85" customHeight="1" x14ac:dyDescent="0.3">
      <c r="A87" s="7" t="str">
        <f t="shared" si="0"/>
        <v/>
      </c>
      <c r="B87" s="7" t="str">
        <f t="shared" si="14"/>
        <v/>
      </c>
      <c r="C87" s="24" t="str">
        <v/>
      </c>
      <c r="D87" s="12" t="str">
        <v/>
      </c>
      <c r="E87" s="12" t="str">
        <v/>
      </c>
      <c r="F87" s="12" t="str">
        <v/>
      </c>
      <c r="G87" s="14" t="str">
        <v/>
      </c>
      <c r="H87" s="14" t="str">
        <v/>
      </c>
      <c r="I87" s="14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/>
      <c r="T87" s="10"/>
      <c r="U87" s="7"/>
      <c r="V87" s="7"/>
      <c r="X87" s="66"/>
      <c r="AH87" s="1"/>
      <c r="AI87" s="1"/>
      <c r="AQ87" s="7" t="str">
        <f t="shared" si="2"/>
        <v/>
      </c>
      <c r="AR87" s="67" t="str">
        <f t="shared" si="3"/>
        <v/>
      </c>
      <c r="AS87" s="67" t="str">
        <f t="shared" si="4"/>
        <v/>
      </c>
      <c r="AT87" s="67" t="str">
        <f t="shared" si="12"/>
        <v/>
      </c>
      <c r="AU87" s="67" t="str">
        <f t="shared" si="13"/>
        <v/>
      </c>
      <c r="AV87" s="67" t="str">
        <f t="shared" si="5"/>
        <v/>
      </c>
      <c r="AW87" s="67" t="str">
        <f t="shared" si="6"/>
        <v/>
      </c>
      <c r="AX87" s="67" t="str">
        <f t="shared" si="7"/>
        <v/>
      </c>
      <c r="AY87" s="67" t="str">
        <f t="shared" si="8"/>
        <v/>
      </c>
      <c r="AZ87" s="67" t="str">
        <f t="shared" si="9"/>
        <v/>
      </c>
      <c r="BA87" s="67" t="str">
        <f t="shared" si="10"/>
        <v/>
      </c>
      <c r="BB87" s="67" t="str">
        <f t="shared" si="11"/>
        <v/>
      </c>
      <c r="IX87" s="7"/>
      <c r="IY87" s="7"/>
    </row>
    <row r="88" spans="1:259" ht="11.85" customHeight="1" x14ac:dyDescent="0.3">
      <c r="A88" s="7" t="str">
        <f t="shared" si="0"/>
        <v/>
      </c>
      <c r="B88" s="7" t="str">
        <f t="shared" si="14"/>
        <v/>
      </c>
      <c r="C88" s="24" t="str">
        <v/>
      </c>
      <c r="D88" s="12" t="str">
        <v/>
      </c>
      <c r="E88" s="12" t="str">
        <v/>
      </c>
      <c r="F88" s="12" t="str">
        <v/>
      </c>
      <c r="G88" s="14" t="str">
        <v/>
      </c>
      <c r="H88" s="14" t="str">
        <v/>
      </c>
      <c r="I88" s="14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/>
      <c r="T88" s="10"/>
      <c r="U88" s="7"/>
      <c r="V88" s="7"/>
      <c r="X88" s="66"/>
      <c r="AH88" s="1"/>
      <c r="AI88" s="1"/>
      <c r="AQ88" s="7" t="str">
        <f t="shared" si="2"/>
        <v/>
      </c>
      <c r="AR88" s="67" t="str">
        <f t="shared" si="3"/>
        <v/>
      </c>
      <c r="AS88" s="67" t="str">
        <f t="shared" si="4"/>
        <v/>
      </c>
      <c r="AT88" s="67" t="str">
        <f t="shared" si="12"/>
        <v/>
      </c>
      <c r="AU88" s="67" t="str">
        <f t="shared" si="13"/>
        <v/>
      </c>
      <c r="AV88" s="67" t="str">
        <f t="shared" si="5"/>
        <v/>
      </c>
      <c r="AW88" s="67" t="str">
        <f t="shared" si="6"/>
        <v/>
      </c>
      <c r="AX88" s="67" t="str">
        <f t="shared" si="7"/>
        <v/>
      </c>
      <c r="AY88" s="67" t="str">
        <f t="shared" si="8"/>
        <v/>
      </c>
      <c r="AZ88" s="67" t="str">
        <f t="shared" si="9"/>
        <v/>
      </c>
      <c r="BA88" s="67" t="str">
        <f t="shared" si="10"/>
        <v/>
      </c>
      <c r="BB88" s="67" t="str">
        <f t="shared" si="11"/>
        <v/>
      </c>
      <c r="IX88" s="7"/>
      <c r="IY88" s="7"/>
    </row>
    <row r="89" spans="1:259" ht="11.85" customHeight="1" x14ac:dyDescent="0.3">
      <c r="A89" s="7" t="str">
        <f t="shared" si="0"/>
        <v/>
      </c>
      <c r="B89" s="7" t="str">
        <f t="shared" si="14"/>
        <v/>
      </c>
      <c r="C89" s="24" t="str">
        <v/>
      </c>
      <c r="D89" s="12" t="str">
        <v/>
      </c>
      <c r="E89" s="12" t="str">
        <v/>
      </c>
      <c r="F89" s="12" t="str">
        <v/>
      </c>
      <c r="G89" s="14" t="str">
        <v/>
      </c>
      <c r="H89" s="14" t="str">
        <v/>
      </c>
      <c r="I89" s="14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/>
      <c r="T89" s="10"/>
      <c r="U89" s="7"/>
      <c r="V89" s="7"/>
      <c r="X89" s="66"/>
      <c r="AH89" s="1"/>
      <c r="AI89" s="1"/>
      <c r="AQ89" s="7" t="str">
        <f t="shared" si="2"/>
        <v/>
      </c>
      <c r="AR89" s="67" t="str">
        <f t="shared" si="3"/>
        <v/>
      </c>
      <c r="AS89" s="67" t="str">
        <f t="shared" si="4"/>
        <v/>
      </c>
      <c r="AT89" s="67" t="str">
        <f t="shared" si="12"/>
        <v/>
      </c>
      <c r="AU89" s="67" t="str">
        <f t="shared" si="13"/>
        <v/>
      </c>
      <c r="AV89" s="67" t="str">
        <f t="shared" si="5"/>
        <v/>
      </c>
      <c r="AW89" s="67" t="str">
        <f t="shared" si="6"/>
        <v/>
      </c>
      <c r="AX89" s="67" t="str">
        <f t="shared" si="7"/>
        <v/>
      </c>
      <c r="AY89" s="67" t="str">
        <f t="shared" si="8"/>
        <v/>
      </c>
      <c r="AZ89" s="67" t="str">
        <f t="shared" si="9"/>
        <v/>
      </c>
      <c r="BA89" s="67" t="str">
        <f t="shared" si="10"/>
        <v/>
      </c>
      <c r="BB89" s="67" t="str">
        <f t="shared" si="11"/>
        <v/>
      </c>
      <c r="IX89" s="7"/>
      <c r="IY89" s="7"/>
    </row>
    <row r="90" spans="1:259" ht="11.85" customHeight="1" x14ac:dyDescent="0.3">
      <c r="A90" s="7" t="str">
        <f t="shared" si="0"/>
        <v/>
      </c>
      <c r="B90" s="7" t="str">
        <f t="shared" si="14"/>
        <v/>
      </c>
      <c r="C90" s="24" t="str">
        <v/>
      </c>
      <c r="D90" s="12" t="str">
        <v/>
      </c>
      <c r="E90" s="12" t="str">
        <v/>
      </c>
      <c r="F90" s="12" t="str">
        <v/>
      </c>
      <c r="G90" s="14" t="str">
        <v/>
      </c>
      <c r="H90" s="14" t="str">
        <v/>
      </c>
      <c r="I90" s="14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/>
      <c r="T90" s="10"/>
      <c r="U90" s="7"/>
      <c r="V90" s="7"/>
      <c r="X90" s="66"/>
      <c r="AH90" s="1"/>
      <c r="AI90" s="1"/>
      <c r="AQ90" s="7" t="str">
        <f t="shared" si="2"/>
        <v/>
      </c>
      <c r="AR90" s="67" t="str">
        <f t="shared" si="3"/>
        <v/>
      </c>
      <c r="AS90" s="67" t="str">
        <f t="shared" si="4"/>
        <v/>
      </c>
      <c r="AT90" s="67" t="str">
        <f t="shared" si="12"/>
        <v/>
      </c>
      <c r="AU90" s="67" t="str">
        <f t="shared" si="13"/>
        <v/>
      </c>
      <c r="AV90" s="67" t="str">
        <f t="shared" si="5"/>
        <v/>
      </c>
      <c r="AW90" s="67" t="str">
        <f t="shared" si="6"/>
        <v/>
      </c>
      <c r="AX90" s="67" t="str">
        <f t="shared" si="7"/>
        <v/>
      </c>
      <c r="AY90" s="67" t="str">
        <f t="shared" si="8"/>
        <v/>
      </c>
      <c r="AZ90" s="67" t="str">
        <f t="shared" si="9"/>
        <v/>
      </c>
      <c r="BA90" s="67" t="str">
        <f t="shared" si="10"/>
        <v/>
      </c>
      <c r="BB90" s="67" t="str">
        <f t="shared" si="11"/>
        <v/>
      </c>
      <c r="IX90" s="7"/>
      <c r="IY90" s="7"/>
    </row>
    <row r="91" spans="1:259" ht="11.85" customHeight="1" x14ac:dyDescent="0.3">
      <c r="A91" s="7" t="str">
        <f t="shared" si="0"/>
        <v/>
      </c>
      <c r="B91" s="7" t="str">
        <f t="shared" si="14"/>
        <v/>
      </c>
      <c r="C91" s="24" t="str">
        <v/>
      </c>
      <c r="D91" s="12" t="str">
        <v/>
      </c>
      <c r="E91" s="12" t="str">
        <v/>
      </c>
      <c r="F91" s="12" t="str">
        <v/>
      </c>
      <c r="G91" s="14" t="str">
        <v/>
      </c>
      <c r="H91" s="14" t="str">
        <v/>
      </c>
      <c r="I91" s="14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/>
      <c r="T91" s="10"/>
      <c r="U91" s="7"/>
      <c r="V91" s="7"/>
      <c r="X91" s="66"/>
      <c r="AH91" s="1"/>
      <c r="AI91" s="1"/>
      <c r="AQ91" s="7" t="str">
        <f t="shared" si="2"/>
        <v/>
      </c>
      <c r="AR91" s="67" t="str">
        <f t="shared" si="3"/>
        <v/>
      </c>
      <c r="AS91" s="67" t="str">
        <f t="shared" si="4"/>
        <v/>
      </c>
      <c r="AT91" s="67" t="str">
        <f t="shared" si="12"/>
        <v/>
      </c>
      <c r="AU91" s="67" t="str">
        <f t="shared" si="13"/>
        <v/>
      </c>
      <c r="AV91" s="67" t="str">
        <f t="shared" si="5"/>
        <v/>
      </c>
      <c r="AW91" s="67" t="str">
        <f t="shared" si="6"/>
        <v/>
      </c>
      <c r="AX91" s="67" t="str">
        <f t="shared" si="7"/>
        <v/>
      </c>
      <c r="AY91" s="67" t="str">
        <f t="shared" si="8"/>
        <v/>
      </c>
      <c r="AZ91" s="67" t="str">
        <f t="shared" si="9"/>
        <v/>
      </c>
      <c r="BA91" s="67" t="str">
        <f t="shared" si="10"/>
        <v/>
      </c>
      <c r="BB91" s="67" t="str">
        <f t="shared" si="11"/>
        <v/>
      </c>
      <c r="IX91" s="7"/>
      <c r="IY91" s="7"/>
    </row>
    <row r="92" spans="1:259" ht="11.85" customHeight="1" x14ac:dyDescent="0.3">
      <c r="A92" s="7" t="str">
        <f t="shared" si="0"/>
        <v/>
      </c>
      <c r="B92" s="7" t="str">
        <f t="shared" si="14"/>
        <v/>
      </c>
      <c r="C92" s="24" t="str">
        <v/>
      </c>
      <c r="D92" s="12" t="str">
        <v/>
      </c>
      <c r="E92" s="12" t="str">
        <v/>
      </c>
      <c r="F92" s="12" t="str">
        <v/>
      </c>
      <c r="G92" s="14" t="str">
        <v/>
      </c>
      <c r="H92" s="14" t="str">
        <v/>
      </c>
      <c r="I92" s="14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/>
      <c r="T92" s="10"/>
      <c r="U92" s="7"/>
      <c r="V92" s="7"/>
      <c r="X92" s="66"/>
      <c r="AH92" s="1"/>
      <c r="AI92" s="1"/>
      <c r="AQ92" s="7" t="str">
        <f t="shared" si="2"/>
        <v/>
      </c>
      <c r="AR92" s="67" t="str">
        <f t="shared" si="3"/>
        <v/>
      </c>
      <c r="AS92" s="67" t="str">
        <f t="shared" si="4"/>
        <v/>
      </c>
      <c r="AT92" s="67" t="str">
        <f t="shared" si="12"/>
        <v/>
      </c>
      <c r="AU92" s="67" t="str">
        <f t="shared" si="13"/>
        <v/>
      </c>
      <c r="AV92" s="67" t="str">
        <f t="shared" si="5"/>
        <v/>
      </c>
      <c r="AW92" s="67" t="str">
        <f t="shared" si="6"/>
        <v/>
      </c>
      <c r="AX92" s="67" t="str">
        <f t="shared" si="7"/>
        <v/>
      </c>
      <c r="AY92" s="67" t="str">
        <f t="shared" si="8"/>
        <v/>
      </c>
      <c r="AZ92" s="67" t="str">
        <f t="shared" si="9"/>
        <v/>
      </c>
      <c r="BA92" s="67" t="str">
        <f t="shared" si="10"/>
        <v/>
      </c>
      <c r="BB92" s="67" t="str">
        <f t="shared" si="11"/>
        <v/>
      </c>
      <c r="IX92" s="7"/>
      <c r="IY92" s="7"/>
    </row>
    <row r="93" spans="1:259" ht="11.85" customHeight="1" x14ac:dyDescent="0.3">
      <c r="A93" s="7" t="str">
        <f t="shared" si="0"/>
        <v/>
      </c>
      <c r="B93" s="7" t="str">
        <f t="shared" si="14"/>
        <v/>
      </c>
      <c r="C93" s="24" t="str">
        <v/>
      </c>
      <c r="D93" s="12" t="str">
        <v/>
      </c>
      <c r="E93" s="12" t="str">
        <v/>
      </c>
      <c r="F93" s="12" t="str">
        <v/>
      </c>
      <c r="G93" s="14" t="str">
        <v/>
      </c>
      <c r="H93" s="14" t="str">
        <v/>
      </c>
      <c r="I93" s="14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/>
      <c r="T93" s="10"/>
      <c r="U93" s="7"/>
      <c r="V93" s="7"/>
      <c r="X93" s="66"/>
      <c r="AH93" s="1"/>
      <c r="AI93" s="1"/>
      <c r="AQ93" s="7" t="str">
        <f t="shared" si="2"/>
        <v/>
      </c>
      <c r="AR93" s="67" t="str">
        <f t="shared" si="3"/>
        <v/>
      </c>
      <c r="AS93" s="67" t="str">
        <f t="shared" si="4"/>
        <v/>
      </c>
      <c r="AT93" s="67" t="str">
        <f t="shared" si="12"/>
        <v/>
      </c>
      <c r="AU93" s="67" t="str">
        <f t="shared" si="13"/>
        <v/>
      </c>
      <c r="AV93" s="67" t="str">
        <f t="shared" si="5"/>
        <v/>
      </c>
      <c r="AW93" s="67" t="str">
        <f t="shared" si="6"/>
        <v/>
      </c>
      <c r="AX93" s="67" t="str">
        <f t="shared" si="7"/>
        <v/>
      </c>
      <c r="AY93" s="67" t="str">
        <f t="shared" si="8"/>
        <v/>
      </c>
      <c r="AZ93" s="67" t="str">
        <f t="shared" si="9"/>
        <v/>
      </c>
      <c r="BA93" s="67" t="str">
        <f t="shared" si="10"/>
        <v/>
      </c>
      <c r="BB93" s="67" t="str">
        <f t="shared" si="11"/>
        <v/>
      </c>
      <c r="IX93" s="7"/>
      <c r="IY93" s="7"/>
    </row>
    <row r="94" spans="1:259" ht="11.85" customHeight="1" x14ac:dyDescent="0.3">
      <c r="A94" s="7" t="str">
        <f t="shared" si="0"/>
        <v/>
      </c>
      <c r="B94" s="7" t="str">
        <f t="shared" si="14"/>
        <v/>
      </c>
      <c r="C94" s="24" t="str">
        <v/>
      </c>
      <c r="D94" s="12" t="str">
        <v/>
      </c>
      <c r="E94" s="12" t="str">
        <v/>
      </c>
      <c r="F94" s="12" t="str">
        <v/>
      </c>
      <c r="G94" s="14" t="str">
        <v/>
      </c>
      <c r="H94" s="14" t="str">
        <v/>
      </c>
      <c r="I94" s="14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/>
      <c r="T94" s="10"/>
      <c r="U94" s="7"/>
      <c r="V94" s="7"/>
      <c r="X94" s="66"/>
      <c r="AH94" s="1"/>
      <c r="AI94" s="1"/>
      <c r="AQ94" s="7" t="str">
        <f t="shared" si="2"/>
        <v/>
      </c>
      <c r="AR94" s="67" t="str">
        <f t="shared" si="3"/>
        <v/>
      </c>
      <c r="AS94" s="67" t="str">
        <f t="shared" si="4"/>
        <v/>
      </c>
      <c r="AT94" s="67" t="str">
        <f t="shared" si="12"/>
        <v/>
      </c>
      <c r="AU94" s="67" t="str">
        <f t="shared" si="13"/>
        <v/>
      </c>
      <c r="AV94" s="67" t="str">
        <f t="shared" si="5"/>
        <v/>
      </c>
      <c r="AW94" s="67" t="str">
        <f t="shared" si="6"/>
        <v/>
      </c>
      <c r="AX94" s="67" t="str">
        <f t="shared" si="7"/>
        <v/>
      </c>
      <c r="AY94" s="67" t="str">
        <f t="shared" si="8"/>
        <v/>
      </c>
      <c r="AZ94" s="67" t="str">
        <f t="shared" si="9"/>
        <v/>
      </c>
      <c r="BA94" s="67" t="str">
        <f t="shared" si="10"/>
        <v/>
      </c>
      <c r="BB94" s="67" t="str">
        <f t="shared" si="11"/>
        <v/>
      </c>
      <c r="IX94" s="7"/>
      <c r="IY94" s="7"/>
    </row>
    <row r="95" spans="1:259" ht="11.85" customHeight="1" x14ac:dyDescent="0.3">
      <c r="A95" s="7" t="str">
        <f t="shared" si="0"/>
        <v/>
      </c>
      <c r="B95" s="7" t="str">
        <f t="shared" si="14"/>
        <v/>
      </c>
      <c r="C95" s="24" t="str">
        <v/>
      </c>
      <c r="D95" s="12" t="str">
        <v/>
      </c>
      <c r="E95" s="12" t="str">
        <v/>
      </c>
      <c r="F95" s="12" t="str">
        <v/>
      </c>
      <c r="G95" s="14" t="str">
        <v/>
      </c>
      <c r="H95" s="14" t="str">
        <v/>
      </c>
      <c r="I95" s="14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/>
      <c r="T95" s="10"/>
      <c r="U95" s="7"/>
      <c r="V95" s="7"/>
      <c r="X95" s="66"/>
      <c r="AH95" s="1"/>
      <c r="AI95" s="1"/>
      <c r="AQ95" s="7" t="str">
        <f t="shared" si="2"/>
        <v/>
      </c>
      <c r="AR95" s="67" t="str">
        <f t="shared" si="3"/>
        <v/>
      </c>
      <c r="AS95" s="67" t="str">
        <f t="shared" si="4"/>
        <v/>
      </c>
      <c r="AT95" s="67" t="str">
        <f t="shared" si="12"/>
        <v/>
      </c>
      <c r="AU95" s="67" t="str">
        <f t="shared" si="13"/>
        <v/>
      </c>
      <c r="AV95" s="67" t="str">
        <f t="shared" si="5"/>
        <v/>
      </c>
      <c r="AW95" s="67" t="str">
        <f t="shared" si="6"/>
        <v/>
      </c>
      <c r="AX95" s="67" t="str">
        <f t="shared" si="7"/>
        <v/>
      </c>
      <c r="AY95" s="67" t="str">
        <f t="shared" si="8"/>
        <v/>
      </c>
      <c r="AZ95" s="67" t="str">
        <f t="shared" si="9"/>
        <v/>
      </c>
      <c r="BA95" s="67" t="str">
        <f t="shared" si="10"/>
        <v/>
      </c>
      <c r="BB95" s="67" t="str">
        <f t="shared" si="11"/>
        <v/>
      </c>
      <c r="IX95" s="7"/>
      <c r="IY95" s="7"/>
    </row>
    <row r="96" spans="1:259" ht="11.85" customHeight="1" x14ac:dyDescent="0.3">
      <c r="A96" s="7" t="str">
        <f t="shared" si="0"/>
        <v/>
      </c>
      <c r="B96" s="7" t="str">
        <f t="shared" si="14"/>
        <v/>
      </c>
      <c r="C96" s="24" t="str">
        <v/>
      </c>
      <c r="D96" s="12" t="str">
        <v/>
      </c>
      <c r="E96" s="12" t="str">
        <v/>
      </c>
      <c r="F96" s="12" t="str">
        <v/>
      </c>
      <c r="G96" s="14" t="str">
        <v/>
      </c>
      <c r="H96" s="14" t="str">
        <v/>
      </c>
      <c r="I96" s="14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/>
      <c r="T96" s="10"/>
      <c r="U96" s="7"/>
      <c r="V96" s="7"/>
      <c r="X96" s="66"/>
      <c r="AH96" s="1"/>
      <c r="AI96" s="1"/>
      <c r="AQ96" s="7" t="str">
        <f t="shared" si="2"/>
        <v/>
      </c>
      <c r="AR96" s="67" t="str">
        <f t="shared" si="3"/>
        <v/>
      </c>
      <c r="AS96" s="67" t="str">
        <f t="shared" si="4"/>
        <v/>
      </c>
      <c r="AT96" s="67" t="str">
        <f t="shared" si="12"/>
        <v/>
      </c>
      <c r="AU96" s="67" t="str">
        <f t="shared" si="13"/>
        <v/>
      </c>
      <c r="AV96" s="67" t="str">
        <f t="shared" si="5"/>
        <v/>
      </c>
      <c r="AW96" s="67" t="str">
        <f t="shared" si="6"/>
        <v/>
      </c>
      <c r="AX96" s="67" t="str">
        <f t="shared" si="7"/>
        <v/>
      </c>
      <c r="AY96" s="67" t="str">
        <f t="shared" si="8"/>
        <v/>
      </c>
      <c r="AZ96" s="67" t="str">
        <f t="shared" si="9"/>
        <v/>
      </c>
      <c r="BA96" s="67" t="str">
        <f t="shared" si="10"/>
        <v/>
      </c>
      <c r="BB96" s="67" t="str">
        <f t="shared" si="11"/>
        <v/>
      </c>
      <c r="IX96" s="7"/>
      <c r="IY96" s="7"/>
    </row>
    <row r="97" spans="1:259" ht="11.85" customHeight="1" x14ac:dyDescent="0.3">
      <c r="A97" s="7" t="str">
        <f t="shared" si="0"/>
        <v/>
      </c>
      <c r="B97" s="7" t="str">
        <f t="shared" si="14"/>
        <v/>
      </c>
      <c r="C97" s="24" t="str">
        <v/>
      </c>
      <c r="D97" s="12" t="str">
        <v/>
      </c>
      <c r="E97" s="12" t="str">
        <v/>
      </c>
      <c r="F97" s="12" t="str">
        <v/>
      </c>
      <c r="G97" s="14" t="str">
        <v/>
      </c>
      <c r="H97" s="14" t="str">
        <v/>
      </c>
      <c r="I97" s="14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/>
      <c r="T97" s="10"/>
      <c r="U97" s="7"/>
      <c r="V97" s="7"/>
      <c r="X97" s="66"/>
      <c r="AH97" s="1"/>
      <c r="AI97" s="1"/>
      <c r="AQ97" s="7" t="str">
        <f t="shared" si="2"/>
        <v/>
      </c>
      <c r="AR97" s="67" t="str">
        <f t="shared" si="3"/>
        <v/>
      </c>
      <c r="AS97" s="67" t="str">
        <f t="shared" si="4"/>
        <v/>
      </c>
      <c r="AT97" s="67" t="str">
        <f t="shared" si="12"/>
        <v/>
      </c>
      <c r="AU97" s="67" t="str">
        <f t="shared" si="13"/>
        <v/>
      </c>
      <c r="AV97" s="67" t="str">
        <f t="shared" si="5"/>
        <v/>
      </c>
      <c r="AW97" s="67" t="str">
        <f t="shared" si="6"/>
        <v/>
      </c>
      <c r="AX97" s="67" t="str">
        <f t="shared" si="7"/>
        <v/>
      </c>
      <c r="AY97" s="67" t="str">
        <f t="shared" si="8"/>
        <v/>
      </c>
      <c r="AZ97" s="67" t="str">
        <f t="shared" si="9"/>
        <v/>
      </c>
      <c r="BA97" s="67" t="str">
        <f t="shared" si="10"/>
        <v/>
      </c>
      <c r="BB97" s="67" t="str">
        <f t="shared" si="11"/>
        <v/>
      </c>
      <c r="IX97" s="7"/>
      <c r="IY97" s="7"/>
    </row>
    <row r="98" spans="1:259" ht="11.85" customHeight="1" x14ac:dyDescent="0.3">
      <c r="A98" s="7" t="str">
        <f t="shared" si="0"/>
        <v/>
      </c>
      <c r="B98" s="7" t="str">
        <f t="shared" si="14"/>
        <v/>
      </c>
      <c r="C98" s="24" t="str">
        <v/>
      </c>
      <c r="D98" s="12" t="str">
        <v/>
      </c>
      <c r="E98" s="12" t="str">
        <v/>
      </c>
      <c r="F98" s="12" t="str">
        <v/>
      </c>
      <c r="G98" s="14" t="str">
        <v/>
      </c>
      <c r="H98" s="14" t="str">
        <v/>
      </c>
      <c r="I98" s="14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/>
      <c r="T98" s="10"/>
      <c r="U98" s="7"/>
      <c r="V98" s="7"/>
      <c r="X98" s="66"/>
      <c r="AH98" s="1"/>
      <c r="AI98" s="1"/>
      <c r="AQ98" s="7" t="str">
        <f t="shared" si="2"/>
        <v/>
      </c>
      <c r="AR98" s="67" t="str">
        <f t="shared" si="3"/>
        <v/>
      </c>
      <c r="AS98" s="67" t="str">
        <f t="shared" si="4"/>
        <v/>
      </c>
      <c r="AT98" s="67" t="str">
        <f t="shared" si="12"/>
        <v/>
      </c>
      <c r="AU98" s="67" t="str">
        <f t="shared" si="13"/>
        <v/>
      </c>
      <c r="AV98" s="67" t="str">
        <f t="shared" si="5"/>
        <v/>
      </c>
      <c r="AW98" s="67" t="str">
        <f t="shared" si="6"/>
        <v/>
      </c>
      <c r="AX98" s="67" t="str">
        <f t="shared" si="7"/>
        <v/>
      </c>
      <c r="AY98" s="67" t="str">
        <f t="shared" si="8"/>
        <v/>
      </c>
      <c r="AZ98" s="67" t="str">
        <f t="shared" si="9"/>
        <v/>
      </c>
      <c r="BA98" s="67" t="str">
        <f t="shared" si="10"/>
        <v/>
      </c>
      <c r="BB98" s="67" t="str">
        <f t="shared" si="11"/>
        <v/>
      </c>
      <c r="IX98" s="7"/>
      <c r="IY98" s="7"/>
    </row>
    <row r="99" spans="1:259" ht="11.85" customHeight="1" x14ac:dyDescent="0.3">
      <c r="A99" s="7" t="str">
        <f t="shared" si="0"/>
        <v/>
      </c>
      <c r="B99" s="7" t="str">
        <f t="shared" si="14"/>
        <v/>
      </c>
      <c r="C99" s="24" t="str">
        <v/>
      </c>
      <c r="D99" s="12" t="str">
        <v/>
      </c>
      <c r="E99" s="12" t="str">
        <v/>
      </c>
      <c r="F99" s="12" t="str">
        <v/>
      </c>
      <c r="G99" s="14" t="str">
        <v/>
      </c>
      <c r="H99" s="14" t="str">
        <v/>
      </c>
      <c r="I99" s="14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/>
      <c r="T99" s="10"/>
      <c r="U99" s="7"/>
      <c r="V99" s="7"/>
      <c r="X99" s="66"/>
      <c r="AH99" s="1"/>
      <c r="AI99" s="1"/>
      <c r="AQ99" s="7" t="str">
        <f t="shared" si="2"/>
        <v/>
      </c>
      <c r="AR99" s="67" t="str">
        <f t="shared" si="3"/>
        <v/>
      </c>
      <c r="AS99" s="67" t="str">
        <f t="shared" si="4"/>
        <v/>
      </c>
      <c r="AT99" s="67" t="str">
        <f t="shared" si="12"/>
        <v/>
      </c>
      <c r="AU99" s="67" t="str">
        <f t="shared" si="13"/>
        <v/>
      </c>
      <c r="AV99" s="67" t="str">
        <f t="shared" si="5"/>
        <v/>
      </c>
      <c r="AW99" s="67" t="str">
        <f t="shared" si="6"/>
        <v/>
      </c>
      <c r="AX99" s="67" t="str">
        <f t="shared" si="7"/>
        <v/>
      </c>
      <c r="AY99" s="67" t="str">
        <f t="shared" si="8"/>
        <v/>
      </c>
      <c r="AZ99" s="67" t="str">
        <f t="shared" si="9"/>
        <v/>
      </c>
      <c r="BA99" s="67" t="str">
        <f t="shared" si="10"/>
        <v/>
      </c>
      <c r="BB99" s="67" t="str">
        <f t="shared" si="11"/>
        <v/>
      </c>
      <c r="IX99" s="7"/>
      <c r="IY99" s="7"/>
    </row>
    <row r="100" spans="1:259" ht="11.85" customHeight="1" x14ac:dyDescent="0.3">
      <c r="A100" s="7" t="str">
        <f t="shared" si="0"/>
        <v/>
      </c>
      <c r="B100" s="7" t="str">
        <f t="shared" si="14"/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4" t="str">
        <v/>
      </c>
      <c r="H100" s="14" t="str">
        <v/>
      </c>
      <c r="I100" s="14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/>
      <c r="T100" s="10"/>
      <c r="U100" s="7"/>
      <c r="V100" s="7"/>
      <c r="X100" s="66"/>
      <c r="AH100" s="1"/>
      <c r="AI100" s="1"/>
      <c r="AQ100" s="7" t="str">
        <f t="shared" si="2"/>
        <v/>
      </c>
      <c r="AR100" s="67" t="str">
        <f t="shared" si="3"/>
        <v/>
      </c>
      <c r="AS100" s="67" t="str">
        <f t="shared" si="4"/>
        <v/>
      </c>
      <c r="AT100" s="67" t="str">
        <f t="shared" si="12"/>
        <v/>
      </c>
      <c r="AU100" s="67" t="str">
        <f t="shared" si="13"/>
        <v/>
      </c>
      <c r="AV100" s="67" t="str">
        <f t="shared" si="5"/>
        <v/>
      </c>
      <c r="AW100" s="67" t="str">
        <f t="shared" si="6"/>
        <v/>
      </c>
      <c r="AX100" s="67" t="str">
        <f t="shared" si="7"/>
        <v/>
      </c>
      <c r="AY100" s="67" t="str">
        <f t="shared" si="8"/>
        <v/>
      </c>
      <c r="AZ100" s="67" t="str">
        <f t="shared" si="9"/>
        <v/>
      </c>
      <c r="BA100" s="67" t="str">
        <f t="shared" si="10"/>
        <v/>
      </c>
      <c r="BB100" s="67" t="str">
        <f t="shared" si="11"/>
        <v/>
      </c>
      <c r="IX100" s="7"/>
      <c r="IY100" s="7"/>
    </row>
    <row r="101" spans="1:259" ht="11.85" customHeight="1" x14ac:dyDescent="0.3">
      <c r="A101" s="7" t="str">
        <f t="shared" si="0"/>
        <v/>
      </c>
      <c r="B101" s="7" t="str">
        <f t="shared" si="14"/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4" t="str">
        <v/>
      </c>
      <c r="H101" s="14" t="str">
        <v/>
      </c>
      <c r="I101" s="14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/>
      <c r="T101" s="10"/>
      <c r="U101" s="7"/>
      <c r="V101" s="7"/>
      <c r="X101" s="66"/>
      <c r="AH101" s="1"/>
      <c r="AI101" s="1"/>
      <c r="AQ101" s="7" t="str">
        <f t="shared" si="2"/>
        <v/>
      </c>
      <c r="AR101" s="67" t="str">
        <f t="shared" si="3"/>
        <v/>
      </c>
      <c r="AS101" s="67" t="str">
        <f t="shared" si="4"/>
        <v/>
      </c>
      <c r="AT101" s="67" t="str">
        <f t="shared" si="12"/>
        <v/>
      </c>
      <c r="AU101" s="67" t="str">
        <f t="shared" si="13"/>
        <v/>
      </c>
      <c r="AV101" s="67" t="str">
        <f t="shared" si="5"/>
        <v/>
      </c>
      <c r="AW101" s="67" t="str">
        <f t="shared" si="6"/>
        <v/>
      </c>
      <c r="AX101" s="67" t="str">
        <f t="shared" si="7"/>
        <v/>
      </c>
      <c r="AY101" s="67" t="str">
        <f t="shared" si="8"/>
        <v/>
      </c>
      <c r="AZ101" s="67" t="str">
        <f t="shared" si="9"/>
        <v/>
      </c>
      <c r="BA101" s="67" t="str">
        <f t="shared" si="10"/>
        <v/>
      </c>
      <c r="BB101" s="67" t="str">
        <f t="shared" si="11"/>
        <v/>
      </c>
      <c r="IX101" s="7"/>
      <c r="IY101" s="7"/>
    </row>
    <row r="102" spans="1:259" ht="11.85" customHeight="1" x14ac:dyDescent="0.3">
      <c r="A102" s="7" t="str">
        <f t="shared" si="0"/>
        <v/>
      </c>
      <c r="B102" s="7" t="str">
        <f t="shared" si="14"/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4" t="str">
        <v/>
      </c>
      <c r="H102" s="14" t="str">
        <v/>
      </c>
      <c r="I102" s="14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/>
      <c r="T102" s="10"/>
      <c r="U102" s="7"/>
      <c r="V102" s="7"/>
      <c r="X102" s="66"/>
      <c r="AH102" s="1"/>
      <c r="AI102" s="1"/>
      <c r="AQ102" s="7" t="str">
        <f t="shared" si="2"/>
        <v/>
      </c>
      <c r="AR102" s="67" t="str">
        <f t="shared" si="3"/>
        <v/>
      </c>
      <c r="AS102" s="67" t="str">
        <f t="shared" si="4"/>
        <v/>
      </c>
      <c r="AT102" s="67" t="str">
        <f t="shared" si="12"/>
        <v/>
      </c>
      <c r="AU102" s="67" t="str">
        <f t="shared" si="13"/>
        <v/>
      </c>
      <c r="AV102" s="67" t="str">
        <f t="shared" si="5"/>
        <v/>
      </c>
      <c r="AW102" s="67" t="str">
        <f t="shared" si="6"/>
        <v/>
      </c>
      <c r="AX102" s="67" t="str">
        <f t="shared" si="7"/>
        <v/>
      </c>
      <c r="AY102" s="67" t="str">
        <f t="shared" si="8"/>
        <v/>
      </c>
      <c r="AZ102" s="67" t="str">
        <f t="shared" si="9"/>
        <v/>
      </c>
      <c r="BA102" s="67" t="str">
        <f t="shared" si="10"/>
        <v/>
      </c>
      <c r="BB102" s="67" t="str">
        <f t="shared" si="11"/>
        <v/>
      </c>
      <c r="IX102" s="7"/>
      <c r="IY102" s="7"/>
    </row>
    <row r="103" spans="1:259" ht="11.85" customHeight="1" x14ac:dyDescent="0.3">
      <c r="A103" s="7" t="str">
        <f t="shared" si="0"/>
        <v/>
      </c>
      <c r="B103" s="7" t="str">
        <f t="shared" si="14"/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4" t="str">
        <v/>
      </c>
      <c r="H103" s="14" t="str">
        <v/>
      </c>
      <c r="I103" s="14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/>
      <c r="T103" s="10"/>
      <c r="U103" s="7"/>
      <c r="V103" s="7"/>
      <c r="X103" s="66"/>
      <c r="AH103" s="1"/>
      <c r="AI103" s="1"/>
      <c r="AQ103" s="7" t="str">
        <f t="shared" si="2"/>
        <v/>
      </c>
      <c r="AR103" s="67" t="str">
        <f t="shared" si="3"/>
        <v/>
      </c>
      <c r="AS103" s="67" t="str">
        <f t="shared" si="4"/>
        <v/>
      </c>
      <c r="AT103" s="67" t="str">
        <f t="shared" si="12"/>
        <v/>
      </c>
      <c r="AU103" s="67" t="str">
        <f t="shared" si="13"/>
        <v/>
      </c>
      <c r="AV103" s="67" t="str">
        <f t="shared" si="5"/>
        <v/>
      </c>
      <c r="AW103" s="67" t="str">
        <f t="shared" si="6"/>
        <v/>
      </c>
      <c r="AX103" s="67" t="str">
        <f t="shared" si="7"/>
        <v/>
      </c>
      <c r="AY103" s="67" t="str">
        <f t="shared" si="8"/>
        <v/>
      </c>
      <c r="AZ103" s="67" t="str">
        <f t="shared" si="9"/>
        <v/>
      </c>
      <c r="BA103" s="67" t="str">
        <f t="shared" si="10"/>
        <v/>
      </c>
      <c r="BB103" s="67" t="str">
        <f t="shared" si="11"/>
        <v/>
      </c>
      <c r="IX103" s="7"/>
      <c r="IY103" s="7"/>
    </row>
    <row r="104" spans="1:259" ht="11.85" customHeight="1" x14ac:dyDescent="0.3">
      <c r="A104" s="7" t="str">
        <f t="shared" si="0"/>
        <v/>
      </c>
      <c r="B104" s="7" t="str">
        <f t="shared" si="14"/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4" t="str">
        <v/>
      </c>
      <c r="H104" s="14" t="str">
        <v/>
      </c>
      <c r="I104" s="14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/>
      <c r="T104" s="10"/>
      <c r="U104" s="7"/>
      <c r="V104" s="7"/>
      <c r="X104" s="66"/>
      <c r="AH104" s="1"/>
      <c r="AI104" s="1"/>
      <c r="AQ104" s="7" t="str">
        <f t="shared" si="2"/>
        <v/>
      </c>
      <c r="AR104" s="67" t="str">
        <f t="shared" si="3"/>
        <v/>
      </c>
      <c r="AS104" s="67" t="str">
        <f t="shared" si="4"/>
        <v/>
      </c>
      <c r="AT104" s="67" t="str">
        <f t="shared" si="12"/>
        <v/>
      </c>
      <c r="AU104" s="67" t="str">
        <f t="shared" si="13"/>
        <v/>
      </c>
      <c r="AV104" s="67" t="str">
        <f t="shared" si="5"/>
        <v/>
      </c>
      <c r="AW104" s="67" t="str">
        <f t="shared" si="6"/>
        <v/>
      </c>
      <c r="AX104" s="67" t="str">
        <f t="shared" si="7"/>
        <v/>
      </c>
      <c r="AY104" s="67" t="str">
        <f t="shared" si="8"/>
        <v/>
      </c>
      <c r="AZ104" s="67" t="str">
        <f t="shared" si="9"/>
        <v/>
      </c>
      <c r="BA104" s="67" t="str">
        <f t="shared" si="10"/>
        <v/>
      </c>
      <c r="BB104" s="67" t="str">
        <f t="shared" si="11"/>
        <v/>
      </c>
      <c r="IX104" s="7"/>
      <c r="IY104" s="7"/>
    </row>
    <row r="105" spans="1:259" ht="11.85" customHeight="1" x14ac:dyDescent="0.3">
      <c r="A105" s="7" t="str">
        <f t="shared" si="0"/>
        <v/>
      </c>
      <c r="B105" s="7" t="str">
        <f t="shared" si="14"/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4" t="str">
        <v/>
      </c>
      <c r="H105" s="14" t="str">
        <v/>
      </c>
      <c r="I105" s="14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/>
      <c r="T105" s="10"/>
      <c r="U105" s="7"/>
      <c r="V105" s="7"/>
      <c r="X105" s="66"/>
      <c r="AH105" s="1"/>
      <c r="AI105" s="1"/>
      <c r="AQ105" s="7" t="str">
        <f t="shared" si="2"/>
        <v/>
      </c>
      <c r="AR105" s="67" t="str">
        <f t="shared" si="3"/>
        <v/>
      </c>
      <c r="AS105" s="67" t="str">
        <f t="shared" si="4"/>
        <v/>
      </c>
      <c r="AT105" s="67" t="str">
        <f t="shared" si="12"/>
        <v/>
      </c>
      <c r="AU105" s="67" t="str">
        <f t="shared" si="13"/>
        <v/>
      </c>
      <c r="AV105" s="67" t="str">
        <f t="shared" si="5"/>
        <v/>
      </c>
      <c r="AW105" s="67" t="str">
        <f t="shared" si="6"/>
        <v/>
      </c>
      <c r="AX105" s="67" t="str">
        <f t="shared" si="7"/>
        <v/>
      </c>
      <c r="AY105" s="67" t="str">
        <f t="shared" si="8"/>
        <v/>
      </c>
      <c r="AZ105" s="67" t="str">
        <f t="shared" si="9"/>
        <v/>
      </c>
      <c r="BA105" s="67" t="str">
        <f t="shared" si="10"/>
        <v/>
      </c>
      <c r="BB105" s="67" t="str">
        <f t="shared" si="11"/>
        <v/>
      </c>
      <c r="IX105" s="7"/>
      <c r="IY105" s="7"/>
    </row>
    <row r="106" spans="1:259" ht="11.85" customHeight="1" x14ac:dyDescent="0.3">
      <c r="A106" s="7" t="str">
        <f t="shared" si="0"/>
        <v/>
      </c>
      <c r="B106" s="7" t="str">
        <f t="shared" si="14"/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4" t="str">
        <v/>
      </c>
      <c r="H106" s="14" t="str">
        <v/>
      </c>
      <c r="I106" s="14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/>
      <c r="T106" s="10"/>
      <c r="U106" s="7"/>
      <c r="V106" s="7"/>
      <c r="X106" s="66"/>
      <c r="AH106" s="1"/>
      <c r="AI106" s="1"/>
      <c r="AQ106" s="7" t="str">
        <f t="shared" si="2"/>
        <v/>
      </c>
      <c r="AR106" s="67" t="str">
        <f t="shared" si="3"/>
        <v/>
      </c>
      <c r="AS106" s="67" t="str">
        <f t="shared" si="4"/>
        <v/>
      </c>
      <c r="AT106" s="67" t="str">
        <f t="shared" si="12"/>
        <v/>
      </c>
      <c r="AU106" s="67" t="str">
        <f t="shared" si="13"/>
        <v/>
      </c>
      <c r="AV106" s="67" t="str">
        <f t="shared" si="5"/>
        <v/>
      </c>
      <c r="AW106" s="67" t="str">
        <f t="shared" si="6"/>
        <v/>
      </c>
      <c r="AX106" s="67" t="str">
        <f t="shared" si="7"/>
        <v/>
      </c>
      <c r="AY106" s="67" t="str">
        <f t="shared" si="8"/>
        <v/>
      </c>
      <c r="AZ106" s="67" t="str">
        <f t="shared" si="9"/>
        <v/>
      </c>
      <c r="BA106" s="67" t="str">
        <f t="shared" si="10"/>
        <v/>
      </c>
      <c r="BB106" s="67" t="str">
        <f t="shared" si="11"/>
        <v/>
      </c>
      <c r="IX106" s="7"/>
      <c r="IY106" s="7"/>
    </row>
    <row r="107" spans="1:259" ht="11.85" customHeight="1" x14ac:dyDescent="0.3">
      <c r="A107" s="7" t="str">
        <f t="shared" si="0"/>
        <v/>
      </c>
      <c r="B107" s="7" t="str">
        <f t="shared" si="14"/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4" t="str">
        <v/>
      </c>
      <c r="H107" s="14" t="str">
        <v/>
      </c>
      <c r="I107" s="14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/>
      <c r="T107" s="10"/>
      <c r="U107" s="7"/>
      <c r="V107" s="7"/>
      <c r="X107" s="66"/>
      <c r="AH107" s="1"/>
      <c r="AI107" s="1"/>
      <c r="AQ107" s="7" t="str">
        <f t="shared" si="2"/>
        <v/>
      </c>
      <c r="AR107" s="67" t="str">
        <f t="shared" si="3"/>
        <v/>
      </c>
      <c r="AS107" s="67" t="str">
        <f t="shared" si="4"/>
        <v/>
      </c>
      <c r="AT107" s="67" t="str">
        <f t="shared" si="12"/>
        <v/>
      </c>
      <c r="AU107" s="67" t="str">
        <f t="shared" si="13"/>
        <v/>
      </c>
      <c r="AV107" s="67" t="str">
        <f t="shared" si="5"/>
        <v/>
      </c>
      <c r="AW107" s="67" t="str">
        <f t="shared" si="6"/>
        <v/>
      </c>
      <c r="AX107" s="67" t="str">
        <f t="shared" si="7"/>
        <v/>
      </c>
      <c r="AY107" s="67" t="str">
        <f t="shared" si="8"/>
        <v/>
      </c>
      <c r="AZ107" s="67" t="str">
        <f t="shared" si="9"/>
        <v/>
      </c>
      <c r="BA107" s="67" t="str">
        <f t="shared" si="10"/>
        <v/>
      </c>
      <c r="BB107" s="67" t="str">
        <f t="shared" si="11"/>
        <v/>
      </c>
      <c r="IX107" s="7"/>
      <c r="IY107" s="7"/>
    </row>
    <row r="108" spans="1:259" ht="11.85" customHeight="1" x14ac:dyDescent="0.3">
      <c r="A108" s="7" t="str">
        <f t="shared" si="0"/>
        <v/>
      </c>
      <c r="B108" s="7" t="str">
        <f t="shared" si="14"/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4" t="str">
        <v/>
      </c>
      <c r="H108" s="14" t="str">
        <v/>
      </c>
      <c r="I108" s="14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/>
      <c r="T108" s="10"/>
      <c r="U108" s="7"/>
      <c r="V108" s="7"/>
      <c r="X108" s="66"/>
      <c r="AH108" s="1"/>
      <c r="AI108" s="1"/>
      <c r="AQ108" s="7" t="str">
        <f t="shared" si="2"/>
        <v/>
      </c>
      <c r="AR108" s="67" t="str">
        <f t="shared" si="3"/>
        <v/>
      </c>
      <c r="AS108" s="67" t="str">
        <f t="shared" si="4"/>
        <v/>
      </c>
      <c r="AT108" s="67" t="str">
        <f t="shared" si="12"/>
        <v/>
      </c>
      <c r="AU108" s="67" t="str">
        <f t="shared" si="13"/>
        <v/>
      </c>
      <c r="AV108" s="67" t="str">
        <f t="shared" si="5"/>
        <v/>
      </c>
      <c r="AW108" s="67" t="str">
        <f t="shared" si="6"/>
        <v/>
      </c>
      <c r="AX108" s="67" t="str">
        <f t="shared" si="7"/>
        <v/>
      </c>
      <c r="AY108" s="67" t="str">
        <f t="shared" si="8"/>
        <v/>
      </c>
      <c r="AZ108" s="67" t="str">
        <f t="shared" si="9"/>
        <v/>
      </c>
      <c r="BA108" s="67" t="str">
        <f t="shared" si="10"/>
        <v/>
      </c>
      <c r="BB108" s="67" t="str">
        <f t="shared" si="11"/>
        <v/>
      </c>
      <c r="IX108" s="7"/>
      <c r="IY108" s="7"/>
    </row>
    <row r="109" spans="1:259" ht="11.85" customHeight="1" x14ac:dyDescent="0.3">
      <c r="A109" s="7" t="str">
        <f t="shared" ref="A109:A172" si="15">IF(OR($D$37,$D$36,$D$35),IF(MOD((ROW(A109)-ROW($A$45))*$E$30,$E$32)&lt;0.0001,(ROW(A109)-ROW($A$45))*$E$30,""),"")</f>
        <v/>
      </c>
      <c r="B109" s="7" t="str">
        <f t="shared" ref="B109:B140" si="16">IF(IF(OR($D$37,$D$36,$D$35),(ROW(A109)-ROW($A$45))*$E$30,"")&lt;=$E$31,IF(OR($D$37,$D$36,$D$35),(ROW(A109)-ROW($A$45))*$E$30,""),"")</f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4" t="str">
        <v/>
      </c>
      <c r="H109" s="14" t="str">
        <v/>
      </c>
      <c r="I109" s="14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/>
      <c r="T109" s="10"/>
      <c r="U109" s="7"/>
      <c r="V109" s="7"/>
      <c r="X109" s="66"/>
      <c r="AH109" s="1"/>
      <c r="AI109" s="1"/>
      <c r="AQ109" s="7" t="str">
        <f t="shared" ref="AQ109:AQ172" si="17">IF((ROW(A109)-ROW($A$45))*$E$30&lt;=$E$31,A109,"")</f>
        <v/>
      </c>
      <c r="AR109" s="67" t="str">
        <f t="shared" ref="AR109:AR172" si="18">IF(ISNUMBER(C109),C109,"")</f>
        <v/>
      </c>
      <c r="AS109" s="67" t="str">
        <f t="shared" ref="AS109:AS172" si="19">IF(ISNUMBER(D109),D109,"")</f>
        <v/>
      </c>
      <c r="AT109" s="67" t="str">
        <f t="shared" ref="AT109:AT172" si="20">IF(ISNUMBER(E109),E109,"")</f>
        <v/>
      </c>
      <c r="AU109" s="67" t="str">
        <f t="shared" si="13"/>
        <v/>
      </c>
      <c r="AV109" s="67" t="str">
        <f t="shared" ref="AV109:AV172" si="21">IF(ISNUMBER(G109),G109,"")</f>
        <v/>
      </c>
      <c r="AW109" s="67" t="str">
        <f t="shared" ref="AW109:AW172" si="22">IF(ISNUMBER(H109),H109,"")</f>
        <v/>
      </c>
      <c r="AX109" s="67" t="str">
        <f t="shared" ref="AX109:AX172" si="23">IF(ISNUMBER(I109),I109,"")</f>
        <v/>
      </c>
      <c r="AY109" s="67" t="str">
        <f t="shared" ref="AY109:AY172" si="24">IF(ISNUMBER(J109),J109,"")</f>
        <v/>
      </c>
      <c r="AZ109" s="67" t="str">
        <f t="shared" ref="AZ109:AZ172" si="25">IF(ISNUMBER(K109),K109,"")</f>
        <v/>
      </c>
      <c r="BA109" s="67" t="str">
        <f t="shared" ref="BA109:BA172" si="26">IF(ISNUMBER(L109),L109,"")</f>
        <v/>
      </c>
      <c r="BB109" s="67" t="str">
        <f t="shared" ref="BB109:BB172" si="27">IF(ISNUMBER(M109),M109,"")</f>
        <v/>
      </c>
      <c r="IX109" s="7"/>
      <c r="IY109" s="7"/>
    </row>
    <row r="110" spans="1:259" ht="11.85" customHeight="1" x14ac:dyDescent="0.3">
      <c r="A110" s="7" t="str">
        <f t="shared" si="15"/>
        <v/>
      </c>
      <c r="B110" s="7" t="str">
        <f t="shared" si="16"/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4" t="str">
        <v/>
      </c>
      <c r="H110" s="14" t="str">
        <v/>
      </c>
      <c r="I110" s="14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/>
      <c r="T110" s="10"/>
      <c r="U110" s="7"/>
      <c r="V110" s="7"/>
      <c r="X110" s="66"/>
      <c r="AH110" s="1"/>
      <c r="AI110" s="1"/>
      <c r="AQ110" s="7" t="str">
        <f t="shared" si="17"/>
        <v/>
      </c>
      <c r="AR110" s="67" t="str">
        <f t="shared" si="18"/>
        <v/>
      </c>
      <c r="AS110" s="67" t="str">
        <f t="shared" si="19"/>
        <v/>
      </c>
      <c r="AT110" s="67" t="str">
        <f t="shared" si="20"/>
        <v/>
      </c>
      <c r="AU110" s="67" t="str">
        <f t="shared" ref="AU110:AU173" si="28">IF(ISNUMBER(F110),F110,"")</f>
        <v/>
      </c>
      <c r="AV110" s="67" t="str">
        <f t="shared" si="21"/>
        <v/>
      </c>
      <c r="AW110" s="67" t="str">
        <f t="shared" si="22"/>
        <v/>
      </c>
      <c r="AX110" s="67" t="str">
        <f t="shared" si="23"/>
        <v/>
      </c>
      <c r="AY110" s="67" t="str">
        <f t="shared" si="24"/>
        <v/>
      </c>
      <c r="AZ110" s="67" t="str">
        <f t="shared" si="25"/>
        <v/>
      </c>
      <c r="BA110" s="67" t="str">
        <f t="shared" si="26"/>
        <v/>
      </c>
      <c r="BB110" s="67" t="str">
        <f t="shared" si="27"/>
        <v/>
      </c>
      <c r="IX110" s="7"/>
      <c r="IY110" s="7"/>
    </row>
    <row r="111" spans="1:259" ht="11.85" customHeight="1" x14ac:dyDescent="0.3">
      <c r="A111" s="7" t="str">
        <f t="shared" si="15"/>
        <v/>
      </c>
      <c r="B111" s="7" t="str">
        <f t="shared" si="16"/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4" t="str">
        <v/>
      </c>
      <c r="H111" s="14" t="str">
        <v/>
      </c>
      <c r="I111" s="14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/>
      <c r="T111" s="10"/>
      <c r="U111" s="7"/>
      <c r="V111" s="7"/>
      <c r="X111" s="66"/>
      <c r="AH111" s="1"/>
      <c r="AI111" s="1"/>
      <c r="AQ111" s="7" t="str">
        <f t="shared" si="17"/>
        <v/>
      </c>
      <c r="AR111" s="67" t="str">
        <f t="shared" si="18"/>
        <v/>
      </c>
      <c r="AS111" s="67" t="str">
        <f t="shared" si="19"/>
        <v/>
      </c>
      <c r="AT111" s="67" t="str">
        <f t="shared" si="20"/>
        <v/>
      </c>
      <c r="AU111" s="67" t="str">
        <f t="shared" si="28"/>
        <v/>
      </c>
      <c r="AV111" s="67" t="str">
        <f t="shared" si="21"/>
        <v/>
      </c>
      <c r="AW111" s="67" t="str">
        <f t="shared" si="22"/>
        <v/>
      </c>
      <c r="AX111" s="67" t="str">
        <f t="shared" si="23"/>
        <v/>
      </c>
      <c r="AY111" s="67" t="str">
        <f t="shared" si="24"/>
        <v/>
      </c>
      <c r="AZ111" s="67" t="str">
        <f t="shared" si="25"/>
        <v/>
      </c>
      <c r="BA111" s="67" t="str">
        <f t="shared" si="26"/>
        <v/>
      </c>
      <c r="BB111" s="67" t="str">
        <f t="shared" si="27"/>
        <v/>
      </c>
      <c r="IX111" s="7"/>
      <c r="IY111" s="7"/>
    </row>
    <row r="112" spans="1:259" ht="11.85" customHeight="1" x14ac:dyDescent="0.3">
      <c r="A112" s="7" t="str">
        <f t="shared" si="15"/>
        <v/>
      </c>
      <c r="B112" s="7" t="str">
        <f t="shared" si="16"/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4" t="str">
        <v/>
      </c>
      <c r="H112" s="14" t="str">
        <v/>
      </c>
      <c r="I112" s="14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/>
      <c r="T112" s="10"/>
      <c r="U112" s="7"/>
      <c r="V112" s="7"/>
      <c r="X112" s="66"/>
      <c r="AH112" s="1"/>
      <c r="AI112" s="1"/>
      <c r="AQ112" s="7" t="str">
        <f t="shared" si="17"/>
        <v/>
      </c>
      <c r="AR112" s="67" t="str">
        <f t="shared" si="18"/>
        <v/>
      </c>
      <c r="AS112" s="67" t="str">
        <f t="shared" si="19"/>
        <v/>
      </c>
      <c r="AT112" s="67" t="str">
        <f t="shared" si="20"/>
        <v/>
      </c>
      <c r="AU112" s="67" t="str">
        <f t="shared" si="28"/>
        <v/>
      </c>
      <c r="AV112" s="67" t="str">
        <f t="shared" si="21"/>
        <v/>
      </c>
      <c r="AW112" s="67" t="str">
        <f t="shared" si="22"/>
        <v/>
      </c>
      <c r="AX112" s="67" t="str">
        <f t="shared" si="23"/>
        <v/>
      </c>
      <c r="AY112" s="67" t="str">
        <f t="shared" si="24"/>
        <v/>
      </c>
      <c r="AZ112" s="67" t="str">
        <f t="shared" si="25"/>
        <v/>
      </c>
      <c r="BA112" s="67" t="str">
        <f t="shared" si="26"/>
        <v/>
      </c>
      <c r="BB112" s="67" t="str">
        <f t="shared" si="27"/>
        <v/>
      </c>
      <c r="IX112" s="7"/>
      <c r="IY112" s="7"/>
    </row>
    <row r="113" spans="1:259" ht="11.85" customHeight="1" x14ac:dyDescent="0.3">
      <c r="A113" s="7" t="str">
        <f t="shared" si="15"/>
        <v/>
      </c>
      <c r="B113" s="7" t="str">
        <f t="shared" si="16"/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4" t="str">
        <v/>
      </c>
      <c r="H113" s="14" t="str">
        <v/>
      </c>
      <c r="I113" s="14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/>
      <c r="T113" s="10"/>
      <c r="U113" s="7"/>
      <c r="V113" s="7"/>
      <c r="X113" s="66"/>
      <c r="AH113" s="1"/>
      <c r="AI113" s="1"/>
      <c r="AQ113" s="7" t="str">
        <f t="shared" si="17"/>
        <v/>
      </c>
      <c r="AR113" s="67" t="str">
        <f t="shared" si="18"/>
        <v/>
      </c>
      <c r="AS113" s="67" t="str">
        <f t="shared" si="19"/>
        <v/>
      </c>
      <c r="AT113" s="67" t="str">
        <f t="shared" si="20"/>
        <v/>
      </c>
      <c r="AU113" s="67" t="str">
        <f t="shared" si="28"/>
        <v/>
      </c>
      <c r="AV113" s="67" t="str">
        <f t="shared" si="21"/>
        <v/>
      </c>
      <c r="AW113" s="67" t="str">
        <f t="shared" si="22"/>
        <v/>
      </c>
      <c r="AX113" s="67" t="str">
        <f t="shared" si="23"/>
        <v/>
      </c>
      <c r="AY113" s="67" t="str">
        <f t="shared" si="24"/>
        <v/>
      </c>
      <c r="AZ113" s="67" t="str">
        <f t="shared" si="25"/>
        <v/>
      </c>
      <c r="BA113" s="67" t="str">
        <f t="shared" si="26"/>
        <v/>
      </c>
      <c r="BB113" s="67" t="str">
        <f t="shared" si="27"/>
        <v/>
      </c>
      <c r="IX113" s="7"/>
      <c r="IY113" s="7"/>
    </row>
    <row r="114" spans="1:259" ht="11.85" customHeight="1" x14ac:dyDescent="0.3">
      <c r="A114" s="7" t="str">
        <f t="shared" si="15"/>
        <v/>
      </c>
      <c r="B114" s="7" t="str">
        <f t="shared" si="16"/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4" t="str">
        <v/>
      </c>
      <c r="H114" s="14" t="str">
        <v/>
      </c>
      <c r="I114" s="14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/>
      <c r="T114" s="10"/>
      <c r="U114" s="7"/>
      <c r="V114" s="7"/>
      <c r="X114" s="66"/>
      <c r="AH114" s="1"/>
      <c r="AI114" s="1"/>
      <c r="AQ114" s="7" t="str">
        <f t="shared" si="17"/>
        <v/>
      </c>
      <c r="AR114" s="67" t="str">
        <f t="shared" si="18"/>
        <v/>
      </c>
      <c r="AS114" s="67" t="str">
        <f t="shared" si="19"/>
        <v/>
      </c>
      <c r="AT114" s="67" t="str">
        <f t="shared" si="20"/>
        <v/>
      </c>
      <c r="AU114" s="67" t="str">
        <f t="shared" si="28"/>
        <v/>
      </c>
      <c r="AV114" s="67" t="str">
        <f t="shared" si="21"/>
        <v/>
      </c>
      <c r="AW114" s="67" t="str">
        <f t="shared" si="22"/>
        <v/>
      </c>
      <c r="AX114" s="67" t="str">
        <f t="shared" si="23"/>
        <v/>
      </c>
      <c r="AY114" s="67" t="str">
        <f t="shared" si="24"/>
        <v/>
      </c>
      <c r="AZ114" s="67" t="str">
        <f t="shared" si="25"/>
        <v/>
      </c>
      <c r="BA114" s="67" t="str">
        <f t="shared" si="26"/>
        <v/>
      </c>
      <c r="BB114" s="67" t="str">
        <f t="shared" si="27"/>
        <v/>
      </c>
      <c r="IX114" s="7"/>
      <c r="IY114" s="7"/>
    </row>
    <row r="115" spans="1:259" ht="11.85" customHeight="1" x14ac:dyDescent="0.3">
      <c r="A115" s="7" t="str">
        <f t="shared" si="15"/>
        <v/>
      </c>
      <c r="B115" s="7" t="str">
        <f t="shared" si="16"/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4" t="str">
        <v/>
      </c>
      <c r="H115" s="14" t="str">
        <v/>
      </c>
      <c r="I115" s="14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/>
      <c r="T115" s="10"/>
      <c r="U115" s="7"/>
      <c r="V115" s="7"/>
      <c r="X115" s="66"/>
      <c r="AH115" s="1"/>
      <c r="AI115" s="1"/>
      <c r="AQ115" s="7" t="str">
        <f t="shared" si="17"/>
        <v/>
      </c>
      <c r="AR115" s="67" t="str">
        <f t="shared" si="18"/>
        <v/>
      </c>
      <c r="AS115" s="67" t="str">
        <f t="shared" si="19"/>
        <v/>
      </c>
      <c r="AT115" s="67" t="str">
        <f t="shared" si="20"/>
        <v/>
      </c>
      <c r="AU115" s="67" t="str">
        <f t="shared" si="28"/>
        <v/>
      </c>
      <c r="AV115" s="67" t="str">
        <f t="shared" si="21"/>
        <v/>
      </c>
      <c r="AW115" s="67" t="str">
        <f t="shared" si="22"/>
        <v/>
      </c>
      <c r="AX115" s="67" t="str">
        <f t="shared" si="23"/>
        <v/>
      </c>
      <c r="AY115" s="67" t="str">
        <f t="shared" si="24"/>
        <v/>
      </c>
      <c r="AZ115" s="67" t="str">
        <f t="shared" si="25"/>
        <v/>
      </c>
      <c r="BA115" s="67" t="str">
        <f t="shared" si="26"/>
        <v/>
      </c>
      <c r="BB115" s="67" t="str">
        <f t="shared" si="27"/>
        <v/>
      </c>
      <c r="IX115" s="7"/>
      <c r="IY115" s="7"/>
    </row>
    <row r="116" spans="1:259" ht="11.85" customHeight="1" x14ac:dyDescent="0.3">
      <c r="A116" s="7" t="str">
        <f t="shared" si="15"/>
        <v/>
      </c>
      <c r="B116" s="7" t="str">
        <f t="shared" si="16"/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4" t="str">
        <v/>
      </c>
      <c r="H116" s="14" t="str">
        <v/>
      </c>
      <c r="I116" s="14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/>
      <c r="T116" s="10"/>
      <c r="U116" s="7"/>
      <c r="V116" s="7"/>
      <c r="X116" s="66"/>
      <c r="AH116" s="1"/>
      <c r="AI116" s="1"/>
      <c r="AQ116" s="7" t="str">
        <f t="shared" si="17"/>
        <v/>
      </c>
      <c r="AR116" s="67" t="str">
        <f t="shared" si="18"/>
        <v/>
      </c>
      <c r="AS116" s="67" t="str">
        <f t="shared" si="19"/>
        <v/>
      </c>
      <c r="AT116" s="67" t="str">
        <f t="shared" si="20"/>
        <v/>
      </c>
      <c r="AU116" s="67" t="str">
        <f t="shared" si="28"/>
        <v/>
      </c>
      <c r="AV116" s="67" t="str">
        <f t="shared" si="21"/>
        <v/>
      </c>
      <c r="AW116" s="67" t="str">
        <f t="shared" si="22"/>
        <v/>
      </c>
      <c r="AX116" s="67" t="str">
        <f t="shared" si="23"/>
        <v/>
      </c>
      <c r="AY116" s="67" t="str">
        <f t="shared" si="24"/>
        <v/>
      </c>
      <c r="AZ116" s="67" t="str">
        <f t="shared" si="25"/>
        <v/>
      </c>
      <c r="BA116" s="67" t="str">
        <f t="shared" si="26"/>
        <v/>
      </c>
      <c r="BB116" s="67" t="str">
        <f t="shared" si="27"/>
        <v/>
      </c>
      <c r="IX116" s="7"/>
      <c r="IY116" s="7"/>
    </row>
    <row r="117" spans="1:259" ht="11.85" customHeight="1" x14ac:dyDescent="0.3">
      <c r="A117" s="7" t="str">
        <f t="shared" si="15"/>
        <v/>
      </c>
      <c r="B117" s="7" t="str">
        <f t="shared" si="16"/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4" t="str">
        <v/>
      </c>
      <c r="H117" s="14" t="str">
        <v/>
      </c>
      <c r="I117" s="14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/>
      <c r="T117" s="10"/>
      <c r="U117" s="7"/>
      <c r="V117" s="7"/>
      <c r="X117" s="66"/>
      <c r="AH117" s="1"/>
      <c r="AI117" s="1"/>
      <c r="AQ117" s="7" t="str">
        <f t="shared" si="17"/>
        <v/>
      </c>
      <c r="AR117" s="67" t="str">
        <f t="shared" si="18"/>
        <v/>
      </c>
      <c r="AS117" s="67" t="str">
        <f t="shared" si="19"/>
        <v/>
      </c>
      <c r="AT117" s="67" t="str">
        <f t="shared" si="20"/>
        <v/>
      </c>
      <c r="AU117" s="67" t="str">
        <f t="shared" si="28"/>
        <v/>
      </c>
      <c r="AV117" s="67" t="str">
        <f t="shared" si="21"/>
        <v/>
      </c>
      <c r="AW117" s="67" t="str">
        <f t="shared" si="22"/>
        <v/>
      </c>
      <c r="AX117" s="67" t="str">
        <f t="shared" si="23"/>
        <v/>
      </c>
      <c r="AY117" s="67" t="str">
        <f t="shared" si="24"/>
        <v/>
      </c>
      <c r="AZ117" s="67" t="str">
        <f t="shared" si="25"/>
        <v/>
      </c>
      <c r="BA117" s="67" t="str">
        <f t="shared" si="26"/>
        <v/>
      </c>
      <c r="BB117" s="67" t="str">
        <f t="shared" si="27"/>
        <v/>
      </c>
      <c r="IX117" s="7"/>
      <c r="IY117" s="7"/>
    </row>
    <row r="118" spans="1:259" ht="11.85" customHeight="1" x14ac:dyDescent="0.3">
      <c r="A118" s="7" t="str">
        <f t="shared" si="15"/>
        <v/>
      </c>
      <c r="B118" s="7" t="str">
        <f t="shared" si="16"/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4" t="str">
        <v/>
      </c>
      <c r="H118" s="14" t="str">
        <v/>
      </c>
      <c r="I118" s="14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/>
      <c r="T118" s="10"/>
      <c r="U118" s="7"/>
      <c r="V118" s="7"/>
      <c r="X118" s="66"/>
      <c r="AH118" s="1"/>
      <c r="AI118" s="1"/>
      <c r="AQ118" s="7" t="str">
        <f t="shared" si="17"/>
        <v/>
      </c>
      <c r="AR118" s="67" t="str">
        <f t="shared" si="18"/>
        <v/>
      </c>
      <c r="AS118" s="67" t="str">
        <f t="shared" si="19"/>
        <v/>
      </c>
      <c r="AT118" s="67" t="str">
        <f t="shared" si="20"/>
        <v/>
      </c>
      <c r="AU118" s="67" t="str">
        <f t="shared" si="28"/>
        <v/>
      </c>
      <c r="AV118" s="67" t="str">
        <f t="shared" si="21"/>
        <v/>
      </c>
      <c r="AW118" s="67" t="str">
        <f t="shared" si="22"/>
        <v/>
      </c>
      <c r="AX118" s="67" t="str">
        <f t="shared" si="23"/>
        <v/>
      </c>
      <c r="AY118" s="67" t="str">
        <f t="shared" si="24"/>
        <v/>
      </c>
      <c r="AZ118" s="67" t="str">
        <f t="shared" si="25"/>
        <v/>
      </c>
      <c r="BA118" s="67" t="str">
        <f t="shared" si="26"/>
        <v/>
      </c>
      <c r="BB118" s="67" t="str">
        <f t="shared" si="27"/>
        <v/>
      </c>
      <c r="IX118" s="7"/>
      <c r="IY118" s="7"/>
    </row>
    <row r="119" spans="1:259" ht="11.85" customHeight="1" x14ac:dyDescent="0.3">
      <c r="A119" s="7" t="str">
        <f t="shared" si="15"/>
        <v/>
      </c>
      <c r="B119" s="7" t="str">
        <f t="shared" si="16"/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4" t="str">
        <v/>
      </c>
      <c r="H119" s="14" t="str">
        <v/>
      </c>
      <c r="I119" s="14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/>
      <c r="T119" s="10"/>
      <c r="U119" s="7"/>
      <c r="V119" s="7"/>
      <c r="X119" s="66"/>
      <c r="AH119" s="1"/>
      <c r="AI119" s="1"/>
      <c r="AQ119" s="7" t="str">
        <f t="shared" si="17"/>
        <v/>
      </c>
      <c r="AR119" s="67" t="str">
        <f t="shared" si="18"/>
        <v/>
      </c>
      <c r="AS119" s="67" t="str">
        <f t="shared" si="19"/>
        <v/>
      </c>
      <c r="AT119" s="67" t="str">
        <f t="shared" si="20"/>
        <v/>
      </c>
      <c r="AU119" s="67" t="str">
        <f t="shared" si="28"/>
        <v/>
      </c>
      <c r="AV119" s="67" t="str">
        <f t="shared" si="21"/>
        <v/>
      </c>
      <c r="AW119" s="67" t="str">
        <f t="shared" si="22"/>
        <v/>
      </c>
      <c r="AX119" s="67" t="str">
        <f t="shared" si="23"/>
        <v/>
      </c>
      <c r="AY119" s="67" t="str">
        <f t="shared" si="24"/>
        <v/>
      </c>
      <c r="AZ119" s="67" t="str">
        <f t="shared" si="25"/>
        <v/>
      </c>
      <c r="BA119" s="67" t="str">
        <f t="shared" si="26"/>
        <v/>
      </c>
      <c r="BB119" s="67" t="str">
        <f t="shared" si="27"/>
        <v/>
      </c>
      <c r="IX119" s="7"/>
      <c r="IY119" s="7"/>
    </row>
    <row r="120" spans="1:259" ht="11.85" customHeight="1" x14ac:dyDescent="0.3">
      <c r="A120" s="7" t="str">
        <f t="shared" si="15"/>
        <v/>
      </c>
      <c r="B120" s="7" t="str">
        <f t="shared" si="16"/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4" t="str">
        <v/>
      </c>
      <c r="H120" s="14" t="str">
        <v/>
      </c>
      <c r="I120" s="14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/>
      <c r="T120" s="10"/>
      <c r="U120" s="7"/>
      <c r="V120" s="7"/>
      <c r="X120" s="66"/>
      <c r="AH120" s="1"/>
      <c r="AI120" s="1"/>
      <c r="AQ120" s="7" t="str">
        <f t="shared" si="17"/>
        <v/>
      </c>
      <c r="AR120" s="67" t="str">
        <f t="shared" si="18"/>
        <v/>
      </c>
      <c r="AS120" s="67" t="str">
        <f t="shared" si="19"/>
        <v/>
      </c>
      <c r="AT120" s="67" t="str">
        <f t="shared" si="20"/>
        <v/>
      </c>
      <c r="AU120" s="67" t="str">
        <f t="shared" si="28"/>
        <v/>
      </c>
      <c r="AV120" s="67" t="str">
        <f t="shared" si="21"/>
        <v/>
      </c>
      <c r="AW120" s="67" t="str">
        <f t="shared" si="22"/>
        <v/>
      </c>
      <c r="AX120" s="67" t="str">
        <f t="shared" si="23"/>
        <v/>
      </c>
      <c r="AY120" s="67" t="str">
        <f t="shared" si="24"/>
        <v/>
      </c>
      <c r="AZ120" s="67" t="str">
        <f t="shared" si="25"/>
        <v/>
      </c>
      <c r="BA120" s="67" t="str">
        <f t="shared" si="26"/>
        <v/>
      </c>
      <c r="BB120" s="67" t="str">
        <f t="shared" si="27"/>
        <v/>
      </c>
      <c r="IX120" s="7"/>
      <c r="IY120" s="7"/>
    </row>
    <row r="121" spans="1:259" ht="11.85" customHeight="1" x14ac:dyDescent="0.3">
      <c r="A121" s="7" t="str">
        <f t="shared" si="15"/>
        <v/>
      </c>
      <c r="B121" s="7" t="str">
        <f t="shared" si="16"/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4" t="str">
        <v/>
      </c>
      <c r="H121" s="14" t="str">
        <v/>
      </c>
      <c r="I121" s="14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/>
      <c r="T121" s="10"/>
      <c r="U121" s="7"/>
      <c r="V121" s="7"/>
      <c r="X121" s="66"/>
      <c r="AH121" s="1"/>
      <c r="AI121" s="1"/>
      <c r="AQ121" s="7" t="str">
        <f t="shared" si="17"/>
        <v/>
      </c>
      <c r="AR121" s="67" t="str">
        <f t="shared" si="18"/>
        <v/>
      </c>
      <c r="AS121" s="67" t="str">
        <f t="shared" si="19"/>
        <v/>
      </c>
      <c r="AT121" s="67" t="str">
        <f t="shared" si="20"/>
        <v/>
      </c>
      <c r="AU121" s="67" t="str">
        <f t="shared" si="28"/>
        <v/>
      </c>
      <c r="AV121" s="67" t="str">
        <f t="shared" si="21"/>
        <v/>
      </c>
      <c r="AW121" s="67" t="str">
        <f t="shared" si="22"/>
        <v/>
      </c>
      <c r="AX121" s="67" t="str">
        <f t="shared" si="23"/>
        <v/>
      </c>
      <c r="AY121" s="67" t="str">
        <f t="shared" si="24"/>
        <v/>
      </c>
      <c r="AZ121" s="67" t="str">
        <f t="shared" si="25"/>
        <v/>
      </c>
      <c r="BA121" s="67" t="str">
        <f t="shared" si="26"/>
        <v/>
      </c>
      <c r="BB121" s="67" t="str">
        <f t="shared" si="27"/>
        <v/>
      </c>
      <c r="IX121" s="7"/>
      <c r="IY121" s="7"/>
    </row>
    <row r="122" spans="1:259" ht="11.85" customHeight="1" x14ac:dyDescent="0.3">
      <c r="A122" s="7" t="str">
        <f t="shared" si="15"/>
        <v/>
      </c>
      <c r="B122" s="7" t="str">
        <f t="shared" si="16"/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4" t="str">
        <v/>
      </c>
      <c r="H122" s="14" t="str">
        <v/>
      </c>
      <c r="I122" s="14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/>
      <c r="T122" s="10"/>
      <c r="U122" s="7"/>
      <c r="V122" s="7"/>
      <c r="X122" s="66"/>
      <c r="AH122" s="1"/>
      <c r="AI122" s="1"/>
      <c r="AQ122" s="7" t="str">
        <f t="shared" si="17"/>
        <v/>
      </c>
      <c r="AR122" s="67" t="str">
        <f t="shared" si="18"/>
        <v/>
      </c>
      <c r="AS122" s="67" t="str">
        <f t="shared" si="19"/>
        <v/>
      </c>
      <c r="AT122" s="67" t="str">
        <f t="shared" si="20"/>
        <v/>
      </c>
      <c r="AU122" s="67" t="str">
        <f t="shared" si="28"/>
        <v/>
      </c>
      <c r="AV122" s="67" t="str">
        <f t="shared" si="21"/>
        <v/>
      </c>
      <c r="AW122" s="67" t="str">
        <f t="shared" si="22"/>
        <v/>
      </c>
      <c r="AX122" s="67" t="str">
        <f t="shared" si="23"/>
        <v/>
      </c>
      <c r="AY122" s="67" t="str">
        <f t="shared" si="24"/>
        <v/>
      </c>
      <c r="AZ122" s="67" t="str">
        <f t="shared" si="25"/>
        <v/>
      </c>
      <c r="BA122" s="67" t="str">
        <f t="shared" si="26"/>
        <v/>
      </c>
      <c r="BB122" s="67" t="str">
        <f t="shared" si="27"/>
        <v/>
      </c>
      <c r="IX122" s="7"/>
      <c r="IY122" s="7"/>
    </row>
    <row r="123" spans="1:259" ht="11.85" customHeight="1" x14ac:dyDescent="0.3">
      <c r="A123" s="7" t="str">
        <f t="shared" si="15"/>
        <v/>
      </c>
      <c r="B123" s="7" t="str">
        <f t="shared" si="16"/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4" t="str">
        <v/>
      </c>
      <c r="H123" s="14" t="str">
        <v/>
      </c>
      <c r="I123" s="14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/>
      <c r="T123" s="10"/>
      <c r="U123" s="7"/>
      <c r="V123" s="7"/>
      <c r="X123" s="66"/>
      <c r="AH123" s="1"/>
      <c r="AI123" s="1"/>
      <c r="AQ123" s="7" t="str">
        <f t="shared" si="17"/>
        <v/>
      </c>
      <c r="AR123" s="67" t="str">
        <f t="shared" si="18"/>
        <v/>
      </c>
      <c r="AS123" s="67" t="str">
        <f t="shared" si="19"/>
        <v/>
      </c>
      <c r="AT123" s="67" t="str">
        <f t="shared" si="20"/>
        <v/>
      </c>
      <c r="AU123" s="67" t="str">
        <f t="shared" si="28"/>
        <v/>
      </c>
      <c r="AV123" s="67" t="str">
        <f t="shared" si="21"/>
        <v/>
      </c>
      <c r="AW123" s="67" t="str">
        <f t="shared" si="22"/>
        <v/>
      </c>
      <c r="AX123" s="67" t="str">
        <f t="shared" si="23"/>
        <v/>
      </c>
      <c r="AY123" s="67" t="str">
        <f t="shared" si="24"/>
        <v/>
      </c>
      <c r="AZ123" s="67" t="str">
        <f t="shared" si="25"/>
        <v/>
      </c>
      <c r="BA123" s="67" t="str">
        <f t="shared" si="26"/>
        <v/>
      </c>
      <c r="BB123" s="67" t="str">
        <f t="shared" si="27"/>
        <v/>
      </c>
      <c r="IX123" s="7"/>
      <c r="IY123" s="7"/>
    </row>
    <row r="124" spans="1:259" ht="11.85" customHeight="1" x14ac:dyDescent="0.3">
      <c r="A124" s="7" t="str">
        <f t="shared" si="15"/>
        <v/>
      </c>
      <c r="B124" s="7" t="str">
        <f t="shared" si="16"/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4" t="str">
        <v/>
      </c>
      <c r="H124" s="14" t="str">
        <v/>
      </c>
      <c r="I124" s="14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/>
      <c r="T124" s="10"/>
      <c r="U124" s="7"/>
      <c r="V124" s="7"/>
      <c r="X124" s="66"/>
      <c r="AH124" s="1"/>
      <c r="AI124" s="1"/>
      <c r="AQ124" s="7" t="str">
        <f t="shared" si="17"/>
        <v/>
      </c>
      <c r="AR124" s="67" t="str">
        <f t="shared" si="18"/>
        <v/>
      </c>
      <c r="AS124" s="67" t="str">
        <f t="shared" si="19"/>
        <v/>
      </c>
      <c r="AT124" s="67" t="str">
        <f t="shared" si="20"/>
        <v/>
      </c>
      <c r="AU124" s="67" t="str">
        <f t="shared" si="28"/>
        <v/>
      </c>
      <c r="AV124" s="67" t="str">
        <f t="shared" si="21"/>
        <v/>
      </c>
      <c r="AW124" s="67" t="str">
        <f t="shared" si="22"/>
        <v/>
      </c>
      <c r="AX124" s="67" t="str">
        <f t="shared" si="23"/>
        <v/>
      </c>
      <c r="AY124" s="67" t="str">
        <f t="shared" si="24"/>
        <v/>
      </c>
      <c r="AZ124" s="67" t="str">
        <f t="shared" si="25"/>
        <v/>
      </c>
      <c r="BA124" s="67" t="str">
        <f t="shared" si="26"/>
        <v/>
      </c>
      <c r="BB124" s="67" t="str">
        <f t="shared" si="27"/>
        <v/>
      </c>
      <c r="IX124" s="7"/>
      <c r="IY124" s="7"/>
    </row>
    <row r="125" spans="1:259" ht="11.85" customHeight="1" x14ac:dyDescent="0.3">
      <c r="A125" s="7" t="str">
        <f t="shared" si="15"/>
        <v/>
      </c>
      <c r="B125" s="7" t="str">
        <f t="shared" si="16"/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4" t="str">
        <v/>
      </c>
      <c r="H125" s="14" t="str">
        <v/>
      </c>
      <c r="I125" s="14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/>
      <c r="T125" s="10"/>
      <c r="U125" s="7"/>
      <c r="V125" s="7"/>
      <c r="X125" s="66"/>
      <c r="AH125" s="1"/>
      <c r="AI125" s="1"/>
      <c r="AQ125" s="7" t="str">
        <f t="shared" si="17"/>
        <v/>
      </c>
      <c r="AR125" s="67" t="str">
        <f t="shared" si="18"/>
        <v/>
      </c>
      <c r="AS125" s="67" t="str">
        <f t="shared" si="19"/>
        <v/>
      </c>
      <c r="AT125" s="67" t="str">
        <f t="shared" si="20"/>
        <v/>
      </c>
      <c r="AU125" s="67" t="str">
        <f t="shared" si="28"/>
        <v/>
      </c>
      <c r="AV125" s="67" t="str">
        <f t="shared" si="21"/>
        <v/>
      </c>
      <c r="AW125" s="67" t="str">
        <f t="shared" si="22"/>
        <v/>
      </c>
      <c r="AX125" s="67" t="str">
        <f t="shared" si="23"/>
        <v/>
      </c>
      <c r="AY125" s="67" t="str">
        <f t="shared" si="24"/>
        <v/>
      </c>
      <c r="AZ125" s="67" t="str">
        <f t="shared" si="25"/>
        <v/>
      </c>
      <c r="BA125" s="67" t="str">
        <f t="shared" si="26"/>
        <v/>
      </c>
      <c r="BB125" s="67" t="str">
        <f t="shared" si="27"/>
        <v/>
      </c>
      <c r="IX125" s="7"/>
      <c r="IY125" s="7"/>
    </row>
    <row r="126" spans="1:259" ht="11.85" customHeight="1" x14ac:dyDescent="0.3">
      <c r="A126" s="7" t="str">
        <f t="shared" si="15"/>
        <v/>
      </c>
      <c r="B126" s="7" t="str">
        <f t="shared" si="16"/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4" t="str">
        <v/>
      </c>
      <c r="H126" s="14" t="str">
        <v/>
      </c>
      <c r="I126" s="14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/>
      <c r="T126" s="10"/>
      <c r="U126" s="7"/>
      <c r="V126" s="7"/>
      <c r="X126" s="66"/>
      <c r="AH126" s="1"/>
      <c r="AI126" s="1"/>
      <c r="AQ126" s="7" t="str">
        <f t="shared" si="17"/>
        <v/>
      </c>
      <c r="AR126" s="67" t="str">
        <f t="shared" si="18"/>
        <v/>
      </c>
      <c r="AS126" s="67" t="str">
        <f t="shared" si="19"/>
        <v/>
      </c>
      <c r="AT126" s="67" t="str">
        <f t="shared" si="20"/>
        <v/>
      </c>
      <c r="AU126" s="67" t="str">
        <f t="shared" si="28"/>
        <v/>
      </c>
      <c r="AV126" s="67" t="str">
        <f t="shared" si="21"/>
        <v/>
      </c>
      <c r="AW126" s="67" t="str">
        <f t="shared" si="22"/>
        <v/>
      </c>
      <c r="AX126" s="67" t="str">
        <f t="shared" si="23"/>
        <v/>
      </c>
      <c r="AY126" s="67" t="str">
        <f t="shared" si="24"/>
        <v/>
      </c>
      <c r="AZ126" s="67" t="str">
        <f t="shared" si="25"/>
        <v/>
      </c>
      <c r="BA126" s="67" t="str">
        <f t="shared" si="26"/>
        <v/>
      </c>
      <c r="BB126" s="67" t="str">
        <f t="shared" si="27"/>
        <v/>
      </c>
      <c r="IX126" s="7"/>
      <c r="IY126" s="7"/>
    </row>
    <row r="127" spans="1:259" ht="11.85" customHeight="1" x14ac:dyDescent="0.3">
      <c r="A127" s="7" t="str">
        <f t="shared" si="15"/>
        <v/>
      </c>
      <c r="B127" s="7" t="str">
        <f t="shared" si="16"/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4" t="str">
        <v/>
      </c>
      <c r="H127" s="14" t="str">
        <v/>
      </c>
      <c r="I127" s="14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/>
      <c r="T127" s="10"/>
      <c r="U127" s="7"/>
      <c r="V127" s="7"/>
      <c r="X127" s="66"/>
      <c r="AH127" s="1"/>
      <c r="AI127" s="1"/>
      <c r="AQ127" s="7" t="str">
        <f t="shared" si="17"/>
        <v/>
      </c>
      <c r="AR127" s="67" t="str">
        <f t="shared" si="18"/>
        <v/>
      </c>
      <c r="AS127" s="67" t="str">
        <f t="shared" si="19"/>
        <v/>
      </c>
      <c r="AT127" s="67" t="str">
        <f t="shared" si="20"/>
        <v/>
      </c>
      <c r="AU127" s="67" t="str">
        <f t="shared" si="28"/>
        <v/>
      </c>
      <c r="AV127" s="67" t="str">
        <f t="shared" si="21"/>
        <v/>
      </c>
      <c r="AW127" s="67" t="str">
        <f t="shared" si="22"/>
        <v/>
      </c>
      <c r="AX127" s="67" t="str">
        <f t="shared" si="23"/>
        <v/>
      </c>
      <c r="AY127" s="67" t="str">
        <f t="shared" si="24"/>
        <v/>
      </c>
      <c r="AZ127" s="67" t="str">
        <f t="shared" si="25"/>
        <v/>
      </c>
      <c r="BA127" s="67" t="str">
        <f t="shared" si="26"/>
        <v/>
      </c>
      <c r="BB127" s="67" t="str">
        <f t="shared" si="27"/>
        <v/>
      </c>
      <c r="IX127" s="7"/>
      <c r="IY127" s="7"/>
    </row>
    <row r="128" spans="1:259" ht="11.85" customHeight="1" x14ac:dyDescent="0.3">
      <c r="A128" s="7" t="str">
        <f t="shared" si="15"/>
        <v/>
      </c>
      <c r="B128" s="7" t="str">
        <f t="shared" si="16"/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4" t="str">
        <v/>
      </c>
      <c r="H128" s="14" t="str">
        <v/>
      </c>
      <c r="I128" s="14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/>
      <c r="T128" s="10"/>
      <c r="U128" s="7"/>
      <c r="V128" s="7"/>
      <c r="X128" s="66"/>
      <c r="AH128" s="1"/>
      <c r="AI128" s="1"/>
      <c r="AQ128" s="7" t="str">
        <f t="shared" si="17"/>
        <v/>
      </c>
      <c r="AR128" s="67" t="str">
        <f t="shared" si="18"/>
        <v/>
      </c>
      <c r="AS128" s="67" t="str">
        <f t="shared" si="19"/>
        <v/>
      </c>
      <c r="AT128" s="67" t="str">
        <f t="shared" si="20"/>
        <v/>
      </c>
      <c r="AU128" s="67" t="str">
        <f t="shared" si="28"/>
        <v/>
      </c>
      <c r="AV128" s="67" t="str">
        <f t="shared" si="21"/>
        <v/>
      </c>
      <c r="AW128" s="67" t="str">
        <f t="shared" si="22"/>
        <v/>
      </c>
      <c r="AX128" s="67" t="str">
        <f t="shared" si="23"/>
        <v/>
      </c>
      <c r="AY128" s="67" t="str">
        <f t="shared" si="24"/>
        <v/>
      </c>
      <c r="AZ128" s="67" t="str">
        <f t="shared" si="25"/>
        <v/>
      </c>
      <c r="BA128" s="67" t="str">
        <f t="shared" si="26"/>
        <v/>
      </c>
      <c r="BB128" s="67" t="str">
        <f t="shared" si="27"/>
        <v/>
      </c>
      <c r="IX128" s="7"/>
      <c r="IY128" s="7"/>
    </row>
    <row r="129" spans="1:259" ht="11.85" customHeight="1" x14ac:dyDescent="0.3">
      <c r="A129" s="7" t="str">
        <f t="shared" si="15"/>
        <v/>
      </c>
      <c r="B129" s="7" t="str">
        <f t="shared" si="16"/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4" t="str">
        <v/>
      </c>
      <c r="H129" s="14" t="str">
        <v/>
      </c>
      <c r="I129" s="14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/>
      <c r="T129" s="10"/>
      <c r="U129" s="7"/>
      <c r="V129" s="7"/>
      <c r="X129" s="66"/>
      <c r="AH129" s="1"/>
      <c r="AI129" s="1"/>
      <c r="AQ129" s="7" t="str">
        <f t="shared" si="17"/>
        <v/>
      </c>
      <c r="AR129" s="67" t="str">
        <f t="shared" si="18"/>
        <v/>
      </c>
      <c r="AS129" s="67" t="str">
        <f t="shared" si="19"/>
        <v/>
      </c>
      <c r="AT129" s="67" t="str">
        <f t="shared" si="20"/>
        <v/>
      </c>
      <c r="AU129" s="67" t="str">
        <f t="shared" si="28"/>
        <v/>
      </c>
      <c r="AV129" s="67" t="str">
        <f t="shared" si="21"/>
        <v/>
      </c>
      <c r="AW129" s="67" t="str">
        <f t="shared" si="22"/>
        <v/>
      </c>
      <c r="AX129" s="67" t="str">
        <f t="shared" si="23"/>
        <v/>
      </c>
      <c r="AY129" s="67" t="str">
        <f t="shared" si="24"/>
        <v/>
      </c>
      <c r="AZ129" s="67" t="str">
        <f t="shared" si="25"/>
        <v/>
      </c>
      <c r="BA129" s="67" t="str">
        <f t="shared" si="26"/>
        <v/>
      </c>
      <c r="BB129" s="67" t="str">
        <f t="shared" si="27"/>
        <v/>
      </c>
      <c r="IX129" s="7"/>
      <c r="IY129" s="7"/>
    </row>
    <row r="130" spans="1:259" ht="11.85" customHeight="1" x14ac:dyDescent="0.3">
      <c r="A130" s="7" t="str">
        <f t="shared" si="15"/>
        <v/>
      </c>
      <c r="B130" s="7" t="str">
        <f t="shared" si="16"/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4" t="str">
        <v/>
      </c>
      <c r="H130" s="14" t="str">
        <v/>
      </c>
      <c r="I130" s="14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/>
      <c r="T130" s="10"/>
      <c r="U130" s="7"/>
      <c r="V130" s="7"/>
      <c r="X130" s="66"/>
      <c r="AH130" s="1"/>
      <c r="AI130" s="1"/>
      <c r="AQ130" s="7" t="str">
        <f t="shared" si="17"/>
        <v/>
      </c>
      <c r="AR130" s="67" t="str">
        <f t="shared" si="18"/>
        <v/>
      </c>
      <c r="AS130" s="67" t="str">
        <f t="shared" si="19"/>
        <v/>
      </c>
      <c r="AT130" s="67" t="str">
        <f t="shared" si="20"/>
        <v/>
      </c>
      <c r="AU130" s="67" t="str">
        <f t="shared" si="28"/>
        <v/>
      </c>
      <c r="AV130" s="67" t="str">
        <f t="shared" si="21"/>
        <v/>
      </c>
      <c r="AW130" s="67" t="str">
        <f t="shared" si="22"/>
        <v/>
      </c>
      <c r="AX130" s="67" t="str">
        <f t="shared" si="23"/>
        <v/>
      </c>
      <c r="AY130" s="67" t="str">
        <f t="shared" si="24"/>
        <v/>
      </c>
      <c r="AZ130" s="67" t="str">
        <f t="shared" si="25"/>
        <v/>
      </c>
      <c r="BA130" s="67" t="str">
        <f t="shared" si="26"/>
        <v/>
      </c>
      <c r="BB130" s="67" t="str">
        <f t="shared" si="27"/>
        <v/>
      </c>
      <c r="IX130" s="7"/>
      <c r="IY130" s="7"/>
    </row>
    <row r="131" spans="1:259" ht="11.85" customHeight="1" x14ac:dyDescent="0.3">
      <c r="A131" s="7" t="str">
        <f t="shared" si="15"/>
        <v/>
      </c>
      <c r="B131" s="7" t="str">
        <f t="shared" si="16"/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4" t="str">
        <v/>
      </c>
      <c r="H131" s="14" t="str">
        <v/>
      </c>
      <c r="I131" s="14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/>
      <c r="T131" s="10"/>
      <c r="U131" s="7"/>
      <c r="V131" s="7"/>
      <c r="X131" s="66"/>
      <c r="AH131" s="1"/>
      <c r="AI131" s="1"/>
      <c r="AQ131" s="7" t="str">
        <f t="shared" si="17"/>
        <v/>
      </c>
      <c r="AR131" s="67" t="str">
        <f t="shared" si="18"/>
        <v/>
      </c>
      <c r="AS131" s="67" t="str">
        <f t="shared" si="19"/>
        <v/>
      </c>
      <c r="AT131" s="67" t="str">
        <f t="shared" si="20"/>
        <v/>
      </c>
      <c r="AU131" s="67" t="str">
        <f t="shared" si="28"/>
        <v/>
      </c>
      <c r="AV131" s="67" t="str">
        <f t="shared" si="21"/>
        <v/>
      </c>
      <c r="AW131" s="67" t="str">
        <f t="shared" si="22"/>
        <v/>
      </c>
      <c r="AX131" s="67" t="str">
        <f t="shared" si="23"/>
        <v/>
      </c>
      <c r="AY131" s="67" t="str">
        <f t="shared" si="24"/>
        <v/>
      </c>
      <c r="AZ131" s="67" t="str">
        <f t="shared" si="25"/>
        <v/>
      </c>
      <c r="BA131" s="67" t="str">
        <f t="shared" si="26"/>
        <v/>
      </c>
      <c r="BB131" s="67" t="str">
        <f t="shared" si="27"/>
        <v/>
      </c>
      <c r="IX131" s="7"/>
      <c r="IY131" s="7"/>
    </row>
    <row r="132" spans="1:259" ht="11.85" customHeight="1" x14ac:dyDescent="0.3">
      <c r="A132" s="7" t="str">
        <f t="shared" si="15"/>
        <v/>
      </c>
      <c r="B132" s="7" t="str">
        <f t="shared" si="16"/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4" t="str">
        <v/>
      </c>
      <c r="H132" s="14" t="str">
        <v/>
      </c>
      <c r="I132" s="14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/>
      <c r="T132" s="10"/>
      <c r="U132" s="7"/>
      <c r="V132" s="7"/>
      <c r="X132" s="66"/>
      <c r="AH132" s="1"/>
      <c r="AI132" s="1"/>
      <c r="AQ132" s="7" t="str">
        <f t="shared" si="17"/>
        <v/>
      </c>
      <c r="AR132" s="67" t="str">
        <f t="shared" si="18"/>
        <v/>
      </c>
      <c r="AS132" s="67" t="str">
        <f t="shared" si="19"/>
        <v/>
      </c>
      <c r="AT132" s="67" t="str">
        <f t="shared" si="20"/>
        <v/>
      </c>
      <c r="AU132" s="67" t="str">
        <f t="shared" si="28"/>
        <v/>
      </c>
      <c r="AV132" s="67" t="str">
        <f t="shared" si="21"/>
        <v/>
      </c>
      <c r="AW132" s="67" t="str">
        <f t="shared" si="22"/>
        <v/>
      </c>
      <c r="AX132" s="67" t="str">
        <f t="shared" si="23"/>
        <v/>
      </c>
      <c r="AY132" s="67" t="str">
        <f t="shared" si="24"/>
        <v/>
      </c>
      <c r="AZ132" s="67" t="str">
        <f t="shared" si="25"/>
        <v/>
      </c>
      <c r="BA132" s="67" t="str">
        <f t="shared" si="26"/>
        <v/>
      </c>
      <c r="BB132" s="67" t="str">
        <f t="shared" si="27"/>
        <v/>
      </c>
      <c r="IX132" s="7"/>
      <c r="IY132" s="7"/>
    </row>
    <row r="133" spans="1:259" ht="11.85" customHeight="1" x14ac:dyDescent="0.3">
      <c r="A133" s="7" t="str">
        <f t="shared" si="15"/>
        <v/>
      </c>
      <c r="B133" s="7" t="str">
        <f t="shared" si="16"/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4" t="str">
        <v/>
      </c>
      <c r="H133" s="14" t="str">
        <v/>
      </c>
      <c r="I133" s="14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/>
      <c r="T133" s="10"/>
      <c r="U133" s="7"/>
      <c r="V133" s="7"/>
      <c r="X133" s="66"/>
      <c r="AH133" s="1"/>
      <c r="AI133" s="1"/>
      <c r="AQ133" s="7" t="str">
        <f t="shared" si="17"/>
        <v/>
      </c>
      <c r="AR133" s="67" t="str">
        <f t="shared" si="18"/>
        <v/>
      </c>
      <c r="AS133" s="67" t="str">
        <f t="shared" si="19"/>
        <v/>
      </c>
      <c r="AT133" s="67" t="str">
        <f t="shared" si="20"/>
        <v/>
      </c>
      <c r="AU133" s="67" t="str">
        <f t="shared" si="28"/>
        <v/>
      </c>
      <c r="AV133" s="67" t="str">
        <f t="shared" si="21"/>
        <v/>
      </c>
      <c r="AW133" s="67" t="str">
        <f t="shared" si="22"/>
        <v/>
      </c>
      <c r="AX133" s="67" t="str">
        <f t="shared" si="23"/>
        <v/>
      </c>
      <c r="AY133" s="67" t="str">
        <f t="shared" si="24"/>
        <v/>
      </c>
      <c r="AZ133" s="67" t="str">
        <f t="shared" si="25"/>
        <v/>
      </c>
      <c r="BA133" s="67" t="str">
        <f t="shared" si="26"/>
        <v/>
      </c>
      <c r="BB133" s="67" t="str">
        <f t="shared" si="27"/>
        <v/>
      </c>
      <c r="IX133" s="7"/>
      <c r="IY133" s="7"/>
    </row>
    <row r="134" spans="1:259" ht="11.85" customHeight="1" x14ac:dyDescent="0.3">
      <c r="A134" s="7" t="str">
        <f t="shared" si="15"/>
        <v/>
      </c>
      <c r="B134" s="7" t="str">
        <f t="shared" si="16"/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4" t="str">
        <v/>
      </c>
      <c r="H134" s="14" t="str">
        <v/>
      </c>
      <c r="I134" s="14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/>
      <c r="T134" s="10"/>
      <c r="U134" s="7"/>
      <c r="V134" s="7"/>
      <c r="X134" s="66"/>
      <c r="AH134" s="1"/>
      <c r="AI134" s="1"/>
      <c r="AQ134" s="7" t="str">
        <f t="shared" si="17"/>
        <v/>
      </c>
      <c r="AR134" s="67" t="str">
        <f t="shared" si="18"/>
        <v/>
      </c>
      <c r="AS134" s="67" t="str">
        <f t="shared" si="19"/>
        <v/>
      </c>
      <c r="AT134" s="67" t="str">
        <f t="shared" si="20"/>
        <v/>
      </c>
      <c r="AU134" s="67" t="str">
        <f t="shared" si="28"/>
        <v/>
      </c>
      <c r="AV134" s="67" t="str">
        <f t="shared" si="21"/>
        <v/>
      </c>
      <c r="AW134" s="67" t="str">
        <f t="shared" si="22"/>
        <v/>
      </c>
      <c r="AX134" s="67" t="str">
        <f t="shared" si="23"/>
        <v/>
      </c>
      <c r="AY134" s="67" t="str">
        <f t="shared" si="24"/>
        <v/>
      </c>
      <c r="AZ134" s="67" t="str">
        <f t="shared" si="25"/>
        <v/>
      </c>
      <c r="BA134" s="67" t="str">
        <f t="shared" si="26"/>
        <v/>
      </c>
      <c r="BB134" s="67" t="str">
        <f t="shared" si="27"/>
        <v/>
      </c>
      <c r="IX134" s="7"/>
      <c r="IY134" s="7"/>
    </row>
    <row r="135" spans="1:259" ht="11.85" customHeight="1" x14ac:dyDescent="0.3">
      <c r="A135" s="7" t="str">
        <f t="shared" si="15"/>
        <v/>
      </c>
      <c r="B135" s="7" t="str">
        <f t="shared" si="16"/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4" t="str">
        <v/>
      </c>
      <c r="H135" s="14" t="str">
        <v/>
      </c>
      <c r="I135" s="14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/>
      <c r="T135" s="10"/>
      <c r="U135" s="7"/>
      <c r="V135" s="7"/>
      <c r="X135" s="66"/>
      <c r="AH135" s="1"/>
      <c r="AI135" s="1"/>
      <c r="AQ135" s="7" t="str">
        <f t="shared" si="17"/>
        <v/>
      </c>
      <c r="AR135" s="67" t="str">
        <f t="shared" si="18"/>
        <v/>
      </c>
      <c r="AS135" s="67" t="str">
        <f t="shared" si="19"/>
        <v/>
      </c>
      <c r="AT135" s="67" t="str">
        <f t="shared" si="20"/>
        <v/>
      </c>
      <c r="AU135" s="67" t="str">
        <f t="shared" si="28"/>
        <v/>
      </c>
      <c r="AV135" s="67" t="str">
        <f t="shared" si="21"/>
        <v/>
      </c>
      <c r="AW135" s="67" t="str">
        <f t="shared" si="22"/>
        <v/>
      </c>
      <c r="AX135" s="67" t="str">
        <f t="shared" si="23"/>
        <v/>
      </c>
      <c r="AY135" s="67" t="str">
        <f t="shared" si="24"/>
        <v/>
      </c>
      <c r="AZ135" s="67" t="str">
        <f t="shared" si="25"/>
        <v/>
      </c>
      <c r="BA135" s="67" t="str">
        <f t="shared" si="26"/>
        <v/>
      </c>
      <c r="BB135" s="67" t="str">
        <f t="shared" si="27"/>
        <v/>
      </c>
      <c r="IX135" s="7"/>
      <c r="IY135" s="7"/>
    </row>
    <row r="136" spans="1:259" ht="11.85" customHeight="1" x14ac:dyDescent="0.3">
      <c r="A136" s="7" t="str">
        <f t="shared" si="15"/>
        <v/>
      </c>
      <c r="B136" s="7" t="str">
        <f t="shared" si="16"/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4" t="str">
        <v/>
      </c>
      <c r="H136" s="14" t="str">
        <v/>
      </c>
      <c r="I136" s="14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/>
      <c r="T136" s="10"/>
      <c r="U136" s="7"/>
      <c r="V136" s="7"/>
      <c r="X136" s="66"/>
      <c r="AH136" s="1"/>
      <c r="AI136" s="1"/>
      <c r="AQ136" s="7" t="str">
        <f t="shared" si="17"/>
        <v/>
      </c>
      <c r="AR136" s="67" t="str">
        <f t="shared" si="18"/>
        <v/>
      </c>
      <c r="AS136" s="67" t="str">
        <f t="shared" si="19"/>
        <v/>
      </c>
      <c r="AT136" s="67" t="str">
        <f t="shared" si="20"/>
        <v/>
      </c>
      <c r="AU136" s="67" t="str">
        <f t="shared" si="28"/>
        <v/>
      </c>
      <c r="AV136" s="67" t="str">
        <f t="shared" si="21"/>
        <v/>
      </c>
      <c r="AW136" s="67" t="str">
        <f t="shared" si="22"/>
        <v/>
      </c>
      <c r="AX136" s="67" t="str">
        <f t="shared" si="23"/>
        <v/>
      </c>
      <c r="AY136" s="67" t="str">
        <f t="shared" si="24"/>
        <v/>
      </c>
      <c r="AZ136" s="67" t="str">
        <f t="shared" si="25"/>
        <v/>
      </c>
      <c r="BA136" s="67" t="str">
        <f t="shared" si="26"/>
        <v/>
      </c>
      <c r="BB136" s="67" t="str">
        <f t="shared" si="27"/>
        <v/>
      </c>
      <c r="IX136" s="7"/>
      <c r="IY136" s="7"/>
    </row>
    <row r="137" spans="1:259" ht="11.85" customHeight="1" x14ac:dyDescent="0.3">
      <c r="A137" s="7" t="str">
        <f t="shared" si="15"/>
        <v/>
      </c>
      <c r="B137" s="7" t="str">
        <f t="shared" si="16"/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4" t="str">
        <v/>
      </c>
      <c r="H137" s="14" t="str">
        <v/>
      </c>
      <c r="I137" s="14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/>
      <c r="T137" s="10"/>
      <c r="U137" s="7"/>
      <c r="V137" s="7"/>
      <c r="X137" s="66"/>
      <c r="AH137" s="1"/>
      <c r="AI137" s="1"/>
      <c r="AQ137" s="7" t="str">
        <f t="shared" si="17"/>
        <v/>
      </c>
      <c r="AR137" s="67" t="str">
        <f t="shared" si="18"/>
        <v/>
      </c>
      <c r="AS137" s="67" t="str">
        <f t="shared" si="19"/>
        <v/>
      </c>
      <c r="AT137" s="67" t="str">
        <f t="shared" si="20"/>
        <v/>
      </c>
      <c r="AU137" s="67" t="str">
        <f t="shared" si="28"/>
        <v/>
      </c>
      <c r="AV137" s="67" t="str">
        <f t="shared" si="21"/>
        <v/>
      </c>
      <c r="AW137" s="67" t="str">
        <f t="shared" si="22"/>
        <v/>
      </c>
      <c r="AX137" s="67" t="str">
        <f t="shared" si="23"/>
        <v/>
      </c>
      <c r="AY137" s="67" t="str">
        <f t="shared" si="24"/>
        <v/>
      </c>
      <c r="AZ137" s="67" t="str">
        <f t="shared" si="25"/>
        <v/>
      </c>
      <c r="BA137" s="67" t="str">
        <f t="shared" si="26"/>
        <v/>
      </c>
      <c r="BB137" s="67" t="str">
        <f t="shared" si="27"/>
        <v/>
      </c>
      <c r="IX137" s="7"/>
      <c r="IY137" s="7"/>
    </row>
    <row r="138" spans="1:259" ht="11.85" customHeight="1" x14ac:dyDescent="0.3">
      <c r="A138" s="7" t="str">
        <f t="shared" si="15"/>
        <v/>
      </c>
      <c r="B138" s="7" t="str">
        <f t="shared" si="16"/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4" t="str">
        <v/>
      </c>
      <c r="H138" s="14" t="str">
        <v/>
      </c>
      <c r="I138" s="14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/>
      <c r="T138" s="10"/>
      <c r="U138" s="7"/>
      <c r="V138" s="7"/>
      <c r="X138" s="66"/>
      <c r="AH138" s="1"/>
      <c r="AI138" s="1"/>
      <c r="AQ138" s="7" t="str">
        <f t="shared" si="17"/>
        <v/>
      </c>
      <c r="AR138" s="67" t="str">
        <f t="shared" si="18"/>
        <v/>
      </c>
      <c r="AS138" s="67" t="str">
        <f t="shared" si="19"/>
        <v/>
      </c>
      <c r="AT138" s="67" t="str">
        <f t="shared" si="20"/>
        <v/>
      </c>
      <c r="AU138" s="67" t="str">
        <f t="shared" si="28"/>
        <v/>
      </c>
      <c r="AV138" s="67" t="str">
        <f t="shared" si="21"/>
        <v/>
      </c>
      <c r="AW138" s="67" t="str">
        <f t="shared" si="22"/>
        <v/>
      </c>
      <c r="AX138" s="67" t="str">
        <f t="shared" si="23"/>
        <v/>
      </c>
      <c r="AY138" s="67" t="str">
        <f t="shared" si="24"/>
        <v/>
      </c>
      <c r="AZ138" s="67" t="str">
        <f t="shared" si="25"/>
        <v/>
      </c>
      <c r="BA138" s="67" t="str">
        <f t="shared" si="26"/>
        <v/>
      </c>
      <c r="BB138" s="67" t="str">
        <f t="shared" si="27"/>
        <v/>
      </c>
      <c r="IX138" s="7"/>
      <c r="IY138" s="7"/>
    </row>
    <row r="139" spans="1:259" ht="11.85" customHeight="1" x14ac:dyDescent="0.3">
      <c r="A139" s="7" t="str">
        <f t="shared" si="15"/>
        <v/>
      </c>
      <c r="B139" s="7" t="str">
        <f t="shared" si="16"/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4" t="str">
        <v/>
      </c>
      <c r="H139" s="14" t="str">
        <v/>
      </c>
      <c r="I139" s="14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/>
      <c r="T139" s="10"/>
      <c r="U139" s="7"/>
      <c r="V139" s="7"/>
      <c r="X139" s="66"/>
      <c r="AH139" s="1"/>
      <c r="AI139" s="1"/>
      <c r="AQ139" s="7" t="str">
        <f t="shared" si="17"/>
        <v/>
      </c>
      <c r="AR139" s="67" t="str">
        <f t="shared" si="18"/>
        <v/>
      </c>
      <c r="AS139" s="67" t="str">
        <f t="shared" si="19"/>
        <v/>
      </c>
      <c r="AT139" s="67" t="str">
        <f t="shared" si="20"/>
        <v/>
      </c>
      <c r="AU139" s="67" t="str">
        <f t="shared" si="28"/>
        <v/>
      </c>
      <c r="AV139" s="67" t="str">
        <f t="shared" si="21"/>
        <v/>
      </c>
      <c r="AW139" s="67" t="str">
        <f t="shared" si="22"/>
        <v/>
      </c>
      <c r="AX139" s="67" t="str">
        <f t="shared" si="23"/>
        <v/>
      </c>
      <c r="AY139" s="67" t="str">
        <f t="shared" si="24"/>
        <v/>
      </c>
      <c r="AZ139" s="67" t="str">
        <f t="shared" si="25"/>
        <v/>
      </c>
      <c r="BA139" s="67" t="str">
        <f t="shared" si="26"/>
        <v/>
      </c>
      <c r="BB139" s="67" t="str">
        <f t="shared" si="27"/>
        <v/>
      </c>
      <c r="IX139" s="7"/>
      <c r="IY139" s="7"/>
    </row>
    <row r="140" spans="1:259" ht="11.85" customHeight="1" x14ac:dyDescent="0.3">
      <c r="A140" s="7" t="str">
        <f t="shared" si="15"/>
        <v/>
      </c>
      <c r="B140" s="7" t="str">
        <f t="shared" si="16"/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4" t="str">
        <v/>
      </c>
      <c r="H140" s="14" t="str">
        <v/>
      </c>
      <c r="I140" s="14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/>
      <c r="T140" s="10"/>
      <c r="U140" s="7"/>
      <c r="V140" s="7"/>
      <c r="X140" s="66"/>
      <c r="AH140" s="1"/>
      <c r="AI140" s="1"/>
      <c r="AQ140" s="7" t="str">
        <f t="shared" si="17"/>
        <v/>
      </c>
      <c r="AR140" s="67" t="str">
        <f t="shared" si="18"/>
        <v/>
      </c>
      <c r="AS140" s="67" t="str">
        <f t="shared" si="19"/>
        <v/>
      </c>
      <c r="AT140" s="67" t="str">
        <f t="shared" si="20"/>
        <v/>
      </c>
      <c r="AU140" s="67" t="str">
        <f t="shared" si="28"/>
        <v/>
      </c>
      <c r="AV140" s="67" t="str">
        <f t="shared" si="21"/>
        <v/>
      </c>
      <c r="AW140" s="67" t="str">
        <f t="shared" si="22"/>
        <v/>
      </c>
      <c r="AX140" s="67" t="str">
        <f t="shared" si="23"/>
        <v/>
      </c>
      <c r="AY140" s="67" t="str">
        <f t="shared" si="24"/>
        <v/>
      </c>
      <c r="AZ140" s="67" t="str">
        <f t="shared" si="25"/>
        <v/>
      </c>
      <c r="BA140" s="67" t="str">
        <f t="shared" si="26"/>
        <v/>
      </c>
      <c r="BB140" s="67" t="str">
        <f t="shared" si="27"/>
        <v/>
      </c>
      <c r="IX140" s="7"/>
      <c r="IY140" s="7"/>
    </row>
    <row r="141" spans="1:259" ht="11.85" customHeight="1" x14ac:dyDescent="0.3">
      <c r="A141" s="7" t="str">
        <f t="shared" si="15"/>
        <v/>
      </c>
      <c r="B141" s="7" t="str">
        <f t="shared" ref="B141:B172" si="29">IF(IF(OR($D$37,$D$36,$D$35),(ROW(A141)-ROW($A$45))*$E$30,"")&lt;=$E$31,IF(OR($D$37,$D$36,$D$35),(ROW(A141)-ROW($A$45))*$E$30,""),"")</f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4" t="str">
        <v/>
      </c>
      <c r="H141" s="14" t="str">
        <v/>
      </c>
      <c r="I141" s="14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/>
      <c r="T141" s="10"/>
      <c r="U141" s="7"/>
      <c r="V141" s="7"/>
      <c r="X141" s="66"/>
      <c r="AH141" s="1"/>
      <c r="AI141" s="1"/>
      <c r="AQ141" s="7" t="str">
        <f t="shared" si="17"/>
        <v/>
      </c>
      <c r="AR141" s="67" t="str">
        <f t="shared" si="18"/>
        <v/>
      </c>
      <c r="AS141" s="67" t="str">
        <f t="shared" si="19"/>
        <v/>
      </c>
      <c r="AT141" s="67" t="str">
        <f t="shared" si="20"/>
        <v/>
      </c>
      <c r="AU141" s="67" t="str">
        <f t="shared" si="28"/>
        <v/>
      </c>
      <c r="AV141" s="67" t="str">
        <f t="shared" si="21"/>
        <v/>
      </c>
      <c r="AW141" s="67" t="str">
        <f t="shared" si="22"/>
        <v/>
      </c>
      <c r="AX141" s="67" t="str">
        <f t="shared" si="23"/>
        <v/>
      </c>
      <c r="AY141" s="67" t="str">
        <f t="shared" si="24"/>
        <v/>
      </c>
      <c r="AZ141" s="67" t="str">
        <f t="shared" si="25"/>
        <v/>
      </c>
      <c r="BA141" s="67" t="str">
        <f t="shared" si="26"/>
        <v/>
      </c>
      <c r="BB141" s="67" t="str">
        <f t="shared" si="27"/>
        <v/>
      </c>
      <c r="IX141" s="7"/>
      <c r="IY141" s="7"/>
    </row>
    <row r="142" spans="1:259" ht="11.85" customHeight="1" x14ac:dyDescent="0.3">
      <c r="A142" s="7" t="str">
        <f t="shared" si="15"/>
        <v/>
      </c>
      <c r="B142" s="7" t="str">
        <f t="shared" si="29"/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4" t="str">
        <v/>
      </c>
      <c r="H142" s="14" t="str">
        <v/>
      </c>
      <c r="I142" s="14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/>
      <c r="T142" s="10"/>
      <c r="U142" s="7"/>
      <c r="V142" s="7"/>
      <c r="X142" s="66"/>
      <c r="AH142" s="1"/>
      <c r="AI142" s="1"/>
      <c r="AQ142" s="7" t="str">
        <f t="shared" si="17"/>
        <v/>
      </c>
      <c r="AR142" s="67" t="str">
        <f t="shared" si="18"/>
        <v/>
      </c>
      <c r="AS142" s="67" t="str">
        <f t="shared" si="19"/>
        <v/>
      </c>
      <c r="AT142" s="67" t="str">
        <f t="shared" si="20"/>
        <v/>
      </c>
      <c r="AU142" s="67" t="str">
        <f t="shared" si="28"/>
        <v/>
      </c>
      <c r="AV142" s="67" t="str">
        <f t="shared" si="21"/>
        <v/>
      </c>
      <c r="AW142" s="67" t="str">
        <f t="shared" si="22"/>
        <v/>
      </c>
      <c r="AX142" s="67" t="str">
        <f t="shared" si="23"/>
        <v/>
      </c>
      <c r="AY142" s="67" t="str">
        <f t="shared" si="24"/>
        <v/>
      </c>
      <c r="AZ142" s="67" t="str">
        <f t="shared" si="25"/>
        <v/>
      </c>
      <c r="BA142" s="67" t="str">
        <f t="shared" si="26"/>
        <v/>
      </c>
      <c r="BB142" s="67" t="str">
        <f t="shared" si="27"/>
        <v/>
      </c>
      <c r="IX142" s="7"/>
      <c r="IY142" s="7"/>
    </row>
    <row r="143" spans="1:259" ht="11.85" customHeight="1" x14ac:dyDescent="0.3">
      <c r="A143" s="7" t="str">
        <f t="shared" si="15"/>
        <v/>
      </c>
      <c r="B143" s="7" t="str">
        <f t="shared" si="29"/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4" t="str">
        <v/>
      </c>
      <c r="H143" s="14" t="str">
        <v/>
      </c>
      <c r="I143" s="14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/>
      <c r="T143" s="10"/>
      <c r="U143" s="7"/>
      <c r="V143" s="7"/>
      <c r="X143" s="66"/>
      <c r="AH143" s="1"/>
      <c r="AI143" s="1"/>
      <c r="AQ143" s="7" t="str">
        <f t="shared" si="17"/>
        <v/>
      </c>
      <c r="AR143" s="67" t="str">
        <f t="shared" si="18"/>
        <v/>
      </c>
      <c r="AS143" s="67" t="str">
        <f t="shared" si="19"/>
        <v/>
      </c>
      <c r="AT143" s="67" t="str">
        <f t="shared" si="20"/>
        <v/>
      </c>
      <c r="AU143" s="67" t="str">
        <f t="shared" si="28"/>
        <v/>
      </c>
      <c r="AV143" s="67" t="str">
        <f t="shared" si="21"/>
        <v/>
      </c>
      <c r="AW143" s="67" t="str">
        <f t="shared" si="22"/>
        <v/>
      </c>
      <c r="AX143" s="67" t="str">
        <f t="shared" si="23"/>
        <v/>
      </c>
      <c r="AY143" s="67" t="str">
        <f t="shared" si="24"/>
        <v/>
      </c>
      <c r="AZ143" s="67" t="str">
        <f t="shared" si="25"/>
        <v/>
      </c>
      <c r="BA143" s="67" t="str">
        <f t="shared" si="26"/>
        <v/>
      </c>
      <c r="BB143" s="67" t="str">
        <f t="shared" si="27"/>
        <v/>
      </c>
      <c r="IX143" s="7"/>
      <c r="IY143" s="7"/>
    </row>
    <row r="144" spans="1:259" ht="11.85" customHeight="1" x14ac:dyDescent="0.3">
      <c r="A144" s="7" t="str">
        <f t="shared" si="15"/>
        <v/>
      </c>
      <c r="B144" s="7" t="str">
        <f t="shared" si="29"/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4" t="str">
        <v/>
      </c>
      <c r="H144" s="14" t="str">
        <v/>
      </c>
      <c r="I144" s="14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/>
      <c r="T144" s="10"/>
      <c r="U144" s="7"/>
      <c r="V144" s="7"/>
      <c r="X144" s="66"/>
      <c r="AH144" s="1"/>
      <c r="AI144" s="1"/>
      <c r="AQ144" s="7" t="str">
        <f t="shared" si="17"/>
        <v/>
      </c>
      <c r="AR144" s="67" t="str">
        <f t="shared" si="18"/>
        <v/>
      </c>
      <c r="AS144" s="67" t="str">
        <f t="shared" si="19"/>
        <v/>
      </c>
      <c r="AT144" s="67" t="str">
        <f t="shared" si="20"/>
        <v/>
      </c>
      <c r="AU144" s="67" t="str">
        <f t="shared" si="28"/>
        <v/>
      </c>
      <c r="AV144" s="67" t="str">
        <f t="shared" si="21"/>
        <v/>
      </c>
      <c r="AW144" s="67" t="str">
        <f t="shared" si="22"/>
        <v/>
      </c>
      <c r="AX144" s="67" t="str">
        <f t="shared" si="23"/>
        <v/>
      </c>
      <c r="AY144" s="67" t="str">
        <f t="shared" si="24"/>
        <v/>
      </c>
      <c r="AZ144" s="67" t="str">
        <f t="shared" si="25"/>
        <v/>
      </c>
      <c r="BA144" s="67" t="str">
        <f t="shared" si="26"/>
        <v/>
      </c>
      <c r="BB144" s="67" t="str">
        <f t="shared" si="27"/>
        <v/>
      </c>
      <c r="IX144" s="7"/>
      <c r="IY144" s="7"/>
    </row>
    <row r="145" spans="1:259" ht="11.85" customHeight="1" x14ac:dyDescent="0.3">
      <c r="A145" s="7" t="str">
        <f t="shared" si="15"/>
        <v/>
      </c>
      <c r="B145" s="7" t="str">
        <f t="shared" si="29"/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4" t="str">
        <v/>
      </c>
      <c r="H145" s="14" t="str">
        <v/>
      </c>
      <c r="I145" s="14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/>
      <c r="T145" s="10"/>
      <c r="U145" s="7"/>
      <c r="V145" s="7"/>
      <c r="X145" s="66"/>
      <c r="AH145" s="1"/>
      <c r="AI145" s="1"/>
      <c r="AQ145" s="7" t="str">
        <f t="shared" si="17"/>
        <v/>
      </c>
      <c r="AR145" s="67" t="str">
        <f t="shared" si="18"/>
        <v/>
      </c>
      <c r="AS145" s="67" t="str">
        <f t="shared" si="19"/>
        <v/>
      </c>
      <c r="AT145" s="67" t="str">
        <f t="shared" si="20"/>
        <v/>
      </c>
      <c r="AU145" s="67" t="str">
        <f t="shared" si="28"/>
        <v/>
      </c>
      <c r="AV145" s="67" t="str">
        <f t="shared" si="21"/>
        <v/>
      </c>
      <c r="AW145" s="67" t="str">
        <f t="shared" si="22"/>
        <v/>
      </c>
      <c r="AX145" s="67" t="str">
        <f t="shared" si="23"/>
        <v/>
      </c>
      <c r="AY145" s="67" t="str">
        <f t="shared" si="24"/>
        <v/>
      </c>
      <c r="AZ145" s="67" t="str">
        <f t="shared" si="25"/>
        <v/>
      </c>
      <c r="BA145" s="67" t="str">
        <f t="shared" si="26"/>
        <v/>
      </c>
      <c r="BB145" s="67" t="str">
        <f t="shared" si="27"/>
        <v/>
      </c>
      <c r="IX145" s="7"/>
      <c r="IY145" s="7"/>
    </row>
    <row r="146" spans="1:259" ht="11.85" customHeight="1" x14ac:dyDescent="0.3">
      <c r="A146" s="7" t="str">
        <f t="shared" si="15"/>
        <v/>
      </c>
      <c r="B146" s="7" t="str">
        <f t="shared" si="29"/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4" t="str">
        <v/>
      </c>
      <c r="H146" s="14" t="str">
        <v/>
      </c>
      <c r="I146" s="14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/>
      <c r="T146" s="10"/>
      <c r="U146" s="7"/>
      <c r="V146" s="7"/>
      <c r="X146" s="66"/>
      <c r="AH146" s="1"/>
      <c r="AI146" s="1"/>
      <c r="AQ146" s="7" t="str">
        <f t="shared" si="17"/>
        <v/>
      </c>
      <c r="AR146" s="67" t="str">
        <f t="shared" si="18"/>
        <v/>
      </c>
      <c r="AS146" s="67" t="str">
        <f t="shared" si="19"/>
        <v/>
      </c>
      <c r="AT146" s="67" t="str">
        <f t="shared" si="20"/>
        <v/>
      </c>
      <c r="AU146" s="67" t="str">
        <f t="shared" si="28"/>
        <v/>
      </c>
      <c r="AV146" s="67" t="str">
        <f t="shared" si="21"/>
        <v/>
      </c>
      <c r="AW146" s="67" t="str">
        <f t="shared" si="22"/>
        <v/>
      </c>
      <c r="AX146" s="67" t="str">
        <f t="shared" si="23"/>
        <v/>
      </c>
      <c r="AY146" s="67" t="str">
        <f t="shared" si="24"/>
        <v/>
      </c>
      <c r="AZ146" s="67" t="str">
        <f t="shared" si="25"/>
        <v/>
      </c>
      <c r="BA146" s="67" t="str">
        <f t="shared" si="26"/>
        <v/>
      </c>
      <c r="BB146" s="67" t="str">
        <f t="shared" si="27"/>
        <v/>
      </c>
      <c r="IX146" s="7"/>
      <c r="IY146" s="7"/>
    </row>
    <row r="147" spans="1:259" ht="11.85" customHeight="1" x14ac:dyDescent="0.3">
      <c r="A147" s="7" t="str">
        <f t="shared" si="15"/>
        <v/>
      </c>
      <c r="B147" s="7" t="str">
        <f t="shared" si="29"/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4" t="str">
        <v/>
      </c>
      <c r="H147" s="14" t="str">
        <v/>
      </c>
      <c r="I147" s="14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/>
      <c r="T147" s="10"/>
      <c r="U147" s="7"/>
      <c r="V147" s="7"/>
      <c r="X147" s="66"/>
      <c r="AH147" s="1"/>
      <c r="AI147" s="1"/>
      <c r="AQ147" s="7" t="str">
        <f t="shared" si="17"/>
        <v/>
      </c>
      <c r="AR147" s="67" t="str">
        <f t="shared" si="18"/>
        <v/>
      </c>
      <c r="AS147" s="67" t="str">
        <f t="shared" si="19"/>
        <v/>
      </c>
      <c r="AT147" s="67" t="str">
        <f t="shared" si="20"/>
        <v/>
      </c>
      <c r="AU147" s="67" t="str">
        <f t="shared" si="28"/>
        <v/>
      </c>
      <c r="AV147" s="67" t="str">
        <f t="shared" si="21"/>
        <v/>
      </c>
      <c r="AW147" s="67" t="str">
        <f t="shared" si="22"/>
        <v/>
      </c>
      <c r="AX147" s="67" t="str">
        <f t="shared" si="23"/>
        <v/>
      </c>
      <c r="AY147" s="67" t="str">
        <f t="shared" si="24"/>
        <v/>
      </c>
      <c r="AZ147" s="67" t="str">
        <f t="shared" si="25"/>
        <v/>
      </c>
      <c r="BA147" s="67" t="str">
        <f t="shared" si="26"/>
        <v/>
      </c>
      <c r="BB147" s="67" t="str">
        <f t="shared" si="27"/>
        <v/>
      </c>
      <c r="IX147" s="7"/>
      <c r="IY147" s="7"/>
    </row>
    <row r="148" spans="1:259" ht="11.85" customHeight="1" x14ac:dyDescent="0.3">
      <c r="A148" s="7" t="str">
        <f t="shared" si="15"/>
        <v/>
      </c>
      <c r="B148" s="7" t="str">
        <f t="shared" si="29"/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4" t="str">
        <v/>
      </c>
      <c r="H148" s="14" t="str">
        <v/>
      </c>
      <c r="I148" s="14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/>
      <c r="T148" s="10"/>
      <c r="U148" s="7"/>
      <c r="V148" s="7"/>
      <c r="X148" s="66"/>
      <c r="AH148" s="1"/>
      <c r="AI148" s="1"/>
      <c r="AQ148" s="7" t="str">
        <f t="shared" si="17"/>
        <v/>
      </c>
      <c r="AR148" s="67" t="str">
        <f t="shared" si="18"/>
        <v/>
      </c>
      <c r="AS148" s="67" t="str">
        <f t="shared" si="19"/>
        <v/>
      </c>
      <c r="AT148" s="67" t="str">
        <f t="shared" si="20"/>
        <v/>
      </c>
      <c r="AU148" s="67" t="str">
        <f t="shared" si="28"/>
        <v/>
      </c>
      <c r="AV148" s="67" t="str">
        <f t="shared" si="21"/>
        <v/>
      </c>
      <c r="AW148" s="67" t="str">
        <f t="shared" si="22"/>
        <v/>
      </c>
      <c r="AX148" s="67" t="str">
        <f t="shared" si="23"/>
        <v/>
      </c>
      <c r="AY148" s="67" t="str">
        <f t="shared" si="24"/>
        <v/>
      </c>
      <c r="AZ148" s="67" t="str">
        <f t="shared" si="25"/>
        <v/>
      </c>
      <c r="BA148" s="67" t="str">
        <f t="shared" si="26"/>
        <v/>
      </c>
      <c r="BB148" s="67" t="str">
        <f t="shared" si="27"/>
        <v/>
      </c>
      <c r="IX148" s="7"/>
      <c r="IY148" s="7"/>
    </row>
    <row r="149" spans="1:259" ht="11.85" customHeight="1" x14ac:dyDescent="0.3">
      <c r="A149" s="7" t="str">
        <f t="shared" si="15"/>
        <v/>
      </c>
      <c r="B149" s="7" t="str">
        <f t="shared" si="29"/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4" t="str">
        <v/>
      </c>
      <c r="H149" s="14" t="str">
        <v/>
      </c>
      <c r="I149" s="14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/>
      <c r="T149" s="10"/>
      <c r="U149" s="7"/>
      <c r="V149" s="7"/>
      <c r="X149" s="66"/>
      <c r="AH149" s="1"/>
      <c r="AI149" s="1"/>
      <c r="AQ149" s="7" t="str">
        <f t="shared" si="17"/>
        <v/>
      </c>
      <c r="AR149" s="67" t="str">
        <f t="shared" si="18"/>
        <v/>
      </c>
      <c r="AS149" s="67" t="str">
        <f t="shared" si="19"/>
        <v/>
      </c>
      <c r="AT149" s="67" t="str">
        <f t="shared" si="20"/>
        <v/>
      </c>
      <c r="AU149" s="67" t="str">
        <f t="shared" si="28"/>
        <v/>
      </c>
      <c r="AV149" s="67" t="str">
        <f t="shared" si="21"/>
        <v/>
      </c>
      <c r="AW149" s="67" t="str">
        <f t="shared" si="22"/>
        <v/>
      </c>
      <c r="AX149" s="67" t="str">
        <f t="shared" si="23"/>
        <v/>
      </c>
      <c r="AY149" s="67" t="str">
        <f t="shared" si="24"/>
        <v/>
      </c>
      <c r="AZ149" s="67" t="str">
        <f t="shared" si="25"/>
        <v/>
      </c>
      <c r="BA149" s="67" t="str">
        <f t="shared" si="26"/>
        <v/>
      </c>
      <c r="BB149" s="67" t="str">
        <f t="shared" si="27"/>
        <v/>
      </c>
      <c r="IX149" s="7"/>
      <c r="IY149" s="7"/>
    </row>
    <row r="150" spans="1:259" ht="11.85" customHeight="1" x14ac:dyDescent="0.3">
      <c r="A150" s="7" t="str">
        <f t="shared" si="15"/>
        <v/>
      </c>
      <c r="B150" s="7" t="str">
        <f t="shared" si="29"/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4" t="str">
        <v/>
      </c>
      <c r="H150" s="14" t="str">
        <v/>
      </c>
      <c r="I150" s="14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/>
      <c r="T150" s="10"/>
      <c r="U150" s="7"/>
      <c r="V150" s="7"/>
      <c r="X150" s="66"/>
      <c r="AH150" s="1"/>
      <c r="AI150" s="1"/>
      <c r="AQ150" s="7" t="str">
        <f t="shared" si="17"/>
        <v/>
      </c>
      <c r="AR150" s="67" t="str">
        <f t="shared" si="18"/>
        <v/>
      </c>
      <c r="AS150" s="67" t="str">
        <f t="shared" si="19"/>
        <v/>
      </c>
      <c r="AT150" s="67" t="str">
        <f t="shared" si="20"/>
        <v/>
      </c>
      <c r="AU150" s="67" t="str">
        <f t="shared" si="28"/>
        <v/>
      </c>
      <c r="AV150" s="67" t="str">
        <f t="shared" si="21"/>
        <v/>
      </c>
      <c r="AW150" s="67" t="str">
        <f t="shared" si="22"/>
        <v/>
      </c>
      <c r="AX150" s="67" t="str">
        <f t="shared" si="23"/>
        <v/>
      </c>
      <c r="AY150" s="67" t="str">
        <f t="shared" si="24"/>
        <v/>
      </c>
      <c r="AZ150" s="67" t="str">
        <f t="shared" si="25"/>
        <v/>
      </c>
      <c r="BA150" s="67" t="str">
        <f t="shared" si="26"/>
        <v/>
      </c>
      <c r="BB150" s="67" t="str">
        <f t="shared" si="27"/>
        <v/>
      </c>
      <c r="IX150" s="7"/>
      <c r="IY150" s="7"/>
    </row>
    <row r="151" spans="1:259" ht="11.85" customHeight="1" x14ac:dyDescent="0.3">
      <c r="A151" s="7" t="str">
        <f t="shared" si="15"/>
        <v/>
      </c>
      <c r="B151" s="7" t="str">
        <f t="shared" si="29"/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4" t="str">
        <v/>
      </c>
      <c r="H151" s="14" t="str">
        <v/>
      </c>
      <c r="I151" s="14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/>
      <c r="T151" s="10"/>
      <c r="U151" s="7"/>
      <c r="V151" s="7"/>
      <c r="X151" s="66"/>
      <c r="AH151" s="1"/>
      <c r="AI151" s="1"/>
      <c r="AQ151" s="7" t="str">
        <f t="shared" si="17"/>
        <v/>
      </c>
      <c r="AR151" s="67" t="str">
        <f t="shared" si="18"/>
        <v/>
      </c>
      <c r="AS151" s="67" t="str">
        <f t="shared" si="19"/>
        <v/>
      </c>
      <c r="AT151" s="67" t="str">
        <f t="shared" si="20"/>
        <v/>
      </c>
      <c r="AU151" s="67" t="str">
        <f t="shared" si="28"/>
        <v/>
      </c>
      <c r="AV151" s="67" t="str">
        <f t="shared" si="21"/>
        <v/>
      </c>
      <c r="AW151" s="67" t="str">
        <f t="shared" si="22"/>
        <v/>
      </c>
      <c r="AX151" s="67" t="str">
        <f t="shared" si="23"/>
        <v/>
      </c>
      <c r="AY151" s="67" t="str">
        <f t="shared" si="24"/>
        <v/>
      </c>
      <c r="AZ151" s="67" t="str">
        <f t="shared" si="25"/>
        <v/>
      </c>
      <c r="BA151" s="67" t="str">
        <f t="shared" si="26"/>
        <v/>
      </c>
      <c r="BB151" s="67" t="str">
        <f t="shared" si="27"/>
        <v/>
      </c>
      <c r="IX151" s="7"/>
      <c r="IY151" s="7"/>
    </row>
    <row r="152" spans="1:259" ht="11.85" customHeight="1" x14ac:dyDescent="0.3">
      <c r="A152" s="7" t="str">
        <f t="shared" si="15"/>
        <v/>
      </c>
      <c r="B152" s="7" t="str">
        <f t="shared" si="29"/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4" t="str">
        <v/>
      </c>
      <c r="H152" s="14" t="str">
        <v/>
      </c>
      <c r="I152" s="14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/>
      <c r="T152" s="10"/>
      <c r="U152" s="7"/>
      <c r="V152" s="7"/>
      <c r="X152" s="66"/>
      <c r="AH152" s="1"/>
      <c r="AI152" s="1"/>
      <c r="AQ152" s="7" t="str">
        <f t="shared" si="17"/>
        <v/>
      </c>
      <c r="AR152" s="67" t="str">
        <f t="shared" si="18"/>
        <v/>
      </c>
      <c r="AS152" s="67" t="str">
        <f t="shared" si="19"/>
        <v/>
      </c>
      <c r="AT152" s="67" t="str">
        <f t="shared" si="20"/>
        <v/>
      </c>
      <c r="AU152" s="67" t="str">
        <f t="shared" si="28"/>
        <v/>
      </c>
      <c r="AV152" s="67" t="str">
        <f t="shared" si="21"/>
        <v/>
      </c>
      <c r="AW152" s="67" t="str">
        <f t="shared" si="22"/>
        <v/>
      </c>
      <c r="AX152" s="67" t="str">
        <f t="shared" si="23"/>
        <v/>
      </c>
      <c r="AY152" s="67" t="str">
        <f t="shared" si="24"/>
        <v/>
      </c>
      <c r="AZ152" s="67" t="str">
        <f t="shared" si="25"/>
        <v/>
      </c>
      <c r="BA152" s="67" t="str">
        <f t="shared" si="26"/>
        <v/>
      </c>
      <c r="BB152" s="67" t="str">
        <f t="shared" si="27"/>
        <v/>
      </c>
      <c r="IX152" s="7"/>
      <c r="IY152" s="7"/>
    </row>
    <row r="153" spans="1:259" ht="11.85" customHeight="1" x14ac:dyDescent="0.3">
      <c r="A153" s="7" t="str">
        <f t="shared" si="15"/>
        <v/>
      </c>
      <c r="B153" s="7" t="str">
        <f t="shared" si="29"/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4" t="str">
        <v/>
      </c>
      <c r="H153" s="14" t="str">
        <v/>
      </c>
      <c r="I153" s="14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/>
      <c r="T153" s="10"/>
      <c r="U153" s="7"/>
      <c r="V153" s="7"/>
      <c r="X153" s="66"/>
      <c r="AH153" s="1"/>
      <c r="AI153" s="1"/>
      <c r="AQ153" s="7" t="str">
        <f t="shared" si="17"/>
        <v/>
      </c>
      <c r="AR153" s="67" t="str">
        <f t="shared" si="18"/>
        <v/>
      </c>
      <c r="AS153" s="67" t="str">
        <f t="shared" si="19"/>
        <v/>
      </c>
      <c r="AT153" s="67" t="str">
        <f t="shared" si="20"/>
        <v/>
      </c>
      <c r="AU153" s="67" t="str">
        <f t="shared" si="28"/>
        <v/>
      </c>
      <c r="AV153" s="67" t="str">
        <f t="shared" si="21"/>
        <v/>
      </c>
      <c r="AW153" s="67" t="str">
        <f t="shared" si="22"/>
        <v/>
      </c>
      <c r="AX153" s="67" t="str">
        <f t="shared" si="23"/>
        <v/>
      </c>
      <c r="AY153" s="67" t="str">
        <f t="shared" si="24"/>
        <v/>
      </c>
      <c r="AZ153" s="67" t="str">
        <f t="shared" si="25"/>
        <v/>
      </c>
      <c r="BA153" s="67" t="str">
        <f t="shared" si="26"/>
        <v/>
      </c>
      <c r="BB153" s="67" t="str">
        <f t="shared" si="27"/>
        <v/>
      </c>
      <c r="IX153" s="7"/>
      <c r="IY153" s="7"/>
    </row>
    <row r="154" spans="1:259" ht="11.85" customHeight="1" x14ac:dyDescent="0.3">
      <c r="A154" s="7" t="str">
        <f t="shared" si="15"/>
        <v/>
      </c>
      <c r="B154" s="7" t="str">
        <f t="shared" si="29"/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4" t="str">
        <v/>
      </c>
      <c r="H154" s="14" t="str">
        <v/>
      </c>
      <c r="I154" s="14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/>
      <c r="T154" s="10"/>
      <c r="U154" s="7"/>
      <c r="V154" s="7"/>
      <c r="X154" s="66"/>
      <c r="AH154" s="1"/>
      <c r="AI154" s="1"/>
      <c r="AQ154" s="7" t="str">
        <f t="shared" si="17"/>
        <v/>
      </c>
      <c r="AR154" s="67" t="str">
        <f t="shared" si="18"/>
        <v/>
      </c>
      <c r="AS154" s="67" t="str">
        <f t="shared" si="19"/>
        <v/>
      </c>
      <c r="AT154" s="67" t="str">
        <f t="shared" si="20"/>
        <v/>
      </c>
      <c r="AU154" s="67" t="str">
        <f t="shared" si="28"/>
        <v/>
      </c>
      <c r="AV154" s="67" t="str">
        <f t="shared" si="21"/>
        <v/>
      </c>
      <c r="AW154" s="67" t="str">
        <f t="shared" si="22"/>
        <v/>
      </c>
      <c r="AX154" s="67" t="str">
        <f t="shared" si="23"/>
        <v/>
      </c>
      <c r="AY154" s="67" t="str">
        <f t="shared" si="24"/>
        <v/>
      </c>
      <c r="AZ154" s="67" t="str">
        <f t="shared" si="25"/>
        <v/>
      </c>
      <c r="BA154" s="67" t="str">
        <f t="shared" si="26"/>
        <v/>
      </c>
      <c r="BB154" s="67" t="str">
        <f t="shared" si="27"/>
        <v/>
      </c>
      <c r="IX154" s="7"/>
      <c r="IY154" s="7"/>
    </row>
    <row r="155" spans="1:259" ht="11.85" customHeight="1" x14ac:dyDescent="0.3">
      <c r="A155" s="7" t="str">
        <f t="shared" si="15"/>
        <v/>
      </c>
      <c r="B155" s="7" t="str">
        <f t="shared" si="29"/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4" t="str">
        <v/>
      </c>
      <c r="H155" s="14" t="str">
        <v/>
      </c>
      <c r="I155" s="14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/>
      <c r="T155" s="10"/>
      <c r="U155" s="7"/>
      <c r="V155" s="7"/>
      <c r="X155" s="66"/>
      <c r="AH155" s="1"/>
      <c r="AI155" s="1"/>
      <c r="AQ155" s="7" t="str">
        <f t="shared" si="17"/>
        <v/>
      </c>
      <c r="AR155" s="67" t="str">
        <f t="shared" si="18"/>
        <v/>
      </c>
      <c r="AS155" s="67" t="str">
        <f t="shared" si="19"/>
        <v/>
      </c>
      <c r="AT155" s="67" t="str">
        <f t="shared" si="20"/>
        <v/>
      </c>
      <c r="AU155" s="67" t="str">
        <f t="shared" si="28"/>
        <v/>
      </c>
      <c r="AV155" s="67" t="str">
        <f t="shared" si="21"/>
        <v/>
      </c>
      <c r="AW155" s="67" t="str">
        <f t="shared" si="22"/>
        <v/>
      </c>
      <c r="AX155" s="67" t="str">
        <f t="shared" si="23"/>
        <v/>
      </c>
      <c r="AY155" s="67" t="str">
        <f t="shared" si="24"/>
        <v/>
      </c>
      <c r="AZ155" s="67" t="str">
        <f t="shared" si="25"/>
        <v/>
      </c>
      <c r="BA155" s="67" t="str">
        <f t="shared" si="26"/>
        <v/>
      </c>
      <c r="BB155" s="67" t="str">
        <f t="shared" si="27"/>
        <v/>
      </c>
      <c r="IX155" s="7"/>
      <c r="IY155" s="7"/>
    </row>
    <row r="156" spans="1:259" ht="11.85" customHeight="1" x14ac:dyDescent="0.3">
      <c r="A156" s="7" t="str">
        <f t="shared" si="15"/>
        <v/>
      </c>
      <c r="B156" s="7" t="str">
        <f t="shared" si="29"/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4" t="str">
        <v/>
      </c>
      <c r="H156" s="14" t="str">
        <v/>
      </c>
      <c r="I156" s="14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/>
      <c r="T156" s="10"/>
      <c r="U156" s="7"/>
      <c r="V156" s="7"/>
      <c r="X156" s="66"/>
      <c r="AH156" s="1"/>
      <c r="AI156" s="1"/>
      <c r="AQ156" s="7" t="str">
        <f t="shared" si="17"/>
        <v/>
      </c>
      <c r="AR156" s="67" t="str">
        <f t="shared" si="18"/>
        <v/>
      </c>
      <c r="AS156" s="67" t="str">
        <f t="shared" si="19"/>
        <v/>
      </c>
      <c r="AT156" s="67" t="str">
        <f t="shared" si="20"/>
        <v/>
      </c>
      <c r="AU156" s="67" t="str">
        <f t="shared" si="28"/>
        <v/>
      </c>
      <c r="AV156" s="67" t="str">
        <f t="shared" si="21"/>
        <v/>
      </c>
      <c r="AW156" s="67" t="str">
        <f t="shared" si="22"/>
        <v/>
      </c>
      <c r="AX156" s="67" t="str">
        <f t="shared" si="23"/>
        <v/>
      </c>
      <c r="AY156" s="67" t="str">
        <f t="shared" si="24"/>
        <v/>
      </c>
      <c r="AZ156" s="67" t="str">
        <f t="shared" si="25"/>
        <v/>
      </c>
      <c r="BA156" s="67" t="str">
        <f t="shared" si="26"/>
        <v/>
      </c>
      <c r="BB156" s="67" t="str">
        <f t="shared" si="27"/>
        <v/>
      </c>
      <c r="IX156" s="7"/>
      <c r="IY156" s="7"/>
    </row>
    <row r="157" spans="1:259" ht="11.85" customHeight="1" x14ac:dyDescent="0.3">
      <c r="A157" s="7" t="str">
        <f t="shared" si="15"/>
        <v/>
      </c>
      <c r="B157" s="7" t="str">
        <f t="shared" si="29"/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4" t="str">
        <v/>
      </c>
      <c r="H157" s="14" t="str">
        <v/>
      </c>
      <c r="I157" s="14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/>
      <c r="T157" s="10"/>
      <c r="U157" s="7"/>
      <c r="V157" s="7"/>
      <c r="X157" s="66"/>
      <c r="AH157" s="1"/>
      <c r="AI157" s="1"/>
      <c r="AQ157" s="7" t="str">
        <f t="shared" si="17"/>
        <v/>
      </c>
      <c r="AR157" s="67" t="str">
        <f t="shared" si="18"/>
        <v/>
      </c>
      <c r="AS157" s="67" t="str">
        <f t="shared" si="19"/>
        <v/>
      </c>
      <c r="AT157" s="67" t="str">
        <f t="shared" si="20"/>
        <v/>
      </c>
      <c r="AU157" s="67" t="str">
        <f t="shared" si="28"/>
        <v/>
      </c>
      <c r="AV157" s="67" t="str">
        <f t="shared" si="21"/>
        <v/>
      </c>
      <c r="AW157" s="67" t="str">
        <f t="shared" si="22"/>
        <v/>
      </c>
      <c r="AX157" s="67" t="str">
        <f t="shared" si="23"/>
        <v/>
      </c>
      <c r="AY157" s="67" t="str">
        <f t="shared" si="24"/>
        <v/>
      </c>
      <c r="AZ157" s="67" t="str">
        <f t="shared" si="25"/>
        <v/>
      </c>
      <c r="BA157" s="67" t="str">
        <f t="shared" si="26"/>
        <v/>
      </c>
      <c r="BB157" s="67" t="str">
        <f t="shared" si="27"/>
        <v/>
      </c>
      <c r="IX157" s="7"/>
      <c r="IY157" s="7"/>
    </row>
    <row r="158" spans="1:259" ht="11.85" customHeight="1" x14ac:dyDescent="0.3">
      <c r="A158" s="7" t="str">
        <f t="shared" si="15"/>
        <v/>
      </c>
      <c r="B158" s="7" t="str">
        <f t="shared" si="29"/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4" t="str">
        <v/>
      </c>
      <c r="H158" s="14" t="str">
        <v/>
      </c>
      <c r="I158" s="14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/>
      <c r="T158" s="10"/>
      <c r="U158" s="7"/>
      <c r="V158" s="7"/>
      <c r="X158" s="66"/>
      <c r="AH158" s="1"/>
      <c r="AI158" s="1"/>
      <c r="AQ158" s="7" t="str">
        <f t="shared" si="17"/>
        <v/>
      </c>
      <c r="AR158" s="67" t="str">
        <f t="shared" si="18"/>
        <v/>
      </c>
      <c r="AS158" s="67" t="str">
        <f t="shared" si="19"/>
        <v/>
      </c>
      <c r="AT158" s="67" t="str">
        <f t="shared" si="20"/>
        <v/>
      </c>
      <c r="AU158" s="67" t="str">
        <f t="shared" si="28"/>
        <v/>
      </c>
      <c r="AV158" s="67" t="str">
        <f t="shared" si="21"/>
        <v/>
      </c>
      <c r="AW158" s="67" t="str">
        <f t="shared" si="22"/>
        <v/>
      </c>
      <c r="AX158" s="67" t="str">
        <f t="shared" si="23"/>
        <v/>
      </c>
      <c r="AY158" s="67" t="str">
        <f t="shared" si="24"/>
        <v/>
      </c>
      <c r="AZ158" s="67" t="str">
        <f t="shared" si="25"/>
        <v/>
      </c>
      <c r="BA158" s="67" t="str">
        <f t="shared" si="26"/>
        <v/>
      </c>
      <c r="BB158" s="67" t="str">
        <f t="shared" si="27"/>
        <v/>
      </c>
      <c r="IX158" s="7"/>
      <c r="IY158" s="7"/>
    </row>
    <row r="159" spans="1:259" ht="11.85" customHeight="1" x14ac:dyDescent="0.3">
      <c r="A159" s="7" t="str">
        <f t="shared" si="15"/>
        <v/>
      </c>
      <c r="B159" s="7" t="str">
        <f t="shared" si="29"/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4" t="str">
        <v/>
      </c>
      <c r="H159" s="14" t="str">
        <v/>
      </c>
      <c r="I159" s="14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/>
      <c r="T159" s="10"/>
      <c r="U159" s="7"/>
      <c r="V159" s="7"/>
      <c r="X159" s="66"/>
      <c r="AH159" s="1"/>
      <c r="AI159" s="1"/>
      <c r="AQ159" s="7" t="str">
        <f t="shared" si="17"/>
        <v/>
      </c>
      <c r="AR159" s="67" t="str">
        <f t="shared" si="18"/>
        <v/>
      </c>
      <c r="AS159" s="67" t="str">
        <f t="shared" si="19"/>
        <v/>
      </c>
      <c r="AT159" s="67" t="str">
        <f t="shared" si="20"/>
        <v/>
      </c>
      <c r="AU159" s="67" t="str">
        <f t="shared" si="28"/>
        <v/>
      </c>
      <c r="AV159" s="67" t="str">
        <f t="shared" si="21"/>
        <v/>
      </c>
      <c r="AW159" s="67" t="str">
        <f t="shared" si="22"/>
        <v/>
      </c>
      <c r="AX159" s="67" t="str">
        <f t="shared" si="23"/>
        <v/>
      </c>
      <c r="AY159" s="67" t="str">
        <f t="shared" si="24"/>
        <v/>
      </c>
      <c r="AZ159" s="67" t="str">
        <f t="shared" si="25"/>
        <v/>
      </c>
      <c r="BA159" s="67" t="str">
        <f t="shared" si="26"/>
        <v/>
      </c>
      <c r="BB159" s="67" t="str">
        <f t="shared" si="27"/>
        <v/>
      </c>
      <c r="IX159" s="7"/>
      <c r="IY159" s="7"/>
    </row>
    <row r="160" spans="1:259" ht="11.85" customHeight="1" x14ac:dyDescent="0.3">
      <c r="A160" s="7" t="str">
        <f t="shared" si="15"/>
        <v/>
      </c>
      <c r="B160" s="7" t="str">
        <f t="shared" si="29"/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4" t="str">
        <v/>
      </c>
      <c r="H160" s="14" t="str">
        <v/>
      </c>
      <c r="I160" s="14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/>
      <c r="T160" s="10"/>
      <c r="U160" s="7"/>
      <c r="V160" s="7"/>
      <c r="X160" s="66"/>
      <c r="AH160" s="1"/>
      <c r="AI160" s="1"/>
      <c r="AQ160" s="7" t="str">
        <f t="shared" si="17"/>
        <v/>
      </c>
      <c r="AR160" s="67" t="str">
        <f t="shared" si="18"/>
        <v/>
      </c>
      <c r="AS160" s="67" t="str">
        <f t="shared" si="19"/>
        <v/>
      </c>
      <c r="AT160" s="67" t="str">
        <f t="shared" si="20"/>
        <v/>
      </c>
      <c r="AU160" s="67" t="str">
        <f t="shared" si="28"/>
        <v/>
      </c>
      <c r="AV160" s="67" t="str">
        <f t="shared" si="21"/>
        <v/>
      </c>
      <c r="AW160" s="67" t="str">
        <f t="shared" si="22"/>
        <v/>
      </c>
      <c r="AX160" s="67" t="str">
        <f t="shared" si="23"/>
        <v/>
      </c>
      <c r="AY160" s="67" t="str">
        <f t="shared" si="24"/>
        <v/>
      </c>
      <c r="AZ160" s="67" t="str">
        <f t="shared" si="25"/>
        <v/>
      </c>
      <c r="BA160" s="67" t="str">
        <f t="shared" si="26"/>
        <v/>
      </c>
      <c r="BB160" s="67" t="str">
        <f t="shared" si="27"/>
        <v/>
      </c>
      <c r="IX160" s="7"/>
      <c r="IY160" s="7"/>
    </row>
    <row r="161" spans="1:259" ht="11.85" customHeight="1" x14ac:dyDescent="0.3">
      <c r="A161" s="7" t="str">
        <f t="shared" si="15"/>
        <v/>
      </c>
      <c r="B161" s="7" t="str">
        <f t="shared" si="29"/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4" t="str">
        <v/>
      </c>
      <c r="H161" s="14" t="str">
        <v/>
      </c>
      <c r="I161" s="14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/>
      <c r="T161" s="10"/>
      <c r="U161" s="7"/>
      <c r="V161" s="7"/>
      <c r="X161" s="66"/>
      <c r="AH161" s="1"/>
      <c r="AI161" s="1"/>
      <c r="AQ161" s="7" t="str">
        <f t="shared" si="17"/>
        <v/>
      </c>
      <c r="AR161" s="67" t="str">
        <f t="shared" si="18"/>
        <v/>
      </c>
      <c r="AS161" s="67" t="str">
        <f t="shared" si="19"/>
        <v/>
      </c>
      <c r="AT161" s="67" t="str">
        <f t="shared" si="20"/>
        <v/>
      </c>
      <c r="AU161" s="67" t="str">
        <f t="shared" si="28"/>
        <v/>
      </c>
      <c r="AV161" s="67" t="str">
        <f t="shared" si="21"/>
        <v/>
      </c>
      <c r="AW161" s="67" t="str">
        <f t="shared" si="22"/>
        <v/>
      </c>
      <c r="AX161" s="67" t="str">
        <f t="shared" si="23"/>
        <v/>
      </c>
      <c r="AY161" s="67" t="str">
        <f t="shared" si="24"/>
        <v/>
      </c>
      <c r="AZ161" s="67" t="str">
        <f t="shared" si="25"/>
        <v/>
      </c>
      <c r="BA161" s="67" t="str">
        <f t="shared" si="26"/>
        <v/>
      </c>
      <c r="BB161" s="67" t="str">
        <f t="shared" si="27"/>
        <v/>
      </c>
      <c r="IX161" s="7"/>
      <c r="IY161" s="7"/>
    </row>
    <row r="162" spans="1:259" ht="11.85" customHeight="1" x14ac:dyDescent="0.3">
      <c r="A162" s="7" t="str">
        <f t="shared" si="15"/>
        <v/>
      </c>
      <c r="B162" s="7" t="str">
        <f t="shared" si="29"/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4" t="str">
        <v/>
      </c>
      <c r="H162" s="14" t="str">
        <v/>
      </c>
      <c r="I162" s="14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/>
      <c r="T162" s="10"/>
      <c r="U162" s="7"/>
      <c r="V162" s="7"/>
      <c r="X162" s="66"/>
      <c r="AH162" s="1"/>
      <c r="AI162" s="1"/>
      <c r="AQ162" s="7" t="str">
        <f t="shared" si="17"/>
        <v/>
      </c>
      <c r="AR162" s="67" t="str">
        <f t="shared" si="18"/>
        <v/>
      </c>
      <c r="AS162" s="67" t="str">
        <f t="shared" si="19"/>
        <v/>
      </c>
      <c r="AT162" s="67" t="str">
        <f t="shared" si="20"/>
        <v/>
      </c>
      <c r="AU162" s="67" t="str">
        <f t="shared" si="28"/>
        <v/>
      </c>
      <c r="AV162" s="67" t="str">
        <f t="shared" si="21"/>
        <v/>
      </c>
      <c r="AW162" s="67" t="str">
        <f t="shared" si="22"/>
        <v/>
      </c>
      <c r="AX162" s="67" t="str">
        <f t="shared" si="23"/>
        <v/>
      </c>
      <c r="AY162" s="67" t="str">
        <f t="shared" si="24"/>
        <v/>
      </c>
      <c r="AZ162" s="67" t="str">
        <f t="shared" si="25"/>
        <v/>
      </c>
      <c r="BA162" s="67" t="str">
        <f t="shared" si="26"/>
        <v/>
      </c>
      <c r="BB162" s="67" t="str">
        <f t="shared" si="27"/>
        <v/>
      </c>
      <c r="IX162" s="7"/>
      <c r="IY162" s="7"/>
    </row>
    <row r="163" spans="1:259" ht="11.85" customHeight="1" x14ac:dyDescent="0.3">
      <c r="A163" s="7" t="str">
        <f t="shared" si="15"/>
        <v/>
      </c>
      <c r="B163" s="7" t="str">
        <f t="shared" si="29"/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4" t="str">
        <v/>
      </c>
      <c r="H163" s="14" t="str">
        <v/>
      </c>
      <c r="I163" s="14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/>
      <c r="T163" s="10"/>
      <c r="U163" s="7"/>
      <c r="V163" s="7"/>
      <c r="X163" s="66"/>
      <c r="AH163" s="1"/>
      <c r="AI163" s="1"/>
      <c r="AQ163" s="7" t="str">
        <f t="shared" si="17"/>
        <v/>
      </c>
      <c r="AR163" s="67" t="str">
        <f t="shared" si="18"/>
        <v/>
      </c>
      <c r="AS163" s="67" t="str">
        <f t="shared" si="19"/>
        <v/>
      </c>
      <c r="AT163" s="67" t="str">
        <f t="shared" si="20"/>
        <v/>
      </c>
      <c r="AU163" s="67" t="str">
        <f t="shared" si="28"/>
        <v/>
      </c>
      <c r="AV163" s="67" t="str">
        <f t="shared" si="21"/>
        <v/>
      </c>
      <c r="AW163" s="67" t="str">
        <f t="shared" si="22"/>
        <v/>
      </c>
      <c r="AX163" s="67" t="str">
        <f t="shared" si="23"/>
        <v/>
      </c>
      <c r="AY163" s="67" t="str">
        <f t="shared" si="24"/>
        <v/>
      </c>
      <c r="AZ163" s="67" t="str">
        <f t="shared" si="25"/>
        <v/>
      </c>
      <c r="BA163" s="67" t="str">
        <f t="shared" si="26"/>
        <v/>
      </c>
      <c r="BB163" s="67" t="str">
        <f t="shared" si="27"/>
        <v/>
      </c>
      <c r="IX163" s="7"/>
      <c r="IY163" s="7"/>
    </row>
    <row r="164" spans="1:259" ht="11.85" customHeight="1" x14ac:dyDescent="0.3">
      <c r="A164" s="7" t="str">
        <f t="shared" si="15"/>
        <v/>
      </c>
      <c r="B164" s="7" t="str">
        <f t="shared" si="29"/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4" t="str">
        <v/>
      </c>
      <c r="H164" s="14" t="str">
        <v/>
      </c>
      <c r="I164" s="14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/>
      <c r="T164" s="10"/>
      <c r="U164" s="7"/>
      <c r="V164" s="7"/>
      <c r="X164" s="66"/>
      <c r="AH164" s="1"/>
      <c r="AI164" s="1"/>
      <c r="AQ164" s="7" t="str">
        <f t="shared" si="17"/>
        <v/>
      </c>
      <c r="AR164" s="67" t="str">
        <f t="shared" si="18"/>
        <v/>
      </c>
      <c r="AS164" s="67" t="str">
        <f t="shared" si="19"/>
        <v/>
      </c>
      <c r="AT164" s="67" t="str">
        <f t="shared" si="20"/>
        <v/>
      </c>
      <c r="AU164" s="67" t="str">
        <f t="shared" si="28"/>
        <v/>
      </c>
      <c r="AV164" s="67" t="str">
        <f t="shared" si="21"/>
        <v/>
      </c>
      <c r="AW164" s="67" t="str">
        <f t="shared" si="22"/>
        <v/>
      </c>
      <c r="AX164" s="67" t="str">
        <f t="shared" si="23"/>
        <v/>
      </c>
      <c r="AY164" s="67" t="str">
        <f t="shared" si="24"/>
        <v/>
      </c>
      <c r="AZ164" s="67" t="str">
        <f t="shared" si="25"/>
        <v/>
      </c>
      <c r="BA164" s="67" t="str">
        <f t="shared" si="26"/>
        <v/>
      </c>
      <c r="BB164" s="67" t="str">
        <f t="shared" si="27"/>
        <v/>
      </c>
      <c r="IX164" s="7"/>
      <c r="IY164" s="7"/>
    </row>
    <row r="165" spans="1:259" ht="11.85" customHeight="1" x14ac:dyDescent="0.3">
      <c r="A165" s="7" t="str">
        <f t="shared" si="15"/>
        <v/>
      </c>
      <c r="B165" s="7" t="str">
        <f t="shared" si="29"/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4" t="str">
        <v/>
      </c>
      <c r="H165" s="14" t="str">
        <v/>
      </c>
      <c r="I165" s="14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/>
      <c r="T165" s="10"/>
      <c r="U165" s="7"/>
      <c r="V165" s="7"/>
      <c r="X165" s="66"/>
      <c r="AH165" s="1"/>
      <c r="AI165" s="1"/>
      <c r="AQ165" s="7" t="str">
        <f t="shared" si="17"/>
        <v/>
      </c>
      <c r="AR165" s="67" t="str">
        <f t="shared" si="18"/>
        <v/>
      </c>
      <c r="AS165" s="67" t="str">
        <f t="shared" si="19"/>
        <v/>
      </c>
      <c r="AT165" s="67" t="str">
        <f t="shared" si="20"/>
        <v/>
      </c>
      <c r="AU165" s="67" t="str">
        <f t="shared" si="28"/>
        <v/>
      </c>
      <c r="AV165" s="67" t="str">
        <f t="shared" si="21"/>
        <v/>
      </c>
      <c r="AW165" s="67" t="str">
        <f t="shared" si="22"/>
        <v/>
      </c>
      <c r="AX165" s="67" t="str">
        <f t="shared" si="23"/>
        <v/>
      </c>
      <c r="AY165" s="67" t="str">
        <f t="shared" si="24"/>
        <v/>
      </c>
      <c r="AZ165" s="67" t="str">
        <f t="shared" si="25"/>
        <v/>
      </c>
      <c r="BA165" s="67" t="str">
        <f t="shared" si="26"/>
        <v/>
      </c>
      <c r="BB165" s="67" t="str">
        <f t="shared" si="27"/>
        <v/>
      </c>
      <c r="IX165" s="7"/>
      <c r="IY165" s="7"/>
    </row>
    <row r="166" spans="1:259" ht="11.85" customHeight="1" x14ac:dyDescent="0.3">
      <c r="A166" s="7" t="str">
        <f t="shared" si="15"/>
        <v/>
      </c>
      <c r="B166" s="7" t="str">
        <f t="shared" si="29"/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4" t="str">
        <v/>
      </c>
      <c r="H166" s="14" t="str">
        <v/>
      </c>
      <c r="I166" s="14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/>
      <c r="T166" s="10"/>
      <c r="U166" s="7"/>
      <c r="V166" s="7"/>
      <c r="X166" s="66"/>
      <c r="AH166" s="1"/>
      <c r="AI166" s="1"/>
      <c r="AQ166" s="7" t="str">
        <f t="shared" si="17"/>
        <v/>
      </c>
      <c r="AR166" s="67" t="str">
        <f t="shared" si="18"/>
        <v/>
      </c>
      <c r="AS166" s="67" t="str">
        <f t="shared" si="19"/>
        <v/>
      </c>
      <c r="AT166" s="67" t="str">
        <f t="shared" si="20"/>
        <v/>
      </c>
      <c r="AU166" s="67" t="str">
        <f t="shared" si="28"/>
        <v/>
      </c>
      <c r="AV166" s="67" t="str">
        <f t="shared" si="21"/>
        <v/>
      </c>
      <c r="AW166" s="67" t="str">
        <f t="shared" si="22"/>
        <v/>
      </c>
      <c r="AX166" s="67" t="str">
        <f t="shared" si="23"/>
        <v/>
      </c>
      <c r="AY166" s="67" t="str">
        <f t="shared" si="24"/>
        <v/>
      </c>
      <c r="AZ166" s="67" t="str">
        <f t="shared" si="25"/>
        <v/>
      </c>
      <c r="BA166" s="67" t="str">
        <f t="shared" si="26"/>
        <v/>
      </c>
      <c r="BB166" s="67" t="str">
        <f t="shared" si="27"/>
        <v/>
      </c>
      <c r="IX166" s="7"/>
      <c r="IY166" s="7"/>
    </row>
    <row r="167" spans="1:259" ht="11.85" customHeight="1" x14ac:dyDescent="0.3">
      <c r="A167" s="7" t="str">
        <f t="shared" si="15"/>
        <v/>
      </c>
      <c r="B167" s="7" t="str">
        <f t="shared" si="29"/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4" t="str">
        <v/>
      </c>
      <c r="H167" s="14" t="str">
        <v/>
      </c>
      <c r="I167" s="14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/>
      <c r="T167" s="10"/>
      <c r="U167" s="7"/>
      <c r="V167" s="7"/>
      <c r="W167" s="7"/>
      <c r="X167" s="7"/>
      <c r="AH167" s="1"/>
      <c r="AI167" s="1"/>
      <c r="AQ167" s="7" t="str">
        <f t="shared" si="17"/>
        <v/>
      </c>
      <c r="AR167" s="67" t="str">
        <f t="shared" si="18"/>
        <v/>
      </c>
      <c r="AS167" s="67" t="str">
        <f t="shared" si="19"/>
        <v/>
      </c>
      <c r="AT167" s="67" t="str">
        <f t="shared" si="20"/>
        <v/>
      </c>
      <c r="AU167" s="67" t="str">
        <f t="shared" si="28"/>
        <v/>
      </c>
      <c r="AV167" s="67" t="str">
        <f t="shared" si="21"/>
        <v/>
      </c>
      <c r="AW167" s="67" t="str">
        <f t="shared" si="22"/>
        <v/>
      </c>
      <c r="AX167" s="67" t="str">
        <f t="shared" si="23"/>
        <v/>
      </c>
      <c r="AY167" s="67" t="str">
        <f t="shared" si="24"/>
        <v/>
      </c>
      <c r="AZ167" s="67" t="str">
        <f t="shared" si="25"/>
        <v/>
      </c>
      <c r="BA167" s="67" t="str">
        <f t="shared" si="26"/>
        <v/>
      </c>
      <c r="BB167" s="67" t="str">
        <f t="shared" si="27"/>
        <v/>
      </c>
      <c r="IX167" s="7"/>
      <c r="IY167" s="7"/>
    </row>
    <row r="168" spans="1:259" ht="11.85" customHeight="1" x14ac:dyDescent="0.3">
      <c r="A168" s="7" t="str">
        <f t="shared" si="15"/>
        <v/>
      </c>
      <c r="B168" s="7" t="str">
        <f t="shared" si="29"/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4" t="str">
        <v/>
      </c>
      <c r="H168" s="14" t="str">
        <v/>
      </c>
      <c r="I168" s="14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/>
      <c r="T168" s="10"/>
      <c r="U168" s="7"/>
      <c r="V168" s="7"/>
      <c r="W168" s="7"/>
      <c r="X168" s="7"/>
      <c r="AH168" s="1"/>
      <c r="AI168" s="1"/>
      <c r="AQ168" s="7" t="str">
        <f t="shared" si="17"/>
        <v/>
      </c>
      <c r="AR168" s="67" t="str">
        <f t="shared" si="18"/>
        <v/>
      </c>
      <c r="AS168" s="67" t="str">
        <f t="shared" si="19"/>
        <v/>
      </c>
      <c r="AT168" s="67" t="str">
        <f t="shared" si="20"/>
        <v/>
      </c>
      <c r="AU168" s="67" t="str">
        <f t="shared" si="28"/>
        <v/>
      </c>
      <c r="AV168" s="67" t="str">
        <f t="shared" si="21"/>
        <v/>
      </c>
      <c r="AW168" s="67" t="str">
        <f t="shared" si="22"/>
        <v/>
      </c>
      <c r="AX168" s="67" t="str">
        <f t="shared" si="23"/>
        <v/>
      </c>
      <c r="AY168" s="67" t="str">
        <f t="shared" si="24"/>
        <v/>
      </c>
      <c r="AZ168" s="67" t="str">
        <f t="shared" si="25"/>
        <v/>
      </c>
      <c r="BA168" s="67" t="str">
        <f t="shared" si="26"/>
        <v/>
      </c>
      <c r="BB168" s="67" t="str">
        <f t="shared" si="27"/>
        <v/>
      </c>
      <c r="IX168" s="7"/>
      <c r="IY168" s="7"/>
    </row>
    <row r="169" spans="1:259" ht="11.85" customHeight="1" x14ac:dyDescent="0.3">
      <c r="A169" s="7" t="str">
        <f t="shared" si="15"/>
        <v/>
      </c>
      <c r="B169" s="7" t="str">
        <f t="shared" si="29"/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4" t="str">
        <v/>
      </c>
      <c r="H169" s="14" t="str">
        <v/>
      </c>
      <c r="I169" s="14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/>
      <c r="T169" s="10"/>
      <c r="U169" s="7"/>
      <c r="V169" s="7"/>
      <c r="W169" s="7"/>
      <c r="X169" s="7"/>
      <c r="AH169" s="1"/>
      <c r="AI169" s="1"/>
      <c r="AQ169" s="7" t="str">
        <f t="shared" si="17"/>
        <v/>
      </c>
      <c r="AR169" s="67" t="str">
        <f t="shared" si="18"/>
        <v/>
      </c>
      <c r="AS169" s="67" t="str">
        <f t="shared" si="19"/>
        <v/>
      </c>
      <c r="AT169" s="67" t="str">
        <f t="shared" si="20"/>
        <v/>
      </c>
      <c r="AU169" s="67" t="str">
        <f t="shared" si="28"/>
        <v/>
      </c>
      <c r="AV169" s="67" t="str">
        <f t="shared" si="21"/>
        <v/>
      </c>
      <c r="AW169" s="67" t="str">
        <f t="shared" si="22"/>
        <v/>
      </c>
      <c r="AX169" s="67" t="str">
        <f t="shared" si="23"/>
        <v/>
      </c>
      <c r="AY169" s="67" t="str">
        <f t="shared" si="24"/>
        <v/>
      </c>
      <c r="AZ169" s="67" t="str">
        <f t="shared" si="25"/>
        <v/>
      </c>
      <c r="BA169" s="67" t="str">
        <f t="shared" si="26"/>
        <v/>
      </c>
      <c r="BB169" s="67" t="str">
        <f t="shared" si="27"/>
        <v/>
      </c>
      <c r="IX169" s="7"/>
      <c r="IY169" s="7"/>
    </row>
    <row r="170" spans="1:259" ht="11.85" customHeight="1" x14ac:dyDescent="0.3">
      <c r="A170" s="7" t="str">
        <f t="shared" si="15"/>
        <v/>
      </c>
      <c r="B170" s="7" t="str">
        <f t="shared" si="29"/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4" t="str">
        <v/>
      </c>
      <c r="H170" s="14" t="str">
        <v/>
      </c>
      <c r="I170" s="14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/>
      <c r="T170" s="10"/>
      <c r="U170" s="7"/>
      <c r="V170" s="7"/>
      <c r="W170" s="7"/>
      <c r="X170" s="7"/>
      <c r="AH170" s="1"/>
      <c r="AI170" s="1"/>
      <c r="AQ170" s="7" t="str">
        <f t="shared" si="17"/>
        <v/>
      </c>
      <c r="AR170" s="67" t="str">
        <f t="shared" si="18"/>
        <v/>
      </c>
      <c r="AS170" s="67" t="str">
        <f t="shared" si="19"/>
        <v/>
      </c>
      <c r="AT170" s="67" t="str">
        <f t="shared" si="20"/>
        <v/>
      </c>
      <c r="AU170" s="67" t="str">
        <f t="shared" si="28"/>
        <v/>
      </c>
      <c r="AV170" s="67" t="str">
        <f t="shared" si="21"/>
        <v/>
      </c>
      <c r="AW170" s="67" t="str">
        <f t="shared" si="22"/>
        <v/>
      </c>
      <c r="AX170" s="67" t="str">
        <f t="shared" si="23"/>
        <v/>
      </c>
      <c r="AY170" s="67" t="str">
        <f t="shared" si="24"/>
        <v/>
      </c>
      <c r="AZ170" s="67" t="str">
        <f t="shared" si="25"/>
        <v/>
      </c>
      <c r="BA170" s="67" t="str">
        <f t="shared" si="26"/>
        <v/>
      </c>
      <c r="BB170" s="67" t="str">
        <f t="shared" si="27"/>
        <v/>
      </c>
      <c r="IX170" s="7"/>
      <c r="IY170" s="7"/>
    </row>
    <row r="171" spans="1:259" ht="11.85" customHeight="1" x14ac:dyDescent="0.3">
      <c r="A171" s="7" t="str">
        <f t="shared" si="15"/>
        <v/>
      </c>
      <c r="B171" s="7" t="str">
        <f t="shared" si="29"/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4" t="str">
        <v/>
      </c>
      <c r="H171" s="14" t="str">
        <v/>
      </c>
      <c r="I171" s="14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/>
      <c r="T171" s="10"/>
      <c r="U171" s="7"/>
      <c r="V171" s="7"/>
      <c r="W171" s="7"/>
      <c r="X171" s="7"/>
      <c r="AH171" s="1"/>
      <c r="AI171" s="1"/>
      <c r="AQ171" s="7" t="str">
        <f t="shared" si="17"/>
        <v/>
      </c>
      <c r="AR171" s="67" t="str">
        <f t="shared" si="18"/>
        <v/>
      </c>
      <c r="AS171" s="67" t="str">
        <f t="shared" si="19"/>
        <v/>
      </c>
      <c r="AT171" s="67" t="str">
        <f t="shared" si="20"/>
        <v/>
      </c>
      <c r="AU171" s="67" t="str">
        <f t="shared" si="28"/>
        <v/>
      </c>
      <c r="AV171" s="67" t="str">
        <f t="shared" si="21"/>
        <v/>
      </c>
      <c r="AW171" s="67" t="str">
        <f t="shared" si="22"/>
        <v/>
      </c>
      <c r="AX171" s="67" t="str">
        <f t="shared" si="23"/>
        <v/>
      </c>
      <c r="AY171" s="67" t="str">
        <f t="shared" si="24"/>
        <v/>
      </c>
      <c r="AZ171" s="67" t="str">
        <f t="shared" si="25"/>
        <v/>
      </c>
      <c r="BA171" s="67" t="str">
        <f t="shared" si="26"/>
        <v/>
      </c>
      <c r="BB171" s="67" t="str">
        <f t="shared" si="27"/>
        <v/>
      </c>
      <c r="IX171" s="7"/>
      <c r="IY171" s="7"/>
    </row>
    <row r="172" spans="1:259" ht="11.85" customHeight="1" x14ac:dyDescent="0.3">
      <c r="A172" s="7" t="str">
        <f t="shared" si="15"/>
        <v/>
      </c>
      <c r="B172" s="7" t="str">
        <f t="shared" si="29"/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4" t="str">
        <v/>
      </c>
      <c r="H172" s="14" t="str">
        <v/>
      </c>
      <c r="I172" s="14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/>
      <c r="T172" s="10"/>
      <c r="U172" s="7"/>
      <c r="V172" s="7"/>
      <c r="W172" s="7"/>
      <c r="X172" s="7"/>
      <c r="AH172" s="1"/>
      <c r="AI172" s="1"/>
      <c r="AQ172" s="7" t="str">
        <f t="shared" si="17"/>
        <v/>
      </c>
      <c r="AR172" s="67" t="str">
        <f t="shared" si="18"/>
        <v/>
      </c>
      <c r="AS172" s="67" t="str">
        <f t="shared" si="19"/>
        <v/>
      </c>
      <c r="AT172" s="67" t="str">
        <f t="shared" si="20"/>
        <v/>
      </c>
      <c r="AU172" s="67" t="str">
        <f t="shared" si="28"/>
        <v/>
      </c>
      <c r="AV172" s="67" t="str">
        <f t="shared" si="21"/>
        <v/>
      </c>
      <c r="AW172" s="67" t="str">
        <f t="shared" si="22"/>
        <v/>
      </c>
      <c r="AX172" s="67" t="str">
        <f t="shared" si="23"/>
        <v/>
      </c>
      <c r="AY172" s="67" t="str">
        <f t="shared" si="24"/>
        <v/>
      </c>
      <c r="AZ172" s="67" t="str">
        <f t="shared" si="25"/>
        <v/>
      </c>
      <c r="BA172" s="67" t="str">
        <f t="shared" si="26"/>
        <v/>
      </c>
      <c r="BB172" s="67" t="str">
        <f t="shared" si="27"/>
        <v/>
      </c>
      <c r="IX172" s="7"/>
      <c r="IY172" s="7"/>
    </row>
    <row r="173" spans="1:259" ht="11.85" customHeight="1" x14ac:dyDescent="0.3">
      <c r="A173" s="7" t="str">
        <f t="shared" ref="A173:A236" si="30">IF(OR($D$37,$D$36,$D$35),IF(MOD((ROW(A173)-ROW($A$45))*$E$30,$E$32)&lt;0.0001,(ROW(A173)-ROW($A$45))*$E$30,""),"")</f>
        <v/>
      </c>
      <c r="B173" s="7" t="str">
        <f t="shared" ref="B173:B204" si="31">IF(IF(OR($D$37,$D$36,$D$35),(ROW(A173)-ROW($A$45))*$E$30,"")&lt;=$E$31,IF(OR($D$37,$D$36,$D$35),(ROW(A173)-ROW($A$45))*$E$30,""),"")</f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4" t="str">
        <v/>
      </c>
      <c r="H173" s="14" t="str">
        <v/>
      </c>
      <c r="I173" s="14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/>
      <c r="T173" s="10"/>
      <c r="U173" s="7"/>
      <c r="V173" s="7"/>
      <c r="W173" s="7"/>
      <c r="X173" s="7"/>
      <c r="AH173" s="1"/>
      <c r="AI173" s="1"/>
      <c r="AQ173" s="7" t="str">
        <f t="shared" ref="AQ173:AQ236" si="32">IF((ROW(A173)-ROW($A$45))*$E$30&lt;=$E$31,A173,"")</f>
        <v/>
      </c>
      <c r="AR173" s="67" t="str">
        <f t="shared" ref="AR173:AR236" si="33">IF(ISNUMBER(C173),C173,"")</f>
        <v/>
      </c>
      <c r="AS173" s="67" t="str">
        <f t="shared" ref="AS173:AS236" si="34">IF(ISNUMBER(D173),D173,"")</f>
        <v/>
      </c>
      <c r="AT173" s="67" t="str">
        <f t="shared" ref="AT173:AT236" si="35">IF(ISNUMBER(E173),E173,"")</f>
        <v/>
      </c>
      <c r="AU173" s="67" t="str">
        <f t="shared" si="28"/>
        <v/>
      </c>
      <c r="AV173" s="67" t="str">
        <f t="shared" ref="AV173:AV236" si="36">IF(ISNUMBER(G173),G173,"")</f>
        <v/>
      </c>
      <c r="AW173" s="67" t="str">
        <f t="shared" ref="AW173:AW236" si="37">IF(ISNUMBER(H173),H173,"")</f>
        <v/>
      </c>
      <c r="AX173" s="67" t="str">
        <f t="shared" ref="AX173:AX236" si="38">IF(ISNUMBER(I173),I173,"")</f>
        <v/>
      </c>
      <c r="AY173" s="67" t="str">
        <f t="shared" ref="AY173:AY236" si="39">IF(ISNUMBER(J173),J173,"")</f>
        <v/>
      </c>
      <c r="AZ173" s="67" t="str">
        <f t="shared" ref="AZ173:AZ236" si="40">IF(ISNUMBER(K173),K173,"")</f>
        <v/>
      </c>
      <c r="BA173" s="67" t="str">
        <f t="shared" ref="BA173:BA236" si="41">IF(ISNUMBER(L173),L173,"")</f>
        <v/>
      </c>
      <c r="BB173" s="67" t="str">
        <f t="shared" ref="BB173:BB236" si="42">IF(ISNUMBER(M173),M173,"")</f>
        <v/>
      </c>
      <c r="IX173" s="7"/>
      <c r="IY173" s="7"/>
    </row>
    <row r="174" spans="1:259" ht="11.85" customHeight="1" x14ac:dyDescent="0.3">
      <c r="A174" s="7" t="str">
        <f t="shared" si="30"/>
        <v/>
      </c>
      <c r="B174" s="7" t="str">
        <f t="shared" si="31"/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4" t="str">
        <v/>
      </c>
      <c r="H174" s="14" t="str">
        <v/>
      </c>
      <c r="I174" s="14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/>
      <c r="T174" s="10"/>
      <c r="U174" s="7"/>
      <c r="V174" s="7"/>
      <c r="W174" s="7"/>
      <c r="X174" s="7"/>
      <c r="AH174" s="1"/>
      <c r="AI174" s="1"/>
      <c r="AQ174" s="7" t="str">
        <f t="shared" si="32"/>
        <v/>
      </c>
      <c r="AR174" s="67" t="str">
        <f t="shared" si="33"/>
        <v/>
      </c>
      <c r="AS174" s="67" t="str">
        <f t="shared" si="34"/>
        <v/>
      </c>
      <c r="AT174" s="67" t="str">
        <f t="shared" si="35"/>
        <v/>
      </c>
      <c r="AU174" s="67" t="str">
        <f t="shared" ref="AU174:AU237" si="43">IF(ISNUMBER(F174),F174,"")</f>
        <v/>
      </c>
      <c r="AV174" s="67" t="str">
        <f t="shared" si="36"/>
        <v/>
      </c>
      <c r="AW174" s="67" t="str">
        <f t="shared" si="37"/>
        <v/>
      </c>
      <c r="AX174" s="67" t="str">
        <f t="shared" si="38"/>
        <v/>
      </c>
      <c r="AY174" s="67" t="str">
        <f t="shared" si="39"/>
        <v/>
      </c>
      <c r="AZ174" s="67" t="str">
        <f t="shared" si="40"/>
        <v/>
      </c>
      <c r="BA174" s="67" t="str">
        <f t="shared" si="41"/>
        <v/>
      </c>
      <c r="BB174" s="67" t="str">
        <f t="shared" si="42"/>
        <v/>
      </c>
      <c r="IX174" s="7"/>
      <c r="IY174" s="7"/>
    </row>
    <row r="175" spans="1:259" ht="11.85" customHeight="1" x14ac:dyDescent="0.3">
      <c r="A175" s="7" t="str">
        <f t="shared" si="30"/>
        <v/>
      </c>
      <c r="B175" s="7" t="str">
        <f t="shared" si="31"/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4" t="str">
        <v/>
      </c>
      <c r="H175" s="14" t="str">
        <v/>
      </c>
      <c r="I175" s="14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/>
      <c r="T175" s="10"/>
      <c r="U175" s="7"/>
      <c r="V175" s="7"/>
      <c r="W175" s="7"/>
      <c r="X175" s="7"/>
      <c r="AH175" s="1"/>
      <c r="AI175" s="1"/>
      <c r="AQ175" s="7" t="str">
        <f t="shared" si="32"/>
        <v/>
      </c>
      <c r="AR175" s="67" t="str">
        <f t="shared" si="33"/>
        <v/>
      </c>
      <c r="AS175" s="67" t="str">
        <f t="shared" si="34"/>
        <v/>
      </c>
      <c r="AT175" s="67" t="str">
        <f t="shared" si="35"/>
        <v/>
      </c>
      <c r="AU175" s="67" t="str">
        <f t="shared" si="43"/>
        <v/>
      </c>
      <c r="AV175" s="67" t="str">
        <f t="shared" si="36"/>
        <v/>
      </c>
      <c r="AW175" s="67" t="str">
        <f t="shared" si="37"/>
        <v/>
      </c>
      <c r="AX175" s="67" t="str">
        <f t="shared" si="38"/>
        <v/>
      </c>
      <c r="AY175" s="67" t="str">
        <f t="shared" si="39"/>
        <v/>
      </c>
      <c r="AZ175" s="67" t="str">
        <f t="shared" si="40"/>
        <v/>
      </c>
      <c r="BA175" s="67" t="str">
        <f t="shared" si="41"/>
        <v/>
      </c>
      <c r="BB175" s="67" t="str">
        <f t="shared" si="42"/>
        <v/>
      </c>
      <c r="IX175" s="7"/>
      <c r="IY175" s="7"/>
    </row>
    <row r="176" spans="1:259" ht="11.85" customHeight="1" x14ac:dyDescent="0.3">
      <c r="A176" s="7" t="str">
        <f t="shared" si="30"/>
        <v/>
      </c>
      <c r="B176" s="7" t="str">
        <f t="shared" si="31"/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4" t="str">
        <v/>
      </c>
      <c r="H176" s="14" t="str">
        <v/>
      </c>
      <c r="I176" s="14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/>
      <c r="T176" s="10"/>
      <c r="U176" s="7"/>
      <c r="V176" s="7"/>
      <c r="W176" s="7"/>
      <c r="X176" s="7"/>
      <c r="AH176" s="1"/>
      <c r="AI176" s="1"/>
      <c r="AQ176" s="7" t="str">
        <f t="shared" si="32"/>
        <v/>
      </c>
      <c r="AR176" s="67" t="str">
        <f t="shared" si="33"/>
        <v/>
      </c>
      <c r="AS176" s="67" t="str">
        <f t="shared" si="34"/>
        <v/>
      </c>
      <c r="AT176" s="67" t="str">
        <f t="shared" si="35"/>
        <v/>
      </c>
      <c r="AU176" s="67" t="str">
        <f t="shared" si="43"/>
        <v/>
      </c>
      <c r="AV176" s="67" t="str">
        <f t="shared" si="36"/>
        <v/>
      </c>
      <c r="AW176" s="67" t="str">
        <f t="shared" si="37"/>
        <v/>
      </c>
      <c r="AX176" s="67" t="str">
        <f t="shared" si="38"/>
        <v/>
      </c>
      <c r="AY176" s="67" t="str">
        <f t="shared" si="39"/>
        <v/>
      </c>
      <c r="AZ176" s="67" t="str">
        <f t="shared" si="40"/>
        <v/>
      </c>
      <c r="BA176" s="67" t="str">
        <f t="shared" si="41"/>
        <v/>
      </c>
      <c r="BB176" s="67" t="str">
        <f t="shared" si="42"/>
        <v/>
      </c>
      <c r="IX176" s="7"/>
      <c r="IY176" s="7"/>
    </row>
    <row r="177" spans="1:259" ht="11.85" customHeight="1" x14ac:dyDescent="0.3">
      <c r="A177" s="7" t="str">
        <f t="shared" si="30"/>
        <v/>
      </c>
      <c r="B177" s="7" t="str">
        <f t="shared" si="31"/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4" t="str">
        <v/>
      </c>
      <c r="H177" s="14" t="str">
        <v/>
      </c>
      <c r="I177" s="14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/>
      <c r="T177" s="10"/>
      <c r="U177" s="7"/>
      <c r="V177" s="7"/>
      <c r="W177" s="7"/>
      <c r="X177" s="7"/>
      <c r="AH177" s="1"/>
      <c r="AI177" s="1"/>
      <c r="AQ177" s="7" t="str">
        <f t="shared" si="32"/>
        <v/>
      </c>
      <c r="AR177" s="67" t="str">
        <f t="shared" si="33"/>
        <v/>
      </c>
      <c r="AS177" s="67" t="str">
        <f t="shared" si="34"/>
        <v/>
      </c>
      <c r="AT177" s="67" t="str">
        <f t="shared" si="35"/>
        <v/>
      </c>
      <c r="AU177" s="67" t="str">
        <f t="shared" si="43"/>
        <v/>
      </c>
      <c r="AV177" s="67" t="str">
        <f t="shared" si="36"/>
        <v/>
      </c>
      <c r="AW177" s="67" t="str">
        <f t="shared" si="37"/>
        <v/>
      </c>
      <c r="AX177" s="67" t="str">
        <f t="shared" si="38"/>
        <v/>
      </c>
      <c r="AY177" s="67" t="str">
        <f t="shared" si="39"/>
        <v/>
      </c>
      <c r="AZ177" s="67" t="str">
        <f t="shared" si="40"/>
        <v/>
      </c>
      <c r="BA177" s="67" t="str">
        <f t="shared" si="41"/>
        <v/>
      </c>
      <c r="BB177" s="67" t="str">
        <f t="shared" si="42"/>
        <v/>
      </c>
      <c r="IX177" s="7"/>
      <c r="IY177" s="7"/>
    </row>
    <row r="178" spans="1:259" ht="11.85" customHeight="1" x14ac:dyDescent="0.3">
      <c r="A178" s="7" t="str">
        <f t="shared" si="30"/>
        <v/>
      </c>
      <c r="B178" s="7" t="str">
        <f t="shared" si="31"/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4" t="str">
        <v/>
      </c>
      <c r="H178" s="14" t="str">
        <v/>
      </c>
      <c r="I178" s="14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/>
      <c r="T178" s="10"/>
      <c r="U178" s="7"/>
      <c r="V178" s="7"/>
      <c r="W178" s="7"/>
      <c r="X178" s="7"/>
      <c r="AH178" s="1"/>
      <c r="AI178" s="1"/>
      <c r="AQ178" s="7" t="str">
        <f t="shared" si="32"/>
        <v/>
      </c>
      <c r="AR178" s="67" t="str">
        <f t="shared" si="33"/>
        <v/>
      </c>
      <c r="AS178" s="67" t="str">
        <f t="shared" si="34"/>
        <v/>
      </c>
      <c r="AT178" s="67" t="str">
        <f t="shared" si="35"/>
        <v/>
      </c>
      <c r="AU178" s="67" t="str">
        <f t="shared" si="43"/>
        <v/>
      </c>
      <c r="AV178" s="67" t="str">
        <f t="shared" si="36"/>
        <v/>
      </c>
      <c r="AW178" s="67" t="str">
        <f t="shared" si="37"/>
        <v/>
      </c>
      <c r="AX178" s="67" t="str">
        <f t="shared" si="38"/>
        <v/>
      </c>
      <c r="AY178" s="67" t="str">
        <f t="shared" si="39"/>
        <v/>
      </c>
      <c r="AZ178" s="67" t="str">
        <f t="shared" si="40"/>
        <v/>
      </c>
      <c r="BA178" s="67" t="str">
        <f t="shared" si="41"/>
        <v/>
      </c>
      <c r="BB178" s="67" t="str">
        <f t="shared" si="42"/>
        <v/>
      </c>
      <c r="IX178" s="7"/>
      <c r="IY178" s="7"/>
    </row>
    <row r="179" spans="1:259" ht="11.85" customHeight="1" x14ac:dyDescent="0.3">
      <c r="A179" s="7" t="str">
        <f t="shared" si="30"/>
        <v/>
      </c>
      <c r="B179" s="7" t="str">
        <f t="shared" si="31"/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4" t="str">
        <v/>
      </c>
      <c r="H179" s="14" t="str">
        <v/>
      </c>
      <c r="I179" s="14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/>
      <c r="T179" s="10"/>
      <c r="U179" s="7"/>
      <c r="V179" s="7"/>
      <c r="W179" s="7"/>
      <c r="X179" s="7"/>
      <c r="AH179" s="1"/>
      <c r="AI179" s="1"/>
      <c r="AQ179" s="7" t="str">
        <f t="shared" si="32"/>
        <v/>
      </c>
      <c r="AR179" s="67" t="str">
        <f t="shared" si="33"/>
        <v/>
      </c>
      <c r="AS179" s="67" t="str">
        <f t="shared" si="34"/>
        <v/>
      </c>
      <c r="AT179" s="67" t="str">
        <f t="shared" si="35"/>
        <v/>
      </c>
      <c r="AU179" s="67" t="str">
        <f t="shared" si="43"/>
        <v/>
      </c>
      <c r="AV179" s="67" t="str">
        <f t="shared" si="36"/>
        <v/>
      </c>
      <c r="AW179" s="67" t="str">
        <f t="shared" si="37"/>
        <v/>
      </c>
      <c r="AX179" s="67" t="str">
        <f t="shared" si="38"/>
        <v/>
      </c>
      <c r="AY179" s="67" t="str">
        <f t="shared" si="39"/>
        <v/>
      </c>
      <c r="AZ179" s="67" t="str">
        <f t="shared" si="40"/>
        <v/>
      </c>
      <c r="BA179" s="67" t="str">
        <f t="shared" si="41"/>
        <v/>
      </c>
      <c r="BB179" s="67" t="str">
        <f t="shared" si="42"/>
        <v/>
      </c>
      <c r="IX179" s="7"/>
      <c r="IY179" s="7"/>
    </row>
    <row r="180" spans="1:259" ht="11.85" customHeight="1" x14ac:dyDescent="0.3">
      <c r="A180" s="7" t="str">
        <f t="shared" si="30"/>
        <v/>
      </c>
      <c r="B180" s="7" t="str">
        <f t="shared" si="31"/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4" t="str">
        <v/>
      </c>
      <c r="H180" s="14" t="str">
        <v/>
      </c>
      <c r="I180" s="14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/>
      <c r="T180" s="10"/>
      <c r="U180" s="7"/>
      <c r="V180" s="7"/>
      <c r="W180" s="7"/>
      <c r="X180" s="7"/>
      <c r="AH180" s="1"/>
      <c r="AI180" s="1"/>
      <c r="AQ180" s="7" t="str">
        <f t="shared" si="32"/>
        <v/>
      </c>
      <c r="AR180" s="67" t="str">
        <f t="shared" si="33"/>
        <v/>
      </c>
      <c r="AS180" s="67" t="str">
        <f t="shared" si="34"/>
        <v/>
      </c>
      <c r="AT180" s="67" t="str">
        <f t="shared" si="35"/>
        <v/>
      </c>
      <c r="AU180" s="67" t="str">
        <f t="shared" si="43"/>
        <v/>
      </c>
      <c r="AV180" s="67" t="str">
        <f t="shared" si="36"/>
        <v/>
      </c>
      <c r="AW180" s="67" t="str">
        <f t="shared" si="37"/>
        <v/>
      </c>
      <c r="AX180" s="67" t="str">
        <f t="shared" si="38"/>
        <v/>
      </c>
      <c r="AY180" s="67" t="str">
        <f t="shared" si="39"/>
        <v/>
      </c>
      <c r="AZ180" s="67" t="str">
        <f t="shared" si="40"/>
        <v/>
      </c>
      <c r="BA180" s="67" t="str">
        <f t="shared" si="41"/>
        <v/>
      </c>
      <c r="BB180" s="67" t="str">
        <f t="shared" si="42"/>
        <v/>
      </c>
      <c r="IX180" s="7"/>
      <c r="IY180" s="7"/>
    </row>
    <row r="181" spans="1:259" ht="11.85" customHeight="1" x14ac:dyDescent="0.3">
      <c r="A181" s="7" t="str">
        <f t="shared" si="30"/>
        <v/>
      </c>
      <c r="B181" s="7" t="str">
        <f t="shared" si="31"/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4" t="str">
        <v/>
      </c>
      <c r="H181" s="14" t="str">
        <v/>
      </c>
      <c r="I181" s="14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/>
      <c r="T181" s="10"/>
      <c r="U181" s="7"/>
      <c r="V181" s="7"/>
      <c r="W181" s="7"/>
      <c r="X181" s="7"/>
      <c r="AH181" s="1"/>
      <c r="AI181" s="1"/>
      <c r="AQ181" s="7" t="str">
        <f t="shared" si="32"/>
        <v/>
      </c>
      <c r="AR181" s="67" t="str">
        <f t="shared" si="33"/>
        <v/>
      </c>
      <c r="AS181" s="67" t="str">
        <f t="shared" si="34"/>
        <v/>
      </c>
      <c r="AT181" s="67" t="str">
        <f t="shared" si="35"/>
        <v/>
      </c>
      <c r="AU181" s="67" t="str">
        <f t="shared" si="43"/>
        <v/>
      </c>
      <c r="AV181" s="67" t="str">
        <f t="shared" si="36"/>
        <v/>
      </c>
      <c r="AW181" s="67" t="str">
        <f t="shared" si="37"/>
        <v/>
      </c>
      <c r="AX181" s="67" t="str">
        <f t="shared" si="38"/>
        <v/>
      </c>
      <c r="AY181" s="67" t="str">
        <f t="shared" si="39"/>
        <v/>
      </c>
      <c r="AZ181" s="67" t="str">
        <f t="shared" si="40"/>
        <v/>
      </c>
      <c r="BA181" s="67" t="str">
        <f t="shared" si="41"/>
        <v/>
      </c>
      <c r="BB181" s="67" t="str">
        <f t="shared" si="42"/>
        <v/>
      </c>
      <c r="IX181" s="7"/>
      <c r="IY181" s="7"/>
    </row>
    <row r="182" spans="1:259" ht="11.85" customHeight="1" x14ac:dyDescent="0.3">
      <c r="A182" s="7" t="str">
        <f t="shared" si="30"/>
        <v/>
      </c>
      <c r="B182" s="7" t="str">
        <f t="shared" si="31"/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4" t="str">
        <v/>
      </c>
      <c r="H182" s="14" t="str">
        <v/>
      </c>
      <c r="I182" s="14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/>
      <c r="T182" s="10"/>
      <c r="U182" s="7"/>
      <c r="V182" s="7"/>
      <c r="W182" s="7"/>
      <c r="X182" s="7"/>
      <c r="AH182" s="1"/>
      <c r="AI182" s="1"/>
      <c r="AQ182" s="7" t="str">
        <f t="shared" si="32"/>
        <v/>
      </c>
      <c r="AR182" s="67" t="str">
        <f t="shared" si="33"/>
        <v/>
      </c>
      <c r="AS182" s="67" t="str">
        <f t="shared" si="34"/>
        <v/>
      </c>
      <c r="AT182" s="67" t="str">
        <f t="shared" si="35"/>
        <v/>
      </c>
      <c r="AU182" s="67" t="str">
        <f t="shared" si="43"/>
        <v/>
      </c>
      <c r="AV182" s="67" t="str">
        <f t="shared" si="36"/>
        <v/>
      </c>
      <c r="AW182" s="67" t="str">
        <f t="shared" si="37"/>
        <v/>
      </c>
      <c r="AX182" s="67" t="str">
        <f t="shared" si="38"/>
        <v/>
      </c>
      <c r="AY182" s="67" t="str">
        <f t="shared" si="39"/>
        <v/>
      </c>
      <c r="AZ182" s="67" t="str">
        <f t="shared" si="40"/>
        <v/>
      </c>
      <c r="BA182" s="67" t="str">
        <f t="shared" si="41"/>
        <v/>
      </c>
      <c r="BB182" s="67" t="str">
        <f t="shared" si="42"/>
        <v/>
      </c>
      <c r="IX182" s="7"/>
      <c r="IY182" s="7"/>
    </row>
    <row r="183" spans="1:259" ht="11.85" customHeight="1" x14ac:dyDescent="0.3">
      <c r="A183" s="7" t="str">
        <f t="shared" si="30"/>
        <v/>
      </c>
      <c r="B183" s="7" t="str">
        <f t="shared" si="31"/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4" t="str">
        <v/>
      </c>
      <c r="H183" s="14" t="str">
        <v/>
      </c>
      <c r="I183" s="14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/>
      <c r="T183" s="10"/>
      <c r="U183" s="7"/>
      <c r="V183" s="7"/>
      <c r="W183" s="7"/>
      <c r="X183" s="7"/>
      <c r="AH183" s="1"/>
      <c r="AI183" s="1"/>
      <c r="AQ183" s="7" t="str">
        <f t="shared" si="32"/>
        <v/>
      </c>
      <c r="AR183" s="67" t="str">
        <f t="shared" si="33"/>
        <v/>
      </c>
      <c r="AS183" s="67" t="str">
        <f t="shared" si="34"/>
        <v/>
      </c>
      <c r="AT183" s="67" t="str">
        <f t="shared" si="35"/>
        <v/>
      </c>
      <c r="AU183" s="67" t="str">
        <f t="shared" si="43"/>
        <v/>
      </c>
      <c r="AV183" s="67" t="str">
        <f t="shared" si="36"/>
        <v/>
      </c>
      <c r="AW183" s="67" t="str">
        <f t="shared" si="37"/>
        <v/>
      </c>
      <c r="AX183" s="67" t="str">
        <f t="shared" si="38"/>
        <v/>
      </c>
      <c r="AY183" s="67" t="str">
        <f t="shared" si="39"/>
        <v/>
      </c>
      <c r="AZ183" s="67" t="str">
        <f t="shared" si="40"/>
        <v/>
      </c>
      <c r="BA183" s="67" t="str">
        <f t="shared" si="41"/>
        <v/>
      </c>
      <c r="BB183" s="67" t="str">
        <f t="shared" si="42"/>
        <v/>
      </c>
      <c r="IX183" s="7"/>
      <c r="IY183" s="7"/>
    </row>
    <row r="184" spans="1:259" ht="11.85" customHeight="1" x14ac:dyDescent="0.3">
      <c r="A184" s="7" t="str">
        <f t="shared" si="30"/>
        <v/>
      </c>
      <c r="B184" s="7" t="str">
        <f t="shared" si="31"/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4" t="str">
        <v/>
      </c>
      <c r="H184" s="14" t="str">
        <v/>
      </c>
      <c r="I184" s="14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/>
      <c r="T184" s="10"/>
      <c r="U184" s="7"/>
      <c r="V184" s="7"/>
      <c r="W184" s="7"/>
      <c r="X184" s="7"/>
      <c r="AH184" s="1"/>
      <c r="AI184" s="1"/>
      <c r="AQ184" s="7" t="str">
        <f t="shared" si="32"/>
        <v/>
      </c>
      <c r="AR184" s="67" t="str">
        <f t="shared" si="33"/>
        <v/>
      </c>
      <c r="AS184" s="67" t="str">
        <f t="shared" si="34"/>
        <v/>
      </c>
      <c r="AT184" s="67" t="str">
        <f t="shared" si="35"/>
        <v/>
      </c>
      <c r="AU184" s="67" t="str">
        <f t="shared" si="43"/>
        <v/>
      </c>
      <c r="AV184" s="67" t="str">
        <f t="shared" si="36"/>
        <v/>
      </c>
      <c r="AW184" s="67" t="str">
        <f t="shared" si="37"/>
        <v/>
      </c>
      <c r="AX184" s="67" t="str">
        <f t="shared" si="38"/>
        <v/>
      </c>
      <c r="AY184" s="67" t="str">
        <f t="shared" si="39"/>
        <v/>
      </c>
      <c r="AZ184" s="67" t="str">
        <f t="shared" si="40"/>
        <v/>
      </c>
      <c r="BA184" s="67" t="str">
        <f t="shared" si="41"/>
        <v/>
      </c>
      <c r="BB184" s="67" t="str">
        <f t="shared" si="42"/>
        <v/>
      </c>
      <c r="IX184" s="7"/>
      <c r="IY184" s="7"/>
    </row>
    <row r="185" spans="1:259" ht="11.85" customHeight="1" x14ac:dyDescent="0.3">
      <c r="A185" s="7" t="str">
        <f t="shared" si="30"/>
        <v/>
      </c>
      <c r="B185" s="7" t="str">
        <f t="shared" si="31"/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4" t="str">
        <v/>
      </c>
      <c r="H185" s="14" t="str">
        <v/>
      </c>
      <c r="I185" s="14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/>
      <c r="T185" s="10"/>
      <c r="U185" s="7"/>
      <c r="V185" s="7"/>
      <c r="W185" s="7"/>
      <c r="X185" s="7"/>
      <c r="AH185" s="1"/>
      <c r="AI185" s="1"/>
      <c r="AQ185" s="7" t="str">
        <f t="shared" si="32"/>
        <v/>
      </c>
      <c r="AR185" s="67" t="str">
        <f t="shared" si="33"/>
        <v/>
      </c>
      <c r="AS185" s="67" t="str">
        <f t="shared" si="34"/>
        <v/>
      </c>
      <c r="AT185" s="67" t="str">
        <f t="shared" si="35"/>
        <v/>
      </c>
      <c r="AU185" s="67" t="str">
        <f t="shared" si="43"/>
        <v/>
      </c>
      <c r="AV185" s="67" t="str">
        <f t="shared" si="36"/>
        <v/>
      </c>
      <c r="AW185" s="67" t="str">
        <f t="shared" si="37"/>
        <v/>
      </c>
      <c r="AX185" s="67" t="str">
        <f t="shared" si="38"/>
        <v/>
      </c>
      <c r="AY185" s="67" t="str">
        <f t="shared" si="39"/>
        <v/>
      </c>
      <c r="AZ185" s="67" t="str">
        <f t="shared" si="40"/>
        <v/>
      </c>
      <c r="BA185" s="67" t="str">
        <f t="shared" si="41"/>
        <v/>
      </c>
      <c r="BB185" s="67" t="str">
        <f t="shared" si="42"/>
        <v/>
      </c>
      <c r="IX185" s="7"/>
      <c r="IY185" s="7"/>
    </row>
    <row r="186" spans="1:259" ht="11.85" customHeight="1" x14ac:dyDescent="0.3">
      <c r="A186" s="7" t="str">
        <f t="shared" si="30"/>
        <v/>
      </c>
      <c r="B186" s="7" t="str">
        <f t="shared" si="31"/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4" t="str">
        <v/>
      </c>
      <c r="H186" s="14" t="str">
        <v/>
      </c>
      <c r="I186" s="14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/>
      <c r="T186" s="10"/>
      <c r="U186" s="7"/>
      <c r="V186" s="7"/>
      <c r="W186" s="7"/>
      <c r="X186" s="7"/>
      <c r="AH186" s="1"/>
      <c r="AI186" s="1"/>
      <c r="AQ186" s="7" t="str">
        <f t="shared" si="32"/>
        <v/>
      </c>
      <c r="AR186" s="67" t="str">
        <f t="shared" si="33"/>
        <v/>
      </c>
      <c r="AS186" s="67" t="str">
        <f t="shared" si="34"/>
        <v/>
      </c>
      <c r="AT186" s="67" t="str">
        <f t="shared" si="35"/>
        <v/>
      </c>
      <c r="AU186" s="67" t="str">
        <f t="shared" si="43"/>
        <v/>
      </c>
      <c r="AV186" s="67" t="str">
        <f t="shared" si="36"/>
        <v/>
      </c>
      <c r="AW186" s="67" t="str">
        <f t="shared" si="37"/>
        <v/>
      </c>
      <c r="AX186" s="67" t="str">
        <f t="shared" si="38"/>
        <v/>
      </c>
      <c r="AY186" s="67" t="str">
        <f t="shared" si="39"/>
        <v/>
      </c>
      <c r="AZ186" s="67" t="str">
        <f t="shared" si="40"/>
        <v/>
      </c>
      <c r="BA186" s="67" t="str">
        <f t="shared" si="41"/>
        <v/>
      </c>
      <c r="BB186" s="67" t="str">
        <f t="shared" si="42"/>
        <v/>
      </c>
      <c r="IX186" s="7"/>
      <c r="IY186" s="7"/>
    </row>
    <row r="187" spans="1:259" ht="11.85" customHeight="1" x14ac:dyDescent="0.3">
      <c r="A187" s="7" t="str">
        <f t="shared" si="30"/>
        <v/>
      </c>
      <c r="B187" s="7" t="str">
        <f t="shared" si="31"/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4" t="str">
        <v/>
      </c>
      <c r="H187" s="14" t="str">
        <v/>
      </c>
      <c r="I187" s="14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/>
      <c r="T187" s="10"/>
      <c r="U187" s="7"/>
      <c r="V187" s="7"/>
      <c r="W187" s="7"/>
      <c r="X187" s="7"/>
      <c r="AH187" s="1"/>
      <c r="AI187" s="1"/>
      <c r="AQ187" s="7" t="str">
        <f t="shared" si="32"/>
        <v/>
      </c>
      <c r="AR187" s="67" t="str">
        <f t="shared" si="33"/>
        <v/>
      </c>
      <c r="AS187" s="67" t="str">
        <f t="shared" si="34"/>
        <v/>
      </c>
      <c r="AT187" s="67" t="str">
        <f t="shared" si="35"/>
        <v/>
      </c>
      <c r="AU187" s="67" t="str">
        <f t="shared" si="43"/>
        <v/>
      </c>
      <c r="AV187" s="67" t="str">
        <f t="shared" si="36"/>
        <v/>
      </c>
      <c r="AW187" s="67" t="str">
        <f t="shared" si="37"/>
        <v/>
      </c>
      <c r="AX187" s="67" t="str">
        <f t="shared" si="38"/>
        <v/>
      </c>
      <c r="AY187" s="67" t="str">
        <f t="shared" si="39"/>
        <v/>
      </c>
      <c r="AZ187" s="67" t="str">
        <f t="shared" si="40"/>
        <v/>
      </c>
      <c r="BA187" s="67" t="str">
        <f t="shared" si="41"/>
        <v/>
      </c>
      <c r="BB187" s="67" t="str">
        <f t="shared" si="42"/>
        <v/>
      </c>
      <c r="IX187" s="7"/>
      <c r="IY187" s="7"/>
    </row>
    <row r="188" spans="1:259" ht="11.85" customHeight="1" x14ac:dyDescent="0.3">
      <c r="A188" s="7" t="str">
        <f t="shared" si="30"/>
        <v/>
      </c>
      <c r="B188" s="7" t="str">
        <f t="shared" si="31"/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4" t="str">
        <v/>
      </c>
      <c r="H188" s="14" t="str">
        <v/>
      </c>
      <c r="I188" s="14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/>
      <c r="T188" s="10"/>
      <c r="U188" s="7"/>
      <c r="V188" s="7"/>
      <c r="W188" s="7"/>
      <c r="X188" s="7"/>
      <c r="AH188" s="1"/>
      <c r="AI188" s="1"/>
      <c r="AQ188" s="7" t="str">
        <f t="shared" si="32"/>
        <v/>
      </c>
      <c r="AR188" s="67" t="str">
        <f t="shared" si="33"/>
        <v/>
      </c>
      <c r="AS188" s="67" t="str">
        <f t="shared" si="34"/>
        <v/>
      </c>
      <c r="AT188" s="67" t="str">
        <f t="shared" si="35"/>
        <v/>
      </c>
      <c r="AU188" s="67" t="str">
        <f t="shared" si="43"/>
        <v/>
      </c>
      <c r="AV188" s="67" t="str">
        <f t="shared" si="36"/>
        <v/>
      </c>
      <c r="AW188" s="67" t="str">
        <f t="shared" si="37"/>
        <v/>
      </c>
      <c r="AX188" s="67" t="str">
        <f t="shared" si="38"/>
        <v/>
      </c>
      <c r="AY188" s="67" t="str">
        <f t="shared" si="39"/>
        <v/>
      </c>
      <c r="AZ188" s="67" t="str">
        <f t="shared" si="40"/>
        <v/>
      </c>
      <c r="BA188" s="67" t="str">
        <f t="shared" si="41"/>
        <v/>
      </c>
      <c r="BB188" s="67" t="str">
        <f t="shared" si="42"/>
        <v/>
      </c>
      <c r="IX188" s="7"/>
      <c r="IY188" s="7"/>
    </row>
    <row r="189" spans="1:259" ht="11.85" customHeight="1" x14ac:dyDescent="0.3">
      <c r="A189" s="7" t="str">
        <f t="shared" si="30"/>
        <v/>
      </c>
      <c r="B189" s="7" t="str">
        <f t="shared" si="31"/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4" t="str">
        <v/>
      </c>
      <c r="H189" s="14" t="str">
        <v/>
      </c>
      <c r="I189" s="14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/>
      <c r="T189" s="10"/>
      <c r="U189" s="7"/>
      <c r="V189" s="7"/>
      <c r="W189" s="7"/>
      <c r="X189" s="7"/>
      <c r="AH189" s="1"/>
      <c r="AI189" s="1"/>
      <c r="AQ189" s="7" t="str">
        <f t="shared" si="32"/>
        <v/>
      </c>
      <c r="AR189" s="67" t="str">
        <f t="shared" si="33"/>
        <v/>
      </c>
      <c r="AS189" s="67" t="str">
        <f t="shared" si="34"/>
        <v/>
      </c>
      <c r="AT189" s="67" t="str">
        <f t="shared" si="35"/>
        <v/>
      </c>
      <c r="AU189" s="67" t="str">
        <f t="shared" si="43"/>
        <v/>
      </c>
      <c r="AV189" s="67" t="str">
        <f t="shared" si="36"/>
        <v/>
      </c>
      <c r="AW189" s="67" t="str">
        <f t="shared" si="37"/>
        <v/>
      </c>
      <c r="AX189" s="67" t="str">
        <f t="shared" si="38"/>
        <v/>
      </c>
      <c r="AY189" s="67" t="str">
        <f t="shared" si="39"/>
        <v/>
      </c>
      <c r="AZ189" s="67" t="str">
        <f t="shared" si="40"/>
        <v/>
      </c>
      <c r="BA189" s="67" t="str">
        <f t="shared" si="41"/>
        <v/>
      </c>
      <c r="BB189" s="67" t="str">
        <f t="shared" si="42"/>
        <v/>
      </c>
      <c r="IX189" s="7"/>
      <c r="IY189" s="7"/>
    </row>
    <row r="190" spans="1:259" ht="11.85" customHeight="1" x14ac:dyDescent="0.3">
      <c r="A190" s="7" t="str">
        <f t="shared" si="30"/>
        <v/>
      </c>
      <c r="B190" s="7" t="str">
        <f t="shared" si="31"/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4" t="str">
        <v/>
      </c>
      <c r="H190" s="14" t="str">
        <v/>
      </c>
      <c r="I190" s="14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/>
      <c r="T190" s="10"/>
      <c r="U190" s="7"/>
      <c r="V190" s="7"/>
      <c r="W190" s="7"/>
      <c r="X190" s="7"/>
      <c r="AH190" s="1"/>
      <c r="AI190" s="1"/>
      <c r="AQ190" s="7" t="str">
        <f t="shared" si="32"/>
        <v/>
      </c>
      <c r="AR190" s="67" t="str">
        <f t="shared" si="33"/>
        <v/>
      </c>
      <c r="AS190" s="67" t="str">
        <f t="shared" si="34"/>
        <v/>
      </c>
      <c r="AT190" s="67" t="str">
        <f t="shared" si="35"/>
        <v/>
      </c>
      <c r="AU190" s="67" t="str">
        <f t="shared" si="43"/>
        <v/>
      </c>
      <c r="AV190" s="67" t="str">
        <f t="shared" si="36"/>
        <v/>
      </c>
      <c r="AW190" s="67" t="str">
        <f t="shared" si="37"/>
        <v/>
      </c>
      <c r="AX190" s="67" t="str">
        <f t="shared" si="38"/>
        <v/>
      </c>
      <c r="AY190" s="67" t="str">
        <f t="shared" si="39"/>
        <v/>
      </c>
      <c r="AZ190" s="67" t="str">
        <f t="shared" si="40"/>
        <v/>
      </c>
      <c r="BA190" s="67" t="str">
        <f t="shared" si="41"/>
        <v/>
      </c>
      <c r="BB190" s="67" t="str">
        <f t="shared" si="42"/>
        <v/>
      </c>
      <c r="IX190" s="7"/>
      <c r="IY190" s="7"/>
    </row>
    <row r="191" spans="1:259" ht="11.85" customHeight="1" x14ac:dyDescent="0.3">
      <c r="A191" s="7" t="str">
        <f t="shared" si="30"/>
        <v/>
      </c>
      <c r="B191" s="7" t="str">
        <f t="shared" si="31"/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4" t="str">
        <v/>
      </c>
      <c r="H191" s="14" t="str">
        <v/>
      </c>
      <c r="I191" s="14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/>
      <c r="T191" s="10"/>
      <c r="U191" s="7"/>
      <c r="V191" s="7"/>
      <c r="W191" s="7"/>
      <c r="X191" s="7"/>
      <c r="AH191" s="1"/>
      <c r="AI191" s="1"/>
      <c r="AQ191" s="7" t="str">
        <f t="shared" si="32"/>
        <v/>
      </c>
      <c r="AR191" s="67" t="str">
        <f t="shared" si="33"/>
        <v/>
      </c>
      <c r="AS191" s="67" t="str">
        <f t="shared" si="34"/>
        <v/>
      </c>
      <c r="AT191" s="67" t="str">
        <f t="shared" si="35"/>
        <v/>
      </c>
      <c r="AU191" s="67" t="str">
        <f t="shared" si="43"/>
        <v/>
      </c>
      <c r="AV191" s="67" t="str">
        <f t="shared" si="36"/>
        <v/>
      </c>
      <c r="AW191" s="67" t="str">
        <f t="shared" si="37"/>
        <v/>
      </c>
      <c r="AX191" s="67" t="str">
        <f t="shared" si="38"/>
        <v/>
      </c>
      <c r="AY191" s="67" t="str">
        <f t="shared" si="39"/>
        <v/>
      </c>
      <c r="AZ191" s="67" t="str">
        <f t="shared" si="40"/>
        <v/>
      </c>
      <c r="BA191" s="67" t="str">
        <f t="shared" si="41"/>
        <v/>
      </c>
      <c r="BB191" s="67" t="str">
        <f t="shared" si="42"/>
        <v/>
      </c>
      <c r="IX191" s="7"/>
      <c r="IY191" s="7"/>
    </row>
    <row r="192" spans="1:259" ht="11.85" customHeight="1" x14ac:dyDescent="0.3">
      <c r="A192" s="7" t="str">
        <f t="shared" si="30"/>
        <v/>
      </c>
      <c r="B192" s="7" t="str">
        <f t="shared" si="31"/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4" t="str">
        <v/>
      </c>
      <c r="H192" s="14" t="str">
        <v/>
      </c>
      <c r="I192" s="14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/>
      <c r="T192" s="10"/>
      <c r="U192" s="7"/>
      <c r="V192" s="7"/>
      <c r="W192" s="7"/>
      <c r="X192" s="7"/>
      <c r="AH192" s="1"/>
      <c r="AI192" s="1"/>
      <c r="AQ192" s="7" t="str">
        <f t="shared" si="32"/>
        <v/>
      </c>
      <c r="AR192" s="67" t="str">
        <f t="shared" si="33"/>
        <v/>
      </c>
      <c r="AS192" s="67" t="str">
        <f t="shared" si="34"/>
        <v/>
      </c>
      <c r="AT192" s="67" t="str">
        <f t="shared" si="35"/>
        <v/>
      </c>
      <c r="AU192" s="67" t="str">
        <f t="shared" si="43"/>
        <v/>
      </c>
      <c r="AV192" s="67" t="str">
        <f t="shared" si="36"/>
        <v/>
      </c>
      <c r="AW192" s="67" t="str">
        <f t="shared" si="37"/>
        <v/>
      </c>
      <c r="AX192" s="67" t="str">
        <f t="shared" si="38"/>
        <v/>
      </c>
      <c r="AY192" s="67" t="str">
        <f t="shared" si="39"/>
        <v/>
      </c>
      <c r="AZ192" s="67" t="str">
        <f t="shared" si="40"/>
        <v/>
      </c>
      <c r="BA192" s="67" t="str">
        <f t="shared" si="41"/>
        <v/>
      </c>
      <c r="BB192" s="67" t="str">
        <f t="shared" si="42"/>
        <v/>
      </c>
      <c r="IX192" s="7"/>
      <c r="IY192" s="7"/>
    </row>
    <row r="193" spans="1:259" ht="11.85" customHeight="1" x14ac:dyDescent="0.3">
      <c r="A193" s="7" t="str">
        <f t="shared" si="30"/>
        <v/>
      </c>
      <c r="B193" s="7" t="str">
        <f t="shared" si="31"/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4" t="str">
        <v/>
      </c>
      <c r="H193" s="14" t="str">
        <v/>
      </c>
      <c r="I193" s="14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/>
      <c r="T193" s="10"/>
      <c r="U193" s="7"/>
      <c r="V193" s="7"/>
      <c r="W193" s="7"/>
      <c r="X193" s="7"/>
      <c r="AH193" s="1"/>
      <c r="AI193" s="1"/>
      <c r="AQ193" s="7" t="str">
        <f t="shared" si="32"/>
        <v/>
      </c>
      <c r="AR193" s="67" t="str">
        <f t="shared" si="33"/>
        <v/>
      </c>
      <c r="AS193" s="67" t="str">
        <f t="shared" si="34"/>
        <v/>
      </c>
      <c r="AT193" s="67" t="str">
        <f t="shared" si="35"/>
        <v/>
      </c>
      <c r="AU193" s="67" t="str">
        <f t="shared" si="43"/>
        <v/>
      </c>
      <c r="AV193" s="67" t="str">
        <f t="shared" si="36"/>
        <v/>
      </c>
      <c r="AW193" s="67" t="str">
        <f t="shared" si="37"/>
        <v/>
      </c>
      <c r="AX193" s="67" t="str">
        <f t="shared" si="38"/>
        <v/>
      </c>
      <c r="AY193" s="67" t="str">
        <f t="shared" si="39"/>
        <v/>
      </c>
      <c r="AZ193" s="67" t="str">
        <f t="shared" si="40"/>
        <v/>
      </c>
      <c r="BA193" s="67" t="str">
        <f t="shared" si="41"/>
        <v/>
      </c>
      <c r="BB193" s="67" t="str">
        <f t="shared" si="42"/>
        <v/>
      </c>
      <c r="IX193" s="7"/>
      <c r="IY193" s="7"/>
    </row>
    <row r="194" spans="1:259" ht="11.85" customHeight="1" x14ac:dyDescent="0.3">
      <c r="A194" s="7" t="str">
        <f t="shared" si="30"/>
        <v/>
      </c>
      <c r="B194" s="7" t="str">
        <f t="shared" si="31"/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4" t="str">
        <v/>
      </c>
      <c r="H194" s="14" t="str">
        <v/>
      </c>
      <c r="I194" s="14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/>
      <c r="T194" s="10"/>
      <c r="U194" s="7"/>
      <c r="V194" s="7"/>
      <c r="W194" s="7"/>
      <c r="X194" s="7"/>
      <c r="AH194" s="1"/>
      <c r="AI194" s="1"/>
      <c r="AQ194" s="7" t="str">
        <f t="shared" si="32"/>
        <v/>
      </c>
      <c r="AR194" s="67" t="str">
        <f t="shared" si="33"/>
        <v/>
      </c>
      <c r="AS194" s="67" t="str">
        <f t="shared" si="34"/>
        <v/>
      </c>
      <c r="AT194" s="67" t="str">
        <f t="shared" si="35"/>
        <v/>
      </c>
      <c r="AU194" s="67" t="str">
        <f t="shared" si="43"/>
        <v/>
      </c>
      <c r="AV194" s="67" t="str">
        <f t="shared" si="36"/>
        <v/>
      </c>
      <c r="AW194" s="67" t="str">
        <f t="shared" si="37"/>
        <v/>
      </c>
      <c r="AX194" s="67" t="str">
        <f t="shared" si="38"/>
        <v/>
      </c>
      <c r="AY194" s="67" t="str">
        <f t="shared" si="39"/>
        <v/>
      </c>
      <c r="AZ194" s="67" t="str">
        <f t="shared" si="40"/>
        <v/>
      </c>
      <c r="BA194" s="67" t="str">
        <f t="shared" si="41"/>
        <v/>
      </c>
      <c r="BB194" s="67" t="str">
        <f t="shared" si="42"/>
        <v/>
      </c>
      <c r="IX194" s="7"/>
      <c r="IY194" s="7"/>
    </row>
    <row r="195" spans="1:259" ht="11.85" customHeight="1" x14ac:dyDescent="0.3">
      <c r="A195" s="7" t="str">
        <f t="shared" si="30"/>
        <v/>
      </c>
      <c r="B195" s="7" t="str">
        <f t="shared" si="31"/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4" t="str">
        <v/>
      </c>
      <c r="H195" s="14" t="str">
        <v/>
      </c>
      <c r="I195" s="14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/>
      <c r="T195" s="10"/>
      <c r="U195" s="7"/>
      <c r="V195" s="7"/>
      <c r="W195" s="7"/>
      <c r="X195" s="7"/>
      <c r="AH195" s="1"/>
      <c r="AI195" s="1"/>
      <c r="AQ195" s="7" t="str">
        <f t="shared" si="32"/>
        <v/>
      </c>
      <c r="AR195" s="67" t="str">
        <f t="shared" si="33"/>
        <v/>
      </c>
      <c r="AS195" s="67" t="str">
        <f t="shared" si="34"/>
        <v/>
      </c>
      <c r="AT195" s="67" t="str">
        <f t="shared" si="35"/>
        <v/>
      </c>
      <c r="AU195" s="67" t="str">
        <f t="shared" si="43"/>
        <v/>
      </c>
      <c r="AV195" s="67" t="str">
        <f t="shared" si="36"/>
        <v/>
      </c>
      <c r="AW195" s="67" t="str">
        <f t="shared" si="37"/>
        <v/>
      </c>
      <c r="AX195" s="67" t="str">
        <f t="shared" si="38"/>
        <v/>
      </c>
      <c r="AY195" s="67" t="str">
        <f t="shared" si="39"/>
        <v/>
      </c>
      <c r="AZ195" s="67" t="str">
        <f t="shared" si="40"/>
        <v/>
      </c>
      <c r="BA195" s="67" t="str">
        <f t="shared" si="41"/>
        <v/>
      </c>
      <c r="BB195" s="67" t="str">
        <f t="shared" si="42"/>
        <v/>
      </c>
      <c r="IX195" s="7"/>
      <c r="IY195" s="7"/>
    </row>
    <row r="196" spans="1:259" ht="11.85" customHeight="1" x14ac:dyDescent="0.3">
      <c r="A196" s="7" t="str">
        <f t="shared" si="30"/>
        <v/>
      </c>
      <c r="B196" s="7" t="str">
        <f t="shared" si="31"/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4" t="str">
        <v/>
      </c>
      <c r="H196" s="14" t="str">
        <v/>
      </c>
      <c r="I196" s="14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/>
      <c r="T196" s="10"/>
      <c r="U196" s="7"/>
      <c r="V196" s="7"/>
      <c r="W196" s="7"/>
      <c r="X196" s="7"/>
      <c r="AH196" s="1"/>
      <c r="AI196" s="1"/>
      <c r="AQ196" s="7" t="str">
        <f t="shared" si="32"/>
        <v/>
      </c>
      <c r="AR196" s="67" t="str">
        <f t="shared" si="33"/>
        <v/>
      </c>
      <c r="AS196" s="67" t="str">
        <f t="shared" si="34"/>
        <v/>
      </c>
      <c r="AT196" s="67" t="str">
        <f t="shared" si="35"/>
        <v/>
      </c>
      <c r="AU196" s="67" t="str">
        <f t="shared" si="43"/>
        <v/>
      </c>
      <c r="AV196" s="67" t="str">
        <f t="shared" si="36"/>
        <v/>
      </c>
      <c r="AW196" s="67" t="str">
        <f t="shared" si="37"/>
        <v/>
      </c>
      <c r="AX196" s="67" t="str">
        <f t="shared" si="38"/>
        <v/>
      </c>
      <c r="AY196" s="67" t="str">
        <f t="shared" si="39"/>
        <v/>
      </c>
      <c r="AZ196" s="67" t="str">
        <f t="shared" si="40"/>
        <v/>
      </c>
      <c r="BA196" s="67" t="str">
        <f t="shared" si="41"/>
        <v/>
      </c>
      <c r="BB196" s="67" t="str">
        <f t="shared" si="42"/>
        <v/>
      </c>
      <c r="IX196" s="7"/>
      <c r="IY196" s="7"/>
    </row>
    <row r="197" spans="1:259" ht="11.85" customHeight="1" x14ac:dyDescent="0.3">
      <c r="A197" s="7" t="str">
        <f t="shared" si="30"/>
        <v/>
      </c>
      <c r="B197" s="7" t="str">
        <f t="shared" si="31"/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4" t="str">
        <v/>
      </c>
      <c r="H197" s="14" t="str">
        <v/>
      </c>
      <c r="I197" s="14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/>
      <c r="T197" s="10"/>
      <c r="U197" s="7"/>
      <c r="V197" s="7"/>
      <c r="W197" s="7"/>
      <c r="X197" s="7"/>
      <c r="AH197" s="1"/>
      <c r="AI197" s="1"/>
      <c r="AQ197" s="7" t="str">
        <f t="shared" si="32"/>
        <v/>
      </c>
      <c r="AR197" s="67" t="str">
        <f t="shared" si="33"/>
        <v/>
      </c>
      <c r="AS197" s="67" t="str">
        <f t="shared" si="34"/>
        <v/>
      </c>
      <c r="AT197" s="67" t="str">
        <f t="shared" si="35"/>
        <v/>
      </c>
      <c r="AU197" s="67" t="str">
        <f t="shared" si="43"/>
        <v/>
      </c>
      <c r="AV197" s="67" t="str">
        <f t="shared" si="36"/>
        <v/>
      </c>
      <c r="AW197" s="67" t="str">
        <f t="shared" si="37"/>
        <v/>
      </c>
      <c r="AX197" s="67" t="str">
        <f t="shared" si="38"/>
        <v/>
      </c>
      <c r="AY197" s="67" t="str">
        <f t="shared" si="39"/>
        <v/>
      </c>
      <c r="AZ197" s="67" t="str">
        <f t="shared" si="40"/>
        <v/>
      </c>
      <c r="BA197" s="67" t="str">
        <f t="shared" si="41"/>
        <v/>
      </c>
      <c r="BB197" s="67" t="str">
        <f t="shared" si="42"/>
        <v/>
      </c>
      <c r="IX197" s="7"/>
      <c r="IY197" s="7"/>
    </row>
    <row r="198" spans="1:259" ht="11.85" customHeight="1" x14ac:dyDescent="0.3">
      <c r="A198" s="7" t="str">
        <f t="shared" si="30"/>
        <v/>
      </c>
      <c r="B198" s="7" t="str">
        <f t="shared" si="31"/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4" t="str">
        <v/>
      </c>
      <c r="H198" s="14" t="str">
        <v/>
      </c>
      <c r="I198" s="14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/>
      <c r="T198" s="10"/>
      <c r="U198" s="7"/>
      <c r="V198" s="7"/>
      <c r="W198" s="7"/>
      <c r="X198" s="7"/>
      <c r="AH198" s="1"/>
      <c r="AI198" s="1"/>
      <c r="AQ198" s="7" t="str">
        <f t="shared" si="32"/>
        <v/>
      </c>
      <c r="AR198" s="67" t="str">
        <f t="shared" si="33"/>
        <v/>
      </c>
      <c r="AS198" s="67" t="str">
        <f t="shared" si="34"/>
        <v/>
      </c>
      <c r="AT198" s="67" t="str">
        <f t="shared" si="35"/>
        <v/>
      </c>
      <c r="AU198" s="67" t="str">
        <f t="shared" si="43"/>
        <v/>
      </c>
      <c r="AV198" s="67" t="str">
        <f t="shared" si="36"/>
        <v/>
      </c>
      <c r="AW198" s="67" t="str">
        <f t="shared" si="37"/>
        <v/>
      </c>
      <c r="AX198" s="67" t="str">
        <f t="shared" si="38"/>
        <v/>
      </c>
      <c r="AY198" s="67" t="str">
        <f t="shared" si="39"/>
        <v/>
      </c>
      <c r="AZ198" s="67" t="str">
        <f t="shared" si="40"/>
        <v/>
      </c>
      <c r="BA198" s="67" t="str">
        <f t="shared" si="41"/>
        <v/>
      </c>
      <c r="BB198" s="67" t="str">
        <f t="shared" si="42"/>
        <v/>
      </c>
      <c r="IX198" s="7"/>
      <c r="IY198" s="7"/>
    </row>
    <row r="199" spans="1:259" ht="11.85" customHeight="1" x14ac:dyDescent="0.3">
      <c r="A199" s="7" t="str">
        <f t="shared" si="30"/>
        <v/>
      </c>
      <c r="B199" s="7" t="str">
        <f t="shared" si="31"/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4" t="str">
        <v/>
      </c>
      <c r="H199" s="14" t="str">
        <v/>
      </c>
      <c r="I199" s="14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/>
      <c r="T199" s="10"/>
      <c r="U199" s="7"/>
      <c r="V199" s="7"/>
      <c r="W199" s="7"/>
      <c r="X199" s="7"/>
      <c r="AH199" s="1"/>
      <c r="AI199" s="1"/>
      <c r="AQ199" s="7" t="str">
        <f t="shared" si="32"/>
        <v/>
      </c>
      <c r="AR199" s="67" t="str">
        <f t="shared" si="33"/>
        <v/>
      </c>
      <c r="AS199" s="67" t="str">
        <f t="shared" si="34"/>
        <v/>
      </c>
      <c r="AT199" s="67" t="str">
        <f t="shared" si="35"/>
        <v/>
      </c>
      <c r="AU199" s="67" t="str">
        <f t="shared" si="43"/>
        <v/>
      </c>
      <c r="AV199" s="67" t="str">
        <f t="shared" si="36"/>
        <v/>
      </c>
      <c r="AW199" s="67" t="str">
        <f t="shared" si="37"/>
        <v/>
      </c>
      <c r="AX199" s="67" t="str">
        <f t="shared" si="38"/>
        <v/>
      </c>
      <c r="AY199" s="67" t="str">
        <f t="shared" si="39"/>
        <v/>
      </c>
      <c r="AZ199" s="67" t="str">
        <f t="shared" si="40"/>
        <v/>
      </c>
      <c r="BA199" s="67" t="str">
        <f t="shared" si="41"/>
        <v/>
      </c>
      <c r="BB199" s="67" t="str">
        <f t="shared" si="42"/>
        <v/>
      </c>
      <c r="IX199" s="7"/>
      <c r="IY199" s="7"/>
    </row>
    <row r="200" spans="1:259" ht="11.85" customHeight="1" x14ac:dyDescent="0.3">
      <c r="A200" s="7" t="str">
        <f t="shared" si="30"/>
        <v/>
      </c>
      <c r="B200" s="7" t="str">
        <f t="shared" si="31"/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4" t="str">
        <v/>
      </c>
      <c r="H200" s="14" t="str">
        <v/>
      </c>
      <c r="I200" s="14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/>
      <c r="T200" s="10"/>
      <c r="U200" s="7"/>
      <c r="V200" s="7"/>
      <c r="W200" s="7"/>
      <c r="X200" s="7"/>
      <c r="AH200" s="1"/>
      <c r="AI200" s="1"/>
      <c r="AQ200" s="7" t="str">
        <f t="shared" si="32"/>
        <v/>
      </c>
      <c r="AR200" s="67" t="str">
        <f t="shared" si="33"/>
        <v/>
      </c>
      <c r="AS200" s="67" t="str">
        <f t="shared" si="34"/>
        <v/>
      </c>
      <c r="AT200" s="67" t="str">
        <f t="shared" si="35"/>
        <v/>
      </c>
      <c r="AU200" s="67" t="str">
        <f t="shared" si="43"/>
        <v/>
      </c>
      <c r="AV200" s="67" t="str">
        <f t="shared" si="36"/>
        <v/>
      </c>
      <c r="AW200" s="67" t="str">
        <f t="shared" si="37"/>
        <v/>
      </c>
      <c r="AX200" s="67" t="str">
        <f t="shared" si="38"/>
        <v/>
      </c>
      <c r="AY200" s="67" t="str">
        <f t="shared" si="39"/>
        <v/>
      </c>
      <c r="AZ200" s="67" t="str">
        <f t="shared" si="40"/>
        <v/>
      </c>
      <c r="BA200" s="67" t="str">
        <f t="shared" si="41"/>
        <v/>
      </c>
      <c r="BB200" s="67" t="str">
        <f t="shared" si="42"/>
        <v/>
      </c>
      <c r="IX200" s="7"/>
      <c r="IY200" s="7"/>
    </row>
    <row r="201" spans="1:259" ht="11.85" customHeight="1" x14ac:dyDescent="0.3">
      <c r="A201" s="7" t="str">
        <f t="shared" si="30"/>
        <v/>
      </c>
      <c r="B201" s="7" t="str">
        <f t="shared" si="31"/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4" t="str">
        <v/>
      </c>
      <c r="H201" s="14" t="str">
        <v/>
      </c>
      <c r="I201" s="14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/>
      <c r="T201" s="10"/>
      <c r="U201" s="7"/>
      <c r="V201" s="7"/>
      <c r="W201" s="7"/>
      <c r="X201" s="7"/>
      <c r="AH201" s="1"/>
      <c r="AI201" s="1"/>
      <c r="AQ201" s="7" t="str">
        <f t="shared" si="32"/>
        <v/>
      </c>
      <c r="AR201" s="67" t="str">
        <f t="shared" si="33"/>
        <v/>
      </c>
      <c r="AS201" s="67" t="str">
        <f t="shared" si="34"/>
        <v/>
      </c>
      <c r="AT201" s="67" t="str">
        <f t="shared" si="35"/>
        <v/>
      </c>
      <c r="AU201" s="67" t="str">
        <f t="shared" si="43"/>
        <v/>
      </c>
      <c r="AV201" s="67" t="str">
        <f t="shared" si="36"/>
        <v/>
      </c>
      <c r="AW201" s="67" t="str">
        <f t="shared" si="37"/>
        <v/>
      </c>
      <c r="AX201" s="67" t="str">
        <f t="shared" si="38"/>
        <v/>
      </c>
      <c r="AY201" s="67" t="str">
        <f t="shared" si="39"/>
        <v/>
      </c>
      <c r="AZ201" s="67" t="str">
        <f t="shared" si="40"/>
        <v/>
      </c>
      <c r="BA201" s="67" t="str">
        <f t="shared" si="41"/>
        <v/>
      </c>
      <c r="BB201" s="67" t="str">
        <f t="shared" si="42"/>
        <v/>
      </c>
      <c r="IX201" s="7"/>
      <c r="IY201" s="7"/>
    </row>
    <row r="202" spans="1:259" ht="11.85" customHeight="1" x14ac:dyDescent="0.3">
      <c r="A202" s="7" t="str">
        <f t="shared" si="30"/>
        <v/>
      </c>
      <c r="B202" s="7" t="str">
        <f t="shared" si="31"/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4" t="str">
        <v/>
      </c>
      <c r="H202" s="14" t="str">
        <v/>
      </c>
      <c r="I202" s="14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/>
      <c r="T202" s="10"/>
      <c r="U202" s="7"/>
      <c r="V202" s="7"/>
      <c r="W202" s="7"/>
      <c r="X202" s="7"/>
      <c r="AH202" s="1"/>
      <c r="AI202" s="1"/>
      <c r="AQ202" s="7" t="str">
        <f t="shared" si="32"/>
        <v/>
      </c>
      <c r="AR202" s="67" t="str">
        <f t="shared" si="33"/>
        <v/>
      </c>
      <c r="AS202" s="67" t="str">
        <f t="shared" si="34"/>
        <v/>
      </c>
      <c r="AT202" s="67" t="str">
        <f t="shared" si="35"/>
        <v/>
      </c>
      <c r="AU202" s="67" t="str">
        <f t="shared" si="43"/>
        <v/>
      </c>
      <c r="AV202" s="67" t="str">
        <f t="shared" si="36"/>
        <v/>
      </c>
      <c r="AW202" s="67" t="str">
        <f t="shared" si="37"/>
        <v/>
      </c>
      <c r="AX202" s="67" t="str">
        <f t="shared" si="38"/>
        <v/>
      </c>
      <c r="AY202" s="67" t="str">
        <f t="shared" si="39"/>
        <v/>
      </c>
      <c r="AZ202" s="67" t="str">
        <f t="shared" si="40"/>
        <v/>
      </c>
      <c r="BA202" s="67" t="str">
        <f t="shared" si="41"/>
        <v/>
      </c>
      <c r="BB202" s="67" t="str">
        <f t="shared" si="42"/>
        <v/>
      </c>
      <c r="IX202" s="7"/>
      <c r="IY202" s="7"/>
    </row>
    <row r="203" spans="1:259" ht="11.85" customHeight="1" x14ac:dyDescent="0.3">
      <c r="A203" s="7" t="str">
        <f t="shared" si="30"/>
        <v/>
      </c>
      <c r="B203" s="7" t="str">
        <f t="shared" si="31"/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4" t="str">
        <v/>
      </c>
      <c r="H203" s="14" t="str">
        <v/>
      </c>
      <c r="I203" s="14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/>
      <c r="T203" s="10"/>
      <c r="U203" s="7"/>
      <c r="V203" s="7"/>
      <c r="W203" s="7"/>
      <c r="X203" s="7"/>
      <c r="AH203" s="1"/>
      <c r="AI203" s="1"/>
      <c r="AQ203" s="7" t="str">
        <f t="shared" si="32"/>
        <v/>
      </c>
      <c r="AR203" s="67" t="str">
        <f t="shared" si="33"/>
        <v/>
      </c>
      <c r="AS203" s="67" t="str">
        <f t="shared" si="34"/>
        <v/>
      </c>
      <c r="AT203" s="67" t="str">
        <f t="shared" si="35"/>
        <v/>
      </c>
      <c r="AU203" s="67" t="str">
        <f t="shared" si="43"/>
        <v/>
      </c>
      <c r="AV203" s="67" t="str">
        <f t="shared" si="36"/>
        <v/>
      </c>
      <c r="AW203" s="67" t="str">
        <f t="shared" si="37"/>
        <v/>
      </c>
      <c r="AX203" s="67" t="str">
        <f t="shared" si="38"/>
        <v/>
      </c>
      <c r="AY203" s="67" t="str">
        <f t="shared" si="39"/>
        <v/>
      </c>
      <c r="AZ203" s="67" t="str">
        <f t="shared" si="40"/>
        <v/>
      </c>
      <c r="BA203" s="67" t="str">
        <f t="shared" si="41"/>
        <v/>
      </c>
      <c r="BB203" s="67" t="str">
        <f t="shared" si="42"/>
        <v/>
      </c>
      <c r="IX203" s="7"/>
      <c r="IY203" s="7"/>
    </row>
    <row r="204" spans="1:259" ht="11.85" customHeight="1" x14ac:dyDescent="0.3">
      <c r="A204" s="7" t="str">
        <f t="shared" si="30"/>
        <v/>
      </c>
      <c r="B204" s="7" t="str">
        <f t="shared" si="31"/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4" t="str">
        <v/>
      </c>
      <c r="H204" s="14" t="str">
        <v/>
      </c>
      <c r="I204" s="14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/>
      <c r="T204" s="10"/>
      <c r="U204" s="7"/>
      <c r="V204" s="7"/>
      <c r="W204" s="7"/>
      <c r="X204" s="7"/>
      <c r="AH204" s="1"/>
      <c r="AI204" s="1"/>
      <c r="AQ204" s="7" t="str">
        <f t="shared" si="32"/>
        <v/>
      </c>
      <c r="AR204" s="67" t="str">
        <f t="shared" si="33"/>
        <v/>
      </c>
      <c r="AS204" s="67" t="str">
        <f t="shared" si="34"/>
        <v/>
      </c>
      <c r="AT204" s="67" t="str">
        <f t="shared" si="35"/>
        <v/>
      </c>
      <c r="AU204" s="67" t="str">
        <f t="shared" si="43"/>
        <v/>
      </c>
      <c r="AV204" s="67" t="str">
        <f t="shared" si="36"/>
        <v/>
      </c>
      <c r="AW204" s="67" t="str">
        <f t="shared" si="37"/>
        <v/>
      </c>
      <c r="AX204" s="67" t="str">
        <f t="shared" si="38"/>
        <v/>
      </c>
      <c r="AY204" s="67" t="str">
        <f t="shared" si="39"/>
        <v/>
      </c>
      <c r="AZ204" s="67" t="str">
        <f t="shared" si="40"/>
        <v/>
      </c>
      <c r="BA204" s="67" t="str">
        <f t="shared" si="41"/>
        <v/>
      </c>
      <c r="BB204" s="67" t="str">
        <f t="shared" si="42"/>
        <v/>
      </c>
      <c r="IX204" s="7"/>
      <c r="IY204" s="7"/>
    </row>
    <row r="205" spans="1:259" ht="11.85" customHeight="1" x14ac:dyDescent="0.3">
      <c r="A205" s="7" t="str">
        <f t="shared" si="30"/>
        <v/>
      </c>
      <c r="B205" s="7" t="str">
        <f t="shared" ref="B205:B236" si="44">IF(IF(OR($D$37,$D$36,$D$35),(ROW(A205)-ROW($A$45))*$E$30,"")&lt;=$E$31,IF(OR($D$37,$D$36,$D$35),(ROW(A205)-ROW($A$45))*$E$30,""),"")</f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4" t="str">
        <v/>
      </c>
      <c r="H205" s="14" t="str">
        <v/>
      </c>
      <c r="I205" s="14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/>
      <c r="T205" s="10"/>
      <c r="U205" s="7"/>
      <c r="V205" s="7"/>
      <c r="W205" s="7"/>
      <c r="X205" s="7"/>
      <c r="AH205" s="1"/>
      <c r="AI205" s="1"/>
      <c r="AQ205" s="7" t="str">
        <f t="shared" si="32"/>
        <v/>
      </c>
      <c r="AR205" s="67" t="str">
        <f t="shared" si="33"/>
        <v/>
      </c>
      <c r="AS205" s="67" t="str">
        <f t="shared" si="34"/>
        <v/>
      </c>
      <c r="AT205" s="67" t="str">
        <f t="shared" si="35"/>
        <v/>
      </c>
      <c r="AU205" s="67" t="str">
        <f t="shared" si="43"/>
        <v/>
      </c>
      <c r="AV205" s="67" t="str">
        <f t="shared" si="36"/>
        <v/>
      </c>
      <c r="AW205" s="67" t="str">
        <f t="shared" si="37"/>
        <v/>
      </c>
      <c r="AX205" s="67" t="str">
        <f t="shared" si="38"/>
        <v/>
      </c>
      <c r="AY205" s="67" t="str">
        <f t="shared" si="39"/>
        <v/>
      </c>
      <c r="AZ205" s="67" t="str">
        <f t="shared" si="40"/>
        <v/>
      </c>
      <c r="BA205" s="67" t="str">
        <f t="shared" si="41"/>
        <v/>
      </c>
      <c r="BB205" s="67" t="str">
        <f t="shared" si="42"/>
        <v/>
      </c>
      <c r="IX205" s="7"/>
      <c r="IY205" s="7"/>
    </row>
    <row r="206" spans="1:259" ht="11.85" customHeight="1" x14ac:dyDescent="0.3">
      <c r="A206" s="7" t="str">
        <f t="shared" si="30"/>
        <v/>
      </c>
      <c r="B206" s="7" t="str">
        <f t="shared" si="44"/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4" t="str">
        <v/>
      </c>
      <c r="H206" s="14" t="str">
        <v/>
      </c>
      <c r="I206" s="14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/>
      <c r="T206" s="10"/>
      <c r="U206" s="7"/>
      <c r="V206" s="7"/>
      <c r="W206" s="7"/>
      <c r="X206" s="7"/>
      <c r="AH206" s="1"/>
      <c r="AI206" s="1"/>
      <c r="AQ206" s="7" t="str">
        <f t="shared" si="32"/>
        <v/>
      </c>
      <c r="AR206" s="67" t="str">
        <f t="shared" si="33"/>
        <v/>
      </c>
      <c r="AS206" s="67" t="str">
        <f t="shared" si="34"/>
        <v/>
      </c>
      <c r="AT206" s="67" t="str">
        <f t="shared" si="35"/>
        <v/>
      </c>
      <c r="AU206" s="67" t="str">
        <f t="shared" si="43"/>
        <v/>
      </c>
      <c r="AV206" s="67" t="str">
        <f t="shared" si="36"/>
        <v/>
      </c>
      <c r="AW206" s="67" t="str">
        <f t="shared" si="37"/>
        <v/>
      </c>
      <c r="AX206" s="67" t="str">
        <f t="shared" si="38"/>
        <v/>
      </c>
      <c r="AY206" s="67" t="str">
        <f t="shared" si="39"/>
        <v/>
      </c>
      <c r="AZ206" s="67" t="str">
        <f t="shared" si="40"/>
        <v/>
      </c>
      <c r="BA206" s="67" t="str">
        <f t="shared" si="41"/>
        <v/>
      </c>
      <c r="BB206" s="67" t="str">
        <f t="shared" si="42"/>
        <v/>
      </c>
      <c r="IX206" s="7"/>
      <c r="IY206" s="7"/>
    </row>
    <row r="207" spans="1:259" ht="11.85" customHeight="1" x14ac:dyDescent="0.3">
      <c r="A207" s="7" t="str">
        <f t="shared" si="30"/>
        <v/>
      </c>
      <c r="B207" s="7" t="str">
        <f t="shared" si="44"/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4" t="str">
        <v/>
      </c>
      <c r="H207" s="14" t="str">
        <v/>
      </c>
      <c r="I207" s="14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/>
      <c r="T207" s="10"/>
      <c r="U207" s="7"/>
      <c r="V207" s="7"/>
      <c r="W207" s="7"/>
      <c r="X207" s="7"/>
      <c r="AH207" s="1"/>
      <c r="AI207" s="1"/>
      <c r="AQ207" s="7" t="str">
        <f t="shared" si="32"/>
        <v/>
      </c>
      <c r="AR207" s="67" t="str">
        <f t="shared" si="33"/>
        <v/>
      </c>
      <c r="AS207" s="67" t="str">
        <f t="shared" si="34"/>
        <v/>
      </c>
      <c r="AT207" s="67" t="str">
        <f t="shared" si="35"/>
        <v/>
      </c>
      <c r="AU207" s="67" t="str">
        <f t="shared" si="43"/>
        <v/>
      </c>
      <c r="AV207" s="67" t="str">
        <f t="shared" si="36"/>
        <v/>
      </c>
      <c r="AW207" s="67" t="str">
        <f t="shared" si="37"/>
        <v/>
      </c>
      <c r="AX207" s="67" t="str">
        <f t="shared" si="38"/>
        <v/>
      </c>
      <c r="AY207" s="67" t="str">
        <f t="shared" si="39"/>
        <v/>
      </c>
      <c r="AZ207" s="67" t="str">
        <f t="shared" si="40"/>
        <v/>
      </c>
      <c r="BA207" s="67" t="str">
        <f t="shared" si="41"/>
        <v/>
      </c>
      <c r="BB207" s="67" t="str">
        <f t="shared" si="42"/>
        <v/>
      </c>
      <c r="IX207" s="7"/>
      <c r="IY207" s="7"/>
    </row>
    <row r="208" spans="1:259" ht="11.85" customHeight="1" x14ac:dyDescent="0.3">
      <c r="A208" s="7" t="str">
        <f t="shared" si="30"/>
        <v/>
      </c>
      <c r="B208" s="7" t="str">
        <f t="shared" si="44"/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4" t="str">
        <v/>
      </c>
      <c r="H208" s="14" t="str">
        <v/>
      </c>
      <c r="I208" s="14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/>
      <c r="T208" s="10"/>
      <c r="U208" s="7"/>
      <c r="V208" s="7"/>
      <c r="W208" s="7"/>
      <c r="X208" s="7"/>
      <c r="AH208" s="1"/>
      <c r="AI208" s="1"/>
      <c r="AQ208" s="7" t="str">
        <f t="shared" si="32"/>
        <v/>
      </c>
      <c r="AR208" s="67" t="str">
        <f t="shared" si="33"/>
        <v/>
      </c>
      <c r="AS208" s="67" t="str">
        <f t="shared" si="34"/>
        <v/>
      </c>
      <c r="AT208" s="67" t="str">
        <f t="shared" si="35"/>
        <v/>
      </c>
      <c r="AU208" s="67" t="str">
        <f t="shared" si="43"/>
        <v/>
      </c>
      <c r="AV208" s="67" t="str">
        <f t="shared" si="36"/>
        <v/>
      </c>
      <c r="AW208" s="67" t="str">
        <f t="shared" si="37"/>
        <v/>
      </c>
      <c r="AX208" s="67" t="str">
        <f t="shared" si="38"/>
        <v/>
      </c>
      <c r="AY208" s="67" t="str">
        <f t="shared" si="39"/>
        <v/>
      </c>
      <c r="AZ208" s="67" t="str">
        <f t="shared" si="40"/>
        <v/>
      </c>
      <c r="BA208" s="67" t="str">
        <f t="shared" si="41"/>
        <v/>
      </c>
      <c r="BB208" s="67" t="str">
        <f t="shared" si="42"/>
        <v/>
      </c>
      <c r="IX208" s="7"/>
      <c r="IY208" s="7"/>
    </row>
    <row r="209" spans="1:259" ht="11.85" customHeight="1" x14ac:dyDescent="0.3">
      <c r="A209" s="7" t="str">
        <f t="shared" si="30"/>
        <v/>
      </c>
      <c r="B209" s="7" t="str">
        <f t="shared" si="44"/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4" t="str">
        <v/>
      </c>
      <c r="H209" s="14" t="str">
        <v/>
      </c>
      <c r="I209" s="14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/>
      <c r="T209" s="10"/>
      <c r="U209" s="7"/>
      <c r="V209" s="7"/>
      <c r="W209" s="7"/>
      <c r="X209" s="7"/>
      <c r="AH209" s="1"/>
      <c r="AI209" s="1"/>
      <c r="AQ209" s="7" t="str">
        <f t="shared" si="32"/>
        <v/>
      </c>
      <c r="AR209" s="67" t="str">
        <f t="shared" si="33"/>
        <v/>
      </c>
      <c r="AS209" s="67" t="str">
        <f t="shared" si="34"/>
        <v/>
      </c>
      <c r="AT209" s="67" t="str">
        <f t="shared" si="35"/>
        <v/>
      </c>
      <c r="AU209" s="67" t="str">
        <f t="shared" si="43"/>
        <v/>
      </c>
      <c r="AV209" s="67" t="str">
        <f t="shared" si="36"/>
        <v/>
      </c>
      <c r="AW209" s="67" t="str">
        <f t="shared" si="37"/>
        <v/>
      </c>
      <c r="AX209" s="67" t="str">
        <f t="shared" si="38"/>
        <v/>
      </c>
      <c r="AY209" s="67" t="str">
        <f t="shared" si="39"/>
        <v/>
      </c>
      <c r="AZ209" s="67" t="str">
        <f t="shared" si="40"/>
        <v/>
      </c>
      <c r="BA209" s="67" t="str">
        <f t="shared" si="41"/>
        <v/>
      </c>
      <c r="BB209" s="67" t="str">
        <f t="shared" si="42"/>
        <v/>
      </c>
      <c r="IX209" s="7"/>
      <c r="IY209" s="7"/>
    </row>
    <row r="210" spans="1:259" ht="11.85" customHeight="1" x14ac:dyDescent="0.3">
      <c r="A210" s="7" t="str">
        <f t="shared" si="30"/>
        <v/>
      </c>
      <c r="B210" s="7" t="str">
        <f t="shared" si="44"/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4" t="str">
        <v/>
      </c>
      <c r="H210" s="14" t="str">
        <v/>
      </c>
      <c r="I210" s="14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/>
      <c r="T210" s="10"/>
      <c r="U210" s="7"/>
      <c r="V210" s="7"/>
      <c r="W210" s="7"/>
      <c r="X210" s="7"/>
      <c r="AH210" s="1"/>
      <c r="AI210" s="1"/>
      <c r="AQ210" s="7" t="str">
        <f t="shared" si="32"/>
        <v/>
      </c>
      <c r="AR210" s="67" t="str">
        <f t="shared" si="33"/>
        <v/>
      </c>
      <c r="AS210" s="67" t="str">
        <f t="shared" si="34"/>
        <v/>
      </c>
      <c r="AT210" s="67" t="str">
        <f t="shared" si="35"/>
        <v/>
      </c>
      <c r="AU210" s="67" t="str">
        <f t="shared" si="43"/>
        <v/>
      </c>
      <c r="AV210" s="67" t="str">
        <f t="shared" si="36"/>
        <v/>
      </c>
      <c r="AW210" s="67" t="str">
        <f t="shared" si="37"/>
        <v/>
      </c>
      <c r="AX210" s="67" t="str">
        <f t="shared" si="38"/>
        <v/>
      </c>
      <c r="AY210" s="67" t="str">
        <f t="shared" si="39"/>
        <v/>
      </c>
      <c r="AZ210" s="67" t="str">
        <f t="shared" si="40"/>
        <v/>
      </c>
      <c r="BA210" s="67" t="str">
        <f t="shared" si="41"/>
        <v/>
      </c>
      <c r="BB210" s="67" t="str">
        <f t="shared" si="42"/>
        <v/>
      </c>
      <c r="IX210" s="7"/>
      <c r="IY210" s="7"/>
    </row>
    <row r="211" spans="1:259" ht="11.85" customHeight="1" x14ac:dyDescent="0.3">
      <c r="A211" s="7" t="str">
        <f t="shared" si="30"/>
        <v/>
      </c>
      <c r="B211" s="7" t="str">
        <f t="shared" si="44"/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4" t="str">
        <v/>
      </c>
      <c r="H211" s="14" t="str">
        <v/>
      </c>
      <c r="I211" s="14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/>
      <c r="T211" s="10"/>
      <c r="U211" s="7"/>
      <c r="V211" s="7"/>
      <c r="W211" s="7"/>
      <c r="X211" s="7"/>
      <c r="AH211" s="1"/>
      <c r="AI211" s="1"/>
      <c r="AQ211" s="7" t="str">
        <f t="shared" si="32"/>
        <v/>
      </c>
      <c r="AR211" s="67" t="str">
        <f t="shared" si="33"/>
        <v/>
      </c>
      <c r="AS211" s="67" t="str">
        <f t="shared" si="34"/>
        <v/>
      </c>
      <c r="AT211" s="67" t="str">
        <f t="shared" si="35"/>
        <v/>
      </c>
      <c r="AU211" s="67" t="str">
        <f t="shared" si="43"/>
        <v/>
      </c>
      <c r="AV211" s="67" t="str">
        <f t="shared" si="36"/>
        <v/>
      </c>
      <c r="AW211" s="67" t="str">
        <f t="shared" si="37"/>
        <v/>
      </c>
      <c r="AX211" s="67" t="str">
        <f t="shared" si="38"/>
        <v/>
      </c>
      <c r="AY211" s="67" t="str">
        <f t="shared" si="39"/>
        <v/>
      </c>
      <c r="AZ211" s="67" t="str">
        <f t="shared" si="40"/>
        <v/>
      </c>
      <c r="BA211" s="67" t="str">
        <f t="shared" si="41"/>
        <v/>
      </c>
      <c r="BB211" s="67" t="str">
        <f t="shared" si="42"/>
        <v/>
      </c>
      <c r="IX211" s="7"/>
      <c r="IY211" s="7"/>
    </row>
    <row r="212" spans="1:259" ht="11.85" customHeight="1" x14ac:dyDescent="0.3">
      <c r="A212" s="7" t="str">
        <f t="shared" si="30"/>
        <v/>
      </c>
      <c r="B212" s="7" t="str">
        <f t="shared" si="44"/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4" t="str">
        <v/>
      </c>
      <c r="H212" s="14" t="str">
        <v/>
      </c>
      <c r="I212" s="14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/>
      <c r="T212" s="10"/>
      <c r="U212" s="7"/>
      <c r="V212" s="7"/>
      <c r="W212" s="7"/>
      <c r="X212" s="7"/>
      <c r="AH212" s="1"/>
      <c r="AI212" s="1"/>
      <c r="AQ212" s="7" t="str">
        <f t="shared" si="32"/>
        <v/>
      </c>
      <c r="AR212" s="67" t="str">
        <f t="shared" si="33"/>
        <v/>
      </c>
      <c r="AS212" s="67" t="str">
        <f t="shared" si="34"/>
        <v/>
      </c>
      <c r="AT212" s="67" t="str">
        <f t="shared" si="35"/>
        <v/>
      </c>
      <c r="AU212" s="67" t="str">
        <f t="shared" si="43"/>
        <v/>
      </c>
      <c r="AV212" s="67" t="str">
        <f t="shared" si="36"/>
        <v/>
      </c>
      <c r="AW212" s="67" t="str">
        <f t="shared" si="37"/>
        <v/>
      </c>
      <c r="AX212" s="67" t="str">
        <f t="shared" si="38"/>
        <v/>
      </c>
      <c r="AY212" s="67" t="str">
        <f t="shared" si="39"/>
        <v/>
      </c>
      <c r="AZ212" s="67" t="str">
        <f t="shared" si="40"/>
        <v/>
      </c>
      <c r="BA212" s="67" t="str">
        <f t="shared" si="41"/>
        <v/>
      </c>
      <c r="BB212" s="67" t="str">
        <f t="shared" si="42"/>
        <v/>
      </c>
      <c r="IX212" s="7"/>
      <c r="IY212" s="7"/>
    </row>
    <row r="213" spans="1:259" ht="11.85" customHeight="1" x14ac:dyDescent="0.3">
      <c r="A213" s="7" t="str">
        <f t="shared" si="30"/>
        <v/>
      </c>
      <c r="B213" s="7" t="str">
        <f t="shared" si="44"/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4" t="str">
        <v/>
      </c>
      <c r="H213" s="14" t="str">
        <v/>
      </c>
      <c r="I213" s="14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/>
      <c r="T213" s="10"/>
      <c r="U213" s="7"/>
      <c r="V213" s="7"/>
      <c r="W213" s="7"/>
      <c r="X213" s="7"/>
      <c r="AH213" s="1"/>
      <c r="AI213" s="1"/>
      <c r="AQ213" s="7" t="str">
        <f t="shared" si="32"/>
        <v/>
      </c>
      <c r="AR213" s="67" t="str">
        <f t="shared" si="33"/>
        <v/>
      </c>
      <c r="AS213" s="67" t="str">
        <f t="shared" si="34"/>
        <v/>
      </c>
      <c r="AT213" s="67" t="str">
        <f t="shared" si="35"/>
        <v/>
      </c>
      <c r="AU213" s="67" t="str">
        <f t="shared" si="43"/>
        <v/>
      </c>
      <c r="AV213" s="67" t="str">
        <f t="shared" si="36"/>
        <v/>
      </c>
      <c r="AW213" s="67" t="str">
        <f t="shared" si="37"/>
        <v/>
      </c>
      <c r="AX213" s="67" t="str">
        <f t="shared" si="38"/>
        <v/>
      </c>
      <c r="AY213" s="67" t="str">
        <f t="shared" si="39"/>
        <v/>
      </c>
      <c r="AZ213" s="67" t="str">
        <f t="shared" si="40"/>
        <v/>
      </c>
      <c r="BA213" s="67" t="str">
        <f t="shared" si="41"/>
        <v/>
      </c>
      <c r="BB213" s="67" t="str">
        <f t="shared" si="42"/>
        <v/>
      </c>
      <c r="IX213" s="7"/>
      <c r="IY213" s="7"/>
    </row>
    <row r="214" spans="1:259" ht="11.85" customHeight="1" x14ac:dyDescent="0.3">
      <c r="A214" s="7" t="str">
        <f t="shared" si="30"/>
        <v/>
      </c>
      <c r="B214" s="7" t="str">
        <f t="shared" si="44"/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4" t="str">
        <v/>
      </c>
      <c r="H214" s="14" t="str">
        <v/>
      </c>
      <c r="I214" s="14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/>
      <c r="T214" s="10"/>
      <c r="U214" s="7"/>
      <c r="V214" s="7"/>
      <c r="W214" s="7"/>
      <c r="X214" s="7"/>
      <c r="AH214" s="1"/>
      <c r="AI214" s="1"/>
      <c r="AQ214" s="7" t="str">
        <f t="shared" si="32"/>
        <v/>
      </c>
      <c r="AR214" s="67" t="str">
        <f t="shared" si="33"/>
        <v/>
      </c>
      <c r="AS214" s="67" t="str">
        <f t="shared" si="34"/>
        <v/>
      </c>
      <c r="AT214" s="67" t="str">
        <f t="shared" si="35"/>
        <v/>
      </c>
      <c r="AU214" s="67" t="str">
        <f t="shared" si="43"/>
        <v/>
      </c>
      <c r="AV214" s="67" t="str">
        <f t="shared" si="36"/>
        <v/>
      </c>
      <c r="AW214" s="67" t="str">
        <f t="shared" si="37"/>
        <v/>
      </c>
      <c r="AX214" s="67" t="str">
        <f t="shared" si="38"/>
        <v/>
      </c>
      <c r="AY214" s="67" t="str">
        <f t="shared" si="39"/>
        <v/>
      </c>
      <c r="AZ214" s="67" t="str">
        <f t="shared" si="40"/>
        <v/>
      </c>
      <c r="BA214" s="67" t="str">
        <f t="shared" si="41"/>
        <v/>
      </c>
      <c r="BB214" s="67" t="str">
        <f t="shared" si="42"/>
        <v/>
      </c>
      <c r="IX214" s="7"/>
      <c r="IY214" s="7"/>
    </row>
    <row r="215" spans="1:259" ht="11.85" customHeight="1" x14ac:dyDescent="0.3">
      <c r="A215" s="7" t="str">
        <f t="shared" si="30"/>
        <v/>
      </c>
      <c r="B215" s="7" t="str">
        <f t="shared" si="44"/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4" t="str">
        <v/>
      </c>
      <c r="H215" s="14" t="str">
        <v/>
      </c>
      <c r="I215" s="14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/>
      <c r="T215" s="10"/>
      <c r="U215" s="7"/>
      <c r="V215" s="7"/>
      <c r="W215" s="7"/>
      <c r="X215" s="7"/>
      <c r="AH215" s="1"/>
      <c r="AI215" s="1"/>
      <c r="AQ215" s="7" t="str">
        <f t="shared" si="32"/>
        <v/>
      </c>
      <c r="AR215" s="67" t="str">
        <f t="shared" si="33"/>
        <v/>
      </c>
      <c r="AS215" s="67" t="str">
        <f t="shared" si="34"/>
        <v/>
      </c>
      <c r="AT215" s="67" t="str">
        <f t="shared" si="35"/>
        <v/>
      </c>
      <c r="AU215" s="67" t="str">
        <f t="shared" si="43"/>
        <v/>
      </c>
      <c r="AV215" s="67" t="str">
        <f t="shared" si="36"/>
        <v/>
      </c>
      <c r="AW215" s="67" t="str">
        <f t="shared" si="37"/>
        <v/>
      </c>
      <c r="AX215" s="67" t="str">
        <f t="shared" si="38"/>
        <v/>
      </c>
      <c r="AY215" s="67" t="str">
        <f t="shared" si="39"/>
        <v/>
      </c>
      <c r="AZ215" s="67" t="str">
        <f t="shared" si="40"/>
        <v/>
      </c>
      <c r="BA215" s="67" t="str">
        <f t="shared" si="41"/>
        <v/>
      </c>
      <c r="BB215" s="67" t="str">
        <f t="shared" si="42"/>
        <v/>
      </c>
      <c r="IX215" s="7"/>
      <c r="IY215" s="7"/>
    </row>
    <row r="216" spans="1:259" ht="11.85" customHeight="1" x14ac:dyDescent="0.3">
      <c r="A216" s="7" t="str">
        <f t="shared" si="30"/>
        <v/>
      </c>
      <c r="B216" s="7" t="str">
        <f t="shared" si="44"/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4" t="str">
        <v/>
      </c>
      <c r="H216" s="14" t="str">
        <v/>
      </c>
      <c r="I216" s="14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/>
      <c r="T216" s="10"/>
      <c r="U216" s="7"/>
      <c r="V216" s="7"/>
      <c r="W216" s="7"/>
      <c r="X216" s="7"/>
      <c r="AH216" s="1"/>
      <c r="AI216" s="1"/>
      <c r="AQ216" s="7" t="str">
        <f t="shared" si="32"/>
        <v/>
      </c>
      <c r="AR216" s="67" t="str">
        <f t="shared" si="33"/>
        <v/>
      </c>
      <c r="AS216" s="67" t="str">
        <f t="shared" si="34"/>
        <v/>
      </c>
      <c r="AT216" s="67" t="str">
        <f t="shared" si="35"/>
        <v/>
      </c>
      <c r="AU216" s="67" t="str">
        <f t="shared" si="43"/>
        <v/>
      </c>
      <c r="AV216" s="67" t="str">
        <f t="shared" si="36"/>
        <v/>
      </c>
      <c r="AW216" s="67" t="str">
        <f t="shared" si="37"/>
        <v/>
      </c>
      <c r="AX216" s="67" t="str">
        <f t="shared" si="38"/>
        <v/>
      </c>
      <c r="AY216" s="67" t="str">
        <f t="shared" si="39"/>
        <v/>
      </c>
      <c r="AZ216" s="67" t="str">
        <f t="shared" si="40"/>
        <v/>
      </c>
      <c r="BA216" s="67" t="str">
        <f t="shared" si="41"/>
        <v/>
      </c>
      <c r="BB216" s="67" t="str">
        <f t="shared" si="42"/>
        <v/>
      </c>
      <c r="IX216" s="7"/>
      <c r="IY216" s="7"/>
    </row>
    <row r="217" spans="1:259" ht="11.85" customHeight="1" x14ac:dyDescent="0.3">
      <c r="A217" s="7" t="str">
        <f t="shared" si="30"/>
        <v/>
      </c>
      <c r="B217" s="7" t="str">
        <f t="shared" si="44"/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4" t="str">
        <v/>
      </c>
      <c r="H217" s="14" t="str">
        <v/>
      </c>
      <c r="I217" s="14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/>
      <c r="T217" s="10"/>
      <c r="U217" s="7"/>
      <c r="V217" s="7"/>
      <c r="W217" s="7"/>
      <c r="X217" s="7"/>
      <c r="AH217" s="1"/>
      <c r="AI217" s="1"/>
      <c r="AQ217" s="7" t="str">
        <f t="shared" si="32"/>
        <v/>
      </c>
      <c r="AR217" s="67" t="str">
        <f t="shared" si="33"/>
        <v/>
      </c>
      <c r="AS217" s="67" t="str">
        <f t="shared" si="34"/>
        <v/>
      </c>
      <c r="AT217" s="67" t="str">
        <f t="shared" si="35"/>
        <v/>
      </c>
      <c r="AU217" s="67" t="str">
        <f t="shared" si="43"/>
        <v/>
      </c>
      <c r="AV217" s="67" t="str">
        <f t="shared" si="36"/>
        <v/>
      </c>
      <c r="AW217" s="67" t="str">
        <f t="shared" si="37"/>
        <v/>
      </c>
      <c r="AX217" s="67" t="str">
        <f t="shared" si="38"/>
        <v/>
      </c>
      <c r="AY217" s="67" t="str">
        <f t="shared" si="39"/>
        <v/>
      </c>
      <c r="AZ217" s="67" t="str">
        <f t="shared" si="40"/>
        <v/>
      </c>
      <c r="BA217" s="67" t="str">
        <f t="shared" si="41"/>
        <v/>
      </c>
      <c r="BB217" s="67" t="str">
        <f t="shared" si="42"/>
        <v/>
      </c>
      <c r="IX217" s="7"/>
      <c r="IY217" s="7"/>
    </row>
    <row r="218" spans="1:259" ht="11.85" customHeight="1" x14ac:dyDescent="0.3">
      <c r="A218" s="7" t="str">
        <f t="shared" si="30"/>
        <v/>
      </c>
      <c r="B218" s="7" t="str">
        <f t="shared" si="44"/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4" t="str">
        <v/>
      </c>
      <c r="H218" s="14" t="str">
        <v/>
      </c>
      <c r="I218" s="14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/>
      <c r="T218" s="10"/>
      <c r="U218" s="7"/>
      <c r="V218" s="7"/>
      <c r="W218" s="7"/>
      <c r="X218" s="7"/>
      <c r="AH218" s="1"/>
      <c r="AI218" s="1"/>
      <c r="AQ218" s="7" t="str">
        <f t="shared" si="32"/>
        <v/>
      </c>
      <c r="AR218" s="67" t="str">
        <f t="shared" si="33"/>
        <v/>
      </c>
      <c r="AS218" s="67" t="str">
        <f t="shared" si="34"/>
        <v/>
      </c>
      <c r="AT218" s="67" t="str">
        <f t="shared" si="35"/>
        <v/>
      </c>
      <c r="AU218" s="67" t="str">
        <f t="shared" si="43"/>
        <v/>
      </c>
      <c r="AV218" s="67" t="str">
        <f t="shared" si="36"/>
        <v/>
      </c>
      <c r="AW218" s="67" t="str">
        <f t="shared" si="37"/>
        <v/>
      </c>
      <c r="AX218" s="67" t="str">
        <f t="shared" si="38"/>
        <v/>
      </c>
      <c r="AY218" s="67" t="str">
        <f t="shared" si="39"/>
        <v/>
      </c>
      <c r="AZ218" s="67" t="str">
        <f t="shared" si="40"/>
        <v/>
      </c>
      <c r="BA218" s="67" t="str">
        <f t="shared" si="41"/>
        <v/>
      </c>
      <c r="BB218" s="67" t="str">
        <f t="shared" si="42"/>
        <v/>
      </c>
      <c r="IX218" s="7"/>
      <c r="IY218" s="7"/>
    </row>
    <row r="219" spans="1:259" ht="11.85" customHeight="1" x14ac:dyDescent="0.3">
      <c r="A219" s="7" t="str">
        <f t="shared" si="30"/>
        <v/>
      </c>
      <c r="B219" s="7" t="str">
        <f t="shared" si="44"/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4" t="str">
        <v/>
      </c>
      <c r="H219" s="14" t="str">
        <v/>
      </c>
      <c r="I219" s="14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/>
      <c r="T219" s="10"/>
      <c r="U219" s="7"/>
      <c r="V219" s="7"/>
      <c r="W219" s="7"/>
      <c r="X219" s="7"/>
      <c r="AH219" s="1"/>
      <c r="AI219" s="1"/>
      <c r="AQ219" s="7" t="str">
        <f t="shared" si="32"/>
        <v/>
      </c>
      <c r="AR219" s="67" t="str">
        <f t="shared" si="33"/>
        <v/>
      </c>
      <c r="AS219" s="67" t="str">
        <f t="shared" si="34"/>
        <v/>
      </c>
      <c r="AT219" s="67" t="str">
        <f t="shared" si="35"/>
        <v/>
      </c>
      <c r="AU219" s="67" t="str">
        <f t="shared" si="43"/>
        <v/>
      </c>
      <c r="AV219" s="67" t="str">
        <f t="shared" si="36"/>
        <v/>
      </c>
      <c r="AW219" s="67" t="str">
        <f t="shared" si="37"/>
        <v/>
      </c>
      <c r="AX219" s="67" t="str">
        <f t="shared" si="38"/>
        <v/>
      </c>
      <c r="AY219" s="67" t="str">
        <f t="shared" si="39"/>
        <v/>
      </c>
      <c r="AZ219" s="67" t="str">
        <f t="shared" si="40"/>
        <v/>
      </c>
      <c r="BA219" s="67" t="str">
        <f t="shared" si="41"/>
        <v/>
      </c>
      <c r="BB219" s="67" t="str">
        <f t="shared" si="42"/>
        <v/>
      </c>
      <c r="IX219" s="7"/>
      <c r="IY219" s="7"/>
    </row>
    <row r="220" spans="1:259" ht="11.85" customHeight="1" x14ac:dyDescent="0.3">
      <c r="A220" s="7" t="str">
        <f t="shared" si="30"/>
        <v/>
      </c>
      <c r="B220" s="7" t="str">
        <f t="shared" si="44"/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4" t="str">
        <v/>
      </c>
      <c r="H220" s="14" t="str">
        <v/>
      </c>
      <c r="I220" s="14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/>
      <c r="T220" s="10"/>
      <c r="U220" s="7"/>
      <c r="V220" s="7"/>
      <c r="W220" s="7"/>
      <c r="X220" s="7"/>
      <c r="AH220" s="1"/>
      <c r="AI220" s="1"/>
      <c r="AP220" s="7">
        <f>(ROW($A$45)-ROW(A220))*$E$30</f>
        <v>-17.5</v>
      </c>
      <c r="AQ220" s="7" t="str">
        <f t="shared" si="32"/>
        <v/>
      </c>
      <c r="AR220" s="67" t="str">
        <f t="shared" si="33"/>
        <v/>
      </c>
      <c r="AS220" s="67" t="str">
        <f t="shared" si="34"/>
        <v/>
      </c>
      <c r="AT220" s="67" t="str">
        <f t="shared" si="35"/>
        <v/>
      </c>
      <c r="AU220" s="67" t="str">
        <f t="shared" si="43"/>
        <v/>
      </c>
      <c r="AV220" s="67" t="str">
        <f t="shared" si="36"/>
        <v/>
      </c>
      <c r="AW220" s="67" t="str">
        <f t="shared" si="37"/>
        <v/>
      </c>
      <c r="AX220" s="67" t="str">
        <f t="shared" si="38"/>
        <v/>
      </c>
      <c r="AY220" s="67" t="str">
        <f t="shared" si="39"/>
        <v/>
      </c>
      <c r="AZ220" s="67" t="str">
        <f t="shared" si="40"/>
        <v/>
      </c>
      <c r="BA220" s="67" t="str">
        <f t="shared" si="41"/>
        <v/>
      </c>
      <c r="BB220" s="67" t="str">
        <f t="shared" si="42"/>
        <v/>
      </c>
      <c r="IX220" s="7"/>
      <c r="IY220" s="7"/>
    </row>
    <row r="221" spans="1:259" ht="11.85" customHeight="1" x14ac:dyDescent="0.3">
      <c r="A221" s="7" t="str">
        <f t="shared" si="30"/>
        <v/>
      </c>
      <c r="B221" s="7" t="str">
        <f t="shared" si="44"/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4" t="str">
        <v/>
      </c>
      <c r="H221" s="14" t="str">
        <v/>
      </c>
      <c r="I221" s="14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/>
      <c r="T221" s="10"/>
      <c r="U221" s="7"/>
      <c r="V221" s="7"/>
      <c r="W221" s="7"/>
      <c r="X221" s="7"/>
      <c r="AH221" s="1"/>
      <c r="AI221" s="1"/>
      <c r="AQ221" s="7" t="str">
        <f t="shared" si="32"/>
        <v/>
      </c>
      <c r="AR221" s="67" t="str">
        <f t="shared" si="33"/>
        <v/>
      </c>
      <c r="AS221" s="67" t="str">
        <f t="shared" si="34"/>
        <v/>
      </c>
      <c r="AT221" s="67" t="str">
        <f t="shared" si="35"/>
        <v/>
      </c>
      <c r="AU221" s="67" t="str">
        <f t="shared" si="43"/>
        <v/>
      </c>
      <c r="AV221" s="67" t="str">
        <f t="shared" si="36"/>
        <v/>
      </c>
      <c r="AW221" s="67" t="str">
        <f t="shared" si="37"/>
        <v/>
      </c>
      <c r="AX221" s="67" t="str">
        <f t="shared" si="38"/>
        <v/>
      </c>
      <c r="AY221" s="67" t="str">
        <f t="shared" si="39"/>
        <v/>
      </c>
      <c r="AZ221" s="67" t="str">
        <f t="shared" si="40"/>
        <v/>
      </c>
      <c r="BA221" s="67" t="str">
        <f t="shared" si="41"/>
        <v/>
      </c>
      <c r="BB221" s="67" t="str">
        <f t="shared" si="42"/>
        <v/>
      </c>
      <c r="IX221" s="7"/>
      <c r="IY221" s="7"/>
    </row>
    <row r="222" spans="1:259" ht="11.85" customHeight="1" x14ac:dyDescent="0.3">
      <c r="A222" s="7" t="str">
        <f t="shared" si="30"/>
        <v/>
      </c>
      <c r="B222" s="7" t="str">
        <f t="shared" si="44"/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4" t="str">
        <v/>
      </c>
      <c r="H222" s="14" t="str">
        <v/>
      </c>
      <c r="I222" s="14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/>
      <c r="T222" s="10"/>
      <c r="U222" s="7"/>
      <c r="V222" s="7"/>
      <c r="W222" s="7"/>
      <c r="X222" s="7"/>
      <c r="AH222" s="1"/>
      <c r="AI222" s="1"/>
      <c r="AQ222" s="7" t="str">
        <f t="shared" si="32"/>
        <v/>
      </c>
      <c r="AR222" s="67" t="str">
        <f t="shared" si="33"/>
        <v/>
      </c>
      <c r="AS222" s="67" t="str">
        <f t="shared" si="34"/>
        <v/>
      </c>
      <c r="AT222" s="67" t="str">
        <f t="shared" si="35"/>
        <v/>
      </c>
      <c r="AU222" s="67" t="str">
        <f t="shared" si="43"/>
        <v/>
      </c>
      <c r="AV222" s="67" t="str">
        <f t="shared" si="36"/>
        <v/>
      </c>
      <c r="AW222" s="67" t="str">
        <f t="shared" si="37"/>
        <v/>
      </c>
      <c r="AX222" s="67" t="str">
        <f t="shared" si="38"/>
        <v/>
      </c>
      <c r="AY222" s="67" t="str">
        <f t="shared" si="39"/>
        <v/>
      </c>
      <c r="AZ222" s="67" t="str">
        <f t="shared" si="40"/>
        <v/>
      </c>
      <c r="BA222" s="67" t="str">
        <f t="shared" si="41"/>
        <v/>
      </c>
      <c r="BB222" s="67" t="str">
        <f t="shared" si="42"/>
        <v/>
      </c>
      <c r="IX222" s="7"/>
      <c r="IY222" s="7"/>
    </row>
    <row r="223" spans="1:259" ht="11.85" customHeight="1" x14ac:dyDescent="0.3">
      <c r="A223" s="7" t="str">
        <f t="shared" si="30"/>
        <v/>
      </c>
      <c r="B223" s="7" t="str">
        <f t="shared" si="44"/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4" t="str">
        <v/>
      </c>
      <c r="H223" s="14" t="str">
        <v/>
      </c>
      <c r="I223" s="14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/>
      <c r="T223" s="10"/>
      <c r="U223" s="7"/>
      <c r="V223" s="7"/>
      <c r="W223" s="7"/>
      <c r="X223" s="7"/>
      <c r="AH223" s="1"/>
      <c r="AI223" s="1"/>
      <c r="AQ223" s="7" t="str">
        <f t="shared" si="32"/>
        <v/>
      </c>
      <c r="AR223" s="67" t="str">
        <f t="shared" si="33"/>
        <v/>
      </c>
      <c r="AS223" s="67" t="str">
        <f t="shared" si="34"/>
        <v/>
      </c>
      <c r="AT223" s="67" t="str">
        <f t="shared" si="35"/>
        <v/>
      </c>
      <c r="AU223" s="67" t="str">
        <f t="shared" si="43"/>
        <v/>
      </c>
      <c r="AV223" s="67" t="str">
        <f t="shared" si="36"/>
        <v/>
      </c>
      <c r="AW223" s="67" t="str">
        <f t="shared" si="37"/>
        <v/>
      </c>
      <c r="AX223" s="67" t="str">
        <f t="shared" si="38"/>
        <v/>
      </c>
      <c r="AY223" s="67" t="str">
        <f t="shared" si="39"/>
        <v/>
      </c>
      <c r="AZ223" s="67" t="str">
        <f t="shared" si="40"/>
        <v/>
      </c>
      <c r="BA223" s="67" t="str">
        <f t="shared" si="41"/>
        <v/>
      </c>
      <c r="BB223" s="67" t="str">
        <f t="shared" si="42"/>
        <v/>
      </c>
      <c r="IX223" s="7"/>
      <c r="IY223" s="7"/>
    </row>
    <row r="224" spans="1:259" ht="11.85" customHeight="1" x14ac:dyDescent="0.3">
      <c r="A224" s="7" t="str">
        <f t="shared" si="30"/>
        <v/>
      </c>
      <c r="B224" s="7" t="str">
        <f t="shared" si="44"/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4" t="str">
        <v/>
      </c>
      <c r="H224" s="14" t="str">
        <v/>
      </c>
      <c r="I224" s="14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/>
      <c r="T224" s="10"/>
      <c r="U224" s="7"/>
      <c r="V224" s="7"/>
      <c r="W224" s="7"/>
      <c r="X224" s="7"/>
      <c r="AH224" s="1"/>
      <c r="AI224" s="1"/>
      <c r="AQ224" s="7" t="str">
        <f t="shared" si="32"/>
        <v/>
      </c>
      <c r="AR224" s="67" t="str">
        <f t="shared" si="33"/>
        <v/>
      </c>
      <c r="AS224" s="67" t="str">
        <f t="shared" si="34"/>
        <v/>
      </c>
      <c r="AT224" s="67" t="str">
        <f t="shared" si="35"/>
        <v/>
      </c>
      <c r="AU224" s="67" t="str">
        <f t="shared" si="43"/>
        <v/>
      </c>
      <c r="AV224" s="67" t="str">
        <f t="shared" si="36"/>
        <v/>
      </c>
      <c r="AW224" s="67" t="str">
        <f t="shared" si="37"/>
        <v/>
      </c>
      <c r="AX224" s="67" t="str">
        <f t="shared" si="38"/>
        <v/>
      </c>
      <c r="AY224" s="67" t="str">
        <f t="shared" si="39"/>
        <v/>
      </c>
      <c r="AZ224" s="67" t="str">
        <f t="shared" si="40"/>
        <v/>
      </c>
      <c r="BA224" s="67" t="str">
        <f t="shared" si="41"/>
        <v/>
      </c>
      <c r="BB224" s="67" t="str">
        <f t="shared" si="42"/>
        <v/>
      </c>
      <c r="IX224" s="7"/>
      <c r="IY224" s="7"/>
    </row>
    <row r="225" spans="1:259" ht="11.85" customHeight="1" x14ac:dyDescent="0.3">
      <c r="A225" s="7" t="str">
        <f t="shared" si="30"/>
        <v/>
      </c>
      <c r="B225" s="7" t="str">
        <f t="shared" si="44"/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4" t="str">
        <v/>
      </c>
      <c r="H225" s="14" t="str">
        <v/>
      </c>
      <c r="I225" s="14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/>
      <c r="T225" s="10"/>
      <c r="U225" s="7"/>
      <c r="V225" s="7"/>
      <c r="W225" s="7"/>
      <c r="X225" s="7"/>
      <c r="AH225" s="1"/>
      <c r="AI225" s="1"/>
      <c r="AQ225" s="7" t="str">
        <f t="shared" si="32"/>
        <v/>
      </c>
      <c r="AR225" s="67" t="str">
        <f t="shared" si="33"/>
        <v/>
      </c>
      <c r="AS225" s="67" t="str">
        <f t="shared" si="34"/>
        <v/>
      </c>
      <c r="AT225" s="67" t="str">
        <f t="shared" si="35"/>
        <v/>
      </c>
      <c r="AU225" s="67" t="str">
        <f t="shared" si="43"/>
        <v/>
      </c>
      <c r="AV225" s="67" t="str">
        <f t="shared" si="36"/>
        <v/>
      </c>
      <c r="AW225" s="67" t="str">
        <f t="shared" si="37"/>
        <v/>
      </c>
      <c r="AX225" s="67" t="str">
        <f t="shared" si="38"/>
        <v/>
      </c>
      <c r="AY225" s="67" t="str">
        <f t="shared" si="39"/>
        <v/>
      </c>
      <c r="AZ225" s="67" t="str">
        <f t="shared" si="40"/>
        <v/>
      </c>
      <c r="BA225" s="67" t="str">
        <f t="shared" si="41"/>
        <v/>
      </c>
      <c r="BB225" s="67" t="str">
        <f t="shared" si="42"/>
        <v/>
      </c>
      <c r="IX225" s="7"/>
      <c r="IY225" s="7"/>
    </row>
    <row r="226" spans="1:259" ht="11.85" customHeight="1" x14ac:dyDescent="0.3">
      <c r="A226" s="7" t="str">
        <f t="shared" si="30"/>
        <v/>
      </c>
      <c r="B226" s="7" t="str">
        <f t="shared" si="44"/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4" t="str">
        <v/>
      </c>
      <c r="H226" s="14" t="str">
        <v/>
      </c>
      <c r="I226" s="14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/>
      <c r="T226" s="10"/>
      <c r="U226" s="7"/>
      <c r="V226" s="7"/>
      <c r="W226" s="7"/>
      <c r="X226" s="7"/>
      <c r="AH226" s="1"/>
      <c r="AI226" s="1"/>
      <c r="AQ226" s="7" t="str">
        <f t="shared" si="32"/>
        <v/>
      </c>
      <c r="AR226" s="67" t="str">
        <f t="shared" si="33"/>
        <v/>
      </c>
      <c r="AS226" s="67" t="str">
        <f t="shared" si="34"/>
        <v/>
      </c>
      <c r="AT226" s="67" t="str">
        <f t="shared" si="35"/>
        <v/>
      </c>
      <c r="AU226" s="67" t="str">
        <f t="shared" si="43"/>
        <v/>
      </c>
      <c r="AV226" s="67" t="str">
        <f t="shared" si="36"/>
        <v/>
      </c>
      <c r="AW226" s="67" t="str">
        <f t="shared" si="37"/>
        <v/>
      </c>
      <c r="AX226" s="67" t="str">
        <f t="shared" si="38"/>
        <v/>
      </c>
      <c r="AY226" s="67" t="str">
        <f t="shared" si="39"/>
        <v/>
      </c>
      <c r="AZ226" s="67" t="str">
        <f t="shared" si="40"/>
        <v/>
      </c>
      <c r="BA226" s="67" t="str">
        <f t="shared" si="41"/>
        <v/>
      </c>
      <c r="BB226" s="67" t="str">
        <f t="shared" si="42"/>
        <v/>
      </c>
      <c r="IX226" s="7"/>
      <c r="IY226" s="7"/>
    </row>
    <row r="227" spans="1:259" ht="11.85" customHeight="1" x14ac:dyDescent="0.3">
      <c r="A227" s="7" t="str">
        <f t="shared" si="30"/>
        <v/>
      </c>
      <c r="B227" s="7" t="str">
        <f t="shared" si="44"/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4" t="str">
        <v/>
      </c>
      <c r="H227" s="14" t="str">
        <v/>
      </c>
      <c r="I227" s="14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/>
      <c r="T227" s="10"/>
      <c r="U227" s="7"/>
      <c r="V227" s="7"/>
      <c r="W227" s="7"/>
      <c r="X227" s="7"/>
      <c r="AH227" s="1"/>
      <c r="AI227" s="1"/>
      <c r="AQ227" s="7" t="str">
        <f t="shared" si="32"/>
        <v/>
      </c>
      <c r="AR227" s="67" t="str">
        <f t="shared" si="33"/>
        <v/>
      </c>
      <c r="AS227" s="67" t="str">
        <f t="shared" si="34"/>
        <v/>
      </c>
      <c r="AT227" s="67" t="str">
        <f t="shared" si="35"/>
        <v/>
      </c>
      <c r="AU227" s="67" t="str">
        <f t="shared" si="43"/>
        <v/>
      </c>
      <c r="AV227" s="67" t="str">
        <f t="shared" si="36"/>
        <v/>
      </c>
      <c r="AW227" s="67" t="str">
        <f t="shared" si="37"/>
        <v/>
      </c>
      <c r="AX227" s="67" t="str">
        <f t="shared" si="38"/>
        <v/>
      </c>
      <c r="AY227" s="67" t="str">
        <f t="shared" si="39"/>
        <v/>
      </c>
      <c r="AZ227" s="67" t="str">
        <f t="shared" si="40"/>
        <v/>
      </c>
      <c r="BA227" s="67" t="str">
        <f t="shared" si="41"/>
        <v/>
      </c>
      <c r="BB227" s="67" t="str">
        <f t="shared" si="42"/>
        <v/>
      </c>
      <c r="IX227" s="7"/>
      <c r="IY227" s="7"/>
    </row>
    <row r="228" spans="1:259" ht="11.85" customHeight="1" x14ac:dyDescent="0.3">
      <c r="A228" s="7" t="str">
        <f t="shared" si="30"/>
        <v/>
      </c>
      <c r="B228" s="7" t="str">
        <f t="shared" si="44"/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4" t="str">
        <v/>
      </c>
      <c r="H228" s="14" t="str">
        <v/>
      </c>
      <c r="I228" s="14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/>
      <c r="T228" s="10"/>
      <c r="U228" s="7"/>
      <c r="V228" s="7"/>
      <c r="W228" s="7"/>
      <c r="X228" s="7"/>
      <c r="AH228" s="1"/>
      <c r="AI228" s="1"/>
      <c r="AQ228" s="7" t="str">
        <f t="shared" si="32"/>
        <v/>
      </c>
      <c r="AR228" s="67" t="str">
        <f t="shared" si="33"/>
        <v/>
      </c>
      <c r="AS228" s="67" t="str">
        <f t="shared" si="34"/>
        <v/>
      </c>
      <c r="AT228" s="67" t="str">
        <f t="shared" si="35"/>
        <v/>
      </c>
      <c r="AU228" s="67" t="str">
        <f t="shared" si="43"/>
        <v/>
      </c>
      <c r="AV228" s="67" t="str">
        <f t="shared" si="36"/>
        <v/>
      </c>
      <c r="AW228" s="67" t="str">
        <f t="shared" si="37"/>
        <v/>
      </c>
      <c r="AX228" s="67" t="str">
        <f t="shared" si="38"/>
        <v/>
      </c>
      <c r="AY228" s="67" t="str">
        <f t="shared" si="39"/>
        <v/>
      </c>
      <c r="AZ228" s="67" t="str">
        <f t="shared" si="40"/>
        <v/>
      </c>
      <c r="BA228" s="67" t="str">
        <f t="shared" si="41"/>
        <v/>
      </c>
      <c r="BB228" s="67" t="str">
        <f t="shared" si="42"/>
        <v/>
      </c>
      <c r="IX228" s="7"/>
      <c r="IY228" s="7"/>
    </row>
    <row r="229" spans="1:259" ht="11.85" customHeight="1" x14ac:dyDescent="0.3">
      <c r="A229" s="7" t="str">
        <f t="shared" si="30"/>
        <v/>
      </c>
      <c r="B229" s="7" t="str">
        <f t="shared" si="44"/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4" t="str">
        <v/>
      </c>
      <c r="H229" s="14" t="str">
        <v/>
      </c>
      <c r="I229" s="14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/>
      <c r="T229" s="10"/>
      <c r="U229" s="7"/>
      <c r="V229" s="7"/>
      <c r="W229" s="7"/>
      <c r="X229" s="7"/>
      <c r="AH229" s="1"/>
      <c r="AI229" s="1"/>
      <c r="AQ229" s="7" t="str">
        <f t="shared" si="32"/>
        <v/>
      </c>
      <c r="AR229" s="67" t="str">
        <f t="shared" si="33"/>
        <v/>
      </c>
      <c r="AS229" s="67" t="str">
        <f t="shared" si="34"/>
        <v/>
      </c>
      <c r="AT229" s="67" t="str">
        <f t="shared" si="35"/>
        <v/>
      </c>
      <c r="AU229" s="67" t="str">
        <f t="shared" si="43"/>
        <v/>
      </c>
      <c r="AV229" s="67" t="str">
        <f t="shared" si="36"/>
        <v/>
      </c>
      <c r="AW229" s="67" t="str">
        <f t="shared" si="37"/>
        <v/>
      </c>
      <c r="AX229" s="67" t="str">
        <f t="shared" si="38"/>
        <v/>
      </c>
      <c r="AY229" s="67" t="str">
        <f t="shared" si="39"/>
        <v/>
      </c>
      <c r="AZ229" s="67" t="str">
        <f t="shared" si="40"/>
        <v/>
      </c>
      <c r="BA229" s="67" t="str">
        <f t="shared" si="41"/>
        <v/>
      </c>
      <c r="BB229" s="67" t="str">
        <f t="shared" si="42"/>
        <v/>
      </c>
      <c r="IX229" s="7"/>
      <c r="IY229" s="7"/>
    </row>
    <row r="230" spans="1:259" ht="11.85" customHeight="1" x14ac:dyDescent="0.3">
      <c r="A230" s="7" t="str">
        <f t="shared" si="30"/>
        <v/>
      </c>
      <c r="B230" s="7" t="str">
        <f t="shared" si="44"/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4" t="str">
        <v/>
      </c>
      <c r="H230" s="14" t="str">
        <v/>
      </c>
      <c r="I230" s="14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/>
      <c r="T230" s="10"/>
      <c r="U230" s="7"/>
      <c r="V230" s="7"/>
      <c r="W230" s="7"/>
      <c r="X230" s="7"/>
      <c r="AH230" s="1"/>
      <c r="AI230" s="1"/>
      <c r="AQ230" s="7" t="str">
        <f t="shared" si="32"/>
        <v/>
      </c>
      <c r="AR230" s="67" t="str">
        <f t="shared" si="33"/>
        <v/>
      </c>
      <c r="AS230" s="67" t="str">
        <f t="shared" si="34"/>
        <v/>
      </c>
      <c r="AT230" s="67" t="str">
        <f t="shared" si="35"/>
        <v/>
      </c>
      <c r="AU230" s="67" t="str">
        <f t="shared" si="43"/>
        <v/>
      </c>
      <c r="AV230" s="67" t="str">
        <f t="shared" si="36"/>
        <v/>
      </c>
      <c r="AW230" s="67" t="str">
        <f t="shared" si="37"/>
        <v/>
      </c>
      <c r="AX230" s="67" t="str">
        <f t="shared" si="38"/>
        <v/>
      </c>
      <c r="AY230" s="67" t="str">
        <f t="shared" si="39"/>
        <v/>
      </c>
      <c r="AZ230" s="67" t="str">
        <f t="shared" si="40"/>
        <v/>
      </c>
      <c r="BA230" s="67" t="str">
        <f t="shared" si="41"/>
        <v/>
      </c>
      <c r="BB230" s="67" t="str">
        <f t="shared" si="42"/>
        <v/>
      </c>
      <c r="IX230" s="7"/>
      <c r="IY230" s="7"/>
    </row>
    <row r="231" spans="1:259" ht="11.85" customHeight="1" x14ac:dyDescent="0.3">
      <c r="A231" s="7" t="str">
        <f t="shared" si="30"/>
        <v/>
      </c>
      <c r="B231" s="7" t="str">
        <f t="shared" si="44"/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4" t="str">
        <v/>
      </c>
      <c r="H231" s="14" t="str">
        <v/>
      </c>
      <c r="I231" s="14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/>
      <c r="T231" s="10"/>
      <c r="U231" s="7"/>
      <c r="V231" s="7"/>
      <c r="W231" s="7"/>
      <c r="X231" s="7"/>
      <c r="AH231" s="1"/>
      <c r="AI231" s="1"/>
      <c r="AQ231" s="7" t="str">
        <f t="shared" si="32"/>
        <v/>
      </c>
      <c r="AR231" s="67" t="str">
        <f t="shared" si="33"/>
        <v/>
      </c>
      <c r="AS231" s="67" t="str">
        <f t="shared" si="34"/>
        <v/>
      </c>
      <c r="AT231" s="67" t="str">
        <f t="shared" si="35"/>
        <v/>
      </c>
      <c r="AU231" s="67" t="str">
        <f t="shared" si="43"/>
        <v/>
      </c>
      <c r="AV231" s="67" t="str">
        <f t="shared" si="36"/>
        <v/>
      </c>
      <c r="AW231" s="67" t="str">
        <f t="shared" si="37"/>
        <v/>
      </c>
      <c r="AX231" s="67" t="str">
        <f t="shared" si="38"/>
        <v/>
      </c>
      <c r="AY231" s="67" t="str">
        <f t="shared" si="39"/>
        <v/>
      </c>
      <c r="AZ231" s="67" t="str">
        <f t="shared" si="40"/>
        <v/>
      </c>
      <c r="BA231" s="67" t="str">
        <f t="shared" si="41"/>
        <v/>
      </c>
      <c r="BB231" s="67" t="str">
        <f t="shared" si="42"/>
        <v/>
      </c>
      <c r="IX231" s="7"/>
      <c r="IY231" s="7"/>
    </row>
    <row r="232" spans="1:259" ht="11.85" customHeight="1" x14ac:dyDescent="0.3">
      <c r="A232" s="7" t="str">
        <f t="shared" si="30"/>
        <v/>
      </c>
      <c r="B232" s="7" t="str">
        <f t="shared" si="44"/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4" t="str">
        <v/>
      </c>
      <c r="H232" s="14" t="str">
        <v/>
      </c>
      <c r="I232" s="14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/>
      <c r="T232" s="10"/>
      <c r="U232" s="7"/>
      <c r="V232" s="7"/>
      <c r="W232" s="7"/>
      <c r="X232" s="7"/>
      <c r="AH232" s="1"/>
      <c r="AI232" s="1"/>
      <c r="AQ232" s="7" t="str">
        <f t="shared" si="32"/>
        <v/>
      </c>
      <c r="AR232" s="67" t="str">
        <f t="shared" si="33"/>
        <v/>
      </c>
      <c r="AS232" s="67" t="str">
        <f t="shared" si="34"/>
        <v/>
      </c>
      <c r="AT232" s="67" t="str">
        <f t="shared" si="35"/>
        <v/>
      </c>
      <c r="AU232" s="67" t="str">
        <f t="shared" si="43"/>
        <v/>
      </c>
      <c r="AV232" s="67" t="str">
        <f t="shared" si="36"/>
        <v/>
      </c>
      <c r="AW232" s="67" t="str">
        <f t="shared" si="37"/>
        <v/>
      </c>
      <c r="AX232" s="67" t="str">
        <f t="shared" si="38"/>
        <v/>
      </c>
      <c r="AY232" s="67" t="str">
        <f t="shared" si="39"/>
        <v/>
      </c>
      <c r="AZ232" s="67" t="str">
        <f t="shared" si="40"/>
        <v/>
      </c>
      <c r="BA232" s="67" t="str">
        <f t="shared" si="41"/>
        <v/>
      </c>
      <c r="BB232" s="67" t="str">
        <f t="shared" si="42"/>
        <v/>
      </c>
      <c r="IX232" s="7"/>
      <c r="IY232" s="7"/>
    </row>
    <row r="233" spans="1:259" ht="11.85" customHeight="1" x14ac:dyDescent="0.3">
      <c r="A233" s="7" t="str">
        <f t="shared" si="30"/>
        <v/>
      </c>
      <c r="B233" s="7" t="str">
        <f t="shared" si="44"/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4" t="str">
        <v/>
      </c>
      <c r="H233" s="14" t="str">
        <v/>
      </c>
      <c r="I233" s="14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/>
      <c r="T233" s="10"/>
      <c r="U233" s="7"/>
      <c r="V233" s="7"/>
      <c r="W233" s="7"/>
      <c r="X233" s="7"/>
      <c r="AH233" s="1"/>
      <c r="AI233" s="1"/>
      <c r="AQ233" s="7" t="str">
        <f t="shared" si="32"/>
        <v/>
      </c>
      <c r="AR233" s="67" t="str">
        <f t="shared" si="33"/>
        <v/>
      </c>
      <c r="AS233" s="67" t="str">
        <f t="shared" si="34"/>
        <v/>
      </c>
      <c r="AT233" s="67" t="str">
        <f t="shared" si="35"/>
        <v/>
      </c>
      <c r="AU233" s="67" t="str">
        <f t="shared" si="43"/>
        <v/>
      </c>
      <c r="AV233" s="67" t="str">
        <f t="shared" si="36"/>
        <v/>
      </c>
      <c r="AW233" s="67" t="str">
        <f t="shared" si="37"/>
        <v/>
      </c>
      <c r="AX233" s="67" t="str">
        <f t="shared" si="38"/>
        <v/>
      </c>
      <c r="AY233" s="67" t="str">
        <f t="shared" si="39"/>
        <v/>
      </c>
      <c r="AZ233" s="67" t="str">
        <f t="shared" si="40"/>
        <v/>
      </c>
      <c r="BA233" s="67" t="str">
        <f t="shared" si="41"/>
        <v/>
      </c>
      <c r="BB233" s="67" t="str">
        <f t="shared" si="42"/>
        <v/>
      </c>
      <c r="IX233" s="7"/>
      <c r="IY233" s="7"/>
    </row>
    <row r="234" spans="1:259" ht="11.85" customHeight="1" x14ac:dyDescent="0.3">
      <c r="A234" s="7" t="str">
        <f t="shared" si="30"/>
        <v/>
      </c>
      <c r="B234" s="7" t="str">
        <f t="shared" si="44"/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4" t="str">
        <v/>
      </c>
      <c r="H234" s="14" t="str">
        <v/>
      </c>
      <c r="I234" s="14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/>
      <c r="T234" s="10"/>
      <c r="U234" s="7"/>
      <c r="V234" s="7"/>
      <c r="W234" s="7"/>
      <c r="X234" s="7"/>
      <c r="AH234" s="1"/>
      <c r="AI234" s="1"/>
      <c r="AQ234" s="7" t="str">
        <f t="shared" si="32"/>
        <v/>
      </c>
      <c r="AR234" s="67" t="str">
        <f t="shared" si="33"/>
        <v/>
      </c>
      <c r="AS234" s="67" t="str">
        <f t="shared" si="34"/>
        <v/>
      </c>
      <c r="AT234" s="67" t="str">
        <f t="shared" si="35"/>
        <v/>
      </c>
      <c r="AU234" s="67" t="str">
        <f t="shared" si="43"/>
        <v/>
      </c>
      <c r="AV234" s="67" t="str">
        <f t="shared" si="36"/>
        <v/>
      </c>
      <c r="AW234" s="67" t="str">
        <f t="shared" si="37"/>
        <v/>
      </c>
      <c r="AX234" s="67" t="str">
        <f t="shared" si="38"/>
        <v/>
      </c>
      <c r="AY234" s="67" t="str">
        <f t="shared" si="39"/>
        <v/>
      </c>
      <c r="AZ234" s="67" t="str">
        <f t="shared" si="40"/>
        <v/>
      </c>
      <c r="BA234" s="67" t="str">
        <f t="shared" si="41"/>
        <v/>
      </c>
      <c r="BB234" s="67" t="str">
        <f t="shared" si="42"/>
        <v/>
      </c>
      <c r="IX234" s="7"/>
      <c r="IY234" s="7"/>
    </row>
    <row r="235" spans="1:259" ht="11.85" customHeight="1" x14ac:dyDescent="0.3">
      <c r="A235" s="7" t="str">
        <f t="shared" si="30"/>
        <v/>
      </c>
      <c r="B235" s="7" t="str">
        <f t="shared" si="44"/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4" t="str">
        <v/>
      </c>
      <c r="H235" s="14" t="str">
        <v/>
      </c>
      <c r="I235" s="14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/>
      <c r="T235" s="10"/>
      <c r="U235" s="7"/>
      <c r="V235" s="7"/>
      <c r="W235" s="7"/>
      <c r="X235" s="7"/>
      <c r="AH235" s="1"/>
      <c r="AI235" s="1"/>
      <c r="AQ235" s="7" t="str">
        <f t="shared" si="32"/>
        <v/>
      </c>
      <c r="AR235" s="67" t="str">
        <f t="shared" si="33"/>
        <v/>
      </c>
      <c r="AS235" s="67" t="str">
        <f t="shared" si="34"/>
        <v/>
      </c>
      <c r="AT235" s="67" t="str">
        <f t="shared" si="35"/>
        <v/>
      </c>
      <c r="AU235" s="67" t="str">
        <f t="shared" si="43"/>
        <v/>
      </c>
      <c r="AV235" s="67" t="str">
        <f t="shared" si="36"/>
        <v/>
      </c>
      <c r="AW235" s="67" t="str">
        <f t="shared" si="37"/>
        <v/>
      </c>
      <c r="AX235" s="67" t="str">
        <f t="shared" si="38"/>
        <v/>
      </c>
      <c r="AY235" s="67" t="str">
        <f t="shared" si="39"/>
        <v/>
      </c>
      <c r="AZ235" s="67" t="str">
        <f t="shared" si="40"/>
        <v/>
      </c>
      <c r="BA235" s="67" t="str">
        <f t="shared" si="41"/>
        <v/>
      </c>
      <c r="BB235" s="67" t="str">
        <f t="shared" si="42"/>
        <v/>
      </c>
      <c r="IX235" s="7"/>
      <c r="IY235" s="7"/>
    </row>
    <row r="236" spans="1:259" ht="11.85" customHeight="1" x14ac:dyDescent="0.3">
      <c r="A236" s="7" t="str">
        <f t="shared" si="30"/>
        <v/>
      </c>
      <c r="B236" s="7" t="str">
        <f t="shared" si="44"/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4" t="str">
        <v/>
      </c>
      <c r="H236" s="14" t="str">
        <v/>
      </c>
      <c r="I236" s="14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/>
      <c r="T236" s="10"/>
      <c r="U236" s="7"/>
      <c r="V236" s="7"/>
      <c r="W236" s="7"/>
      <c r="X236" s="7"/>
      <c r="AH236" s="1"/>
      <c r="AI236" s="1"/>
      <c r="AQ236" s="7" t="str">
        <f t="shared" si="32"/>
        <v/>
      </c>
      <c r="AR236" s="67" t="str">
        <f t="shared" si="33"/>
        <v/>
      </c>
      <c r="AS236" s="67" t="str">
        <f t="shared" si="34"/>
        <v/>
      </c>
      <c r="AT236" s="67" t="str">
        <f t="shared" si="35"/>
        <v/>
      </c>
      <c r="AU236" s="67" t="str">
        <f t="shared" si="43"/>
        <v/>
      </c>
      <c r="AV236" s="67" t="str">
        <f t="shared" si="36"/>
        <v/>
      </c>
      <c r="AW236" s="67" t="str">
        <f t="shared" si="37"/>
        <v/>
      </c>
      <c r="AX236" s="67" t="str">
        <f t="shared" si="38"/>
        <v/>
      </c>
      <c r="AY236" s="67" t="str">
        <f t="shared" si="39"/>
        <v/>
      </c>
      <c r="AZ236" s="67" t="str">
        <f t="shared" si="40"/>
        <v/>
      </c>
      <c r="BA236" s="67" t="str">
        <f t="shared" si="41"/>
        <v/>
      </c>
      <c r="BB236" s="67" t="str">
        <f t="shared" si="42"/>
        <v/>
      </c>
      <c r="IX236" s="7"/>
      <c r="IY236" s="7"/>
    </row>
    <row r="237" spans="1:259" ht="11.85" customHeight="1" x14ac:dyDescent="0.3">
      <c r="A237" s="7" t="str">
        <f t="shared" ref="A237:A300" si="45">IF(OR($D$37,$D$36,$D$35),IF(MOD((ROW(A237)-ROW($A$45))*$E$30,$E$32)&lt;0.0001,(ROW(A237)-ROW($A$45))*$E$30,""),"")</f>
        <v/>
      </c>
      <c r="B237" s="7" t="str">
        <f t="shared" ref="B237:B268" si="46">IF(IF(OR($D$37,$D$36,$D$35),(ROW(A237)-ROW($A$45))*$E$30,"")&lt;=$E$31,IF(OR($D$37,$D$36,$D$35),(ROW(A237)-ROW($A$45))*$E$30,""),"")</f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4" t="str">
        <v/>
      </c>
      <c r="H237" s="14" t="str">
        <v/>
      </c>
      <c r="I237" s="14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/>
      <c r="T237" s="10"/>
      <c r="U237" s="7"/>
      <c r="V237" s="7"/>
      <c r="W237" s="7"/>
      <c r="X237" s="7"/>
      <c r="AH237" s="1"/>
      <c r="AI237" s="1"/>
      <c r="AQ237" s="7" t="str">
        <f t="shared" ref="AQ237:AQ300" si="47">IF((ROW(A237)-ROW($A$45))*$E$30&lt;=$E$31,A237,"")</f>
        <v/>
      </c>
      <c r="AR237" s="67" t="str">
        <f t="shared" ref="AR237:AR300" si="48">IF(ISNUMBER(C237),C237,"")</f>
        <v/>
      </c>
      <c r="AS237" s="67" t="str">
        <f t="shared" ref="AS237:AS300" si="49">IF(ISNUMBER(D237),D237,"")</f>
        <v/>
      </c>
      <c r="AT237" s="67" t="str">
        <f t="shared" ref="AT237:AT300" si="50">IF(ISNUMBER(E237),E237,"")</f>
        <v/>
      </c>
      <c r="AU237" s="67" t="str">
        <f t="shared" si="43"/>
        <v/>
      </c>
      <c r="AV237" s="67" t="str">
        <f t="shared" ref="AV237:AV300" si="51">IF(ISNUMBER(G237),G237,"")</f>
        <v/>
      </c>
      <c r="AW237" s="67" t="str">
        <f t="shared" ref="AW237:AW300" si="52">IF(ISNUMBER(H237),H237,"")</f>
        <v/>
      </c>
      <c r="AX237" s="67" t="str">
        <f t="shared" ref="AX237:AX300" si="53">IF(ISNUMBER(I237),I237,"")</f>
        <v/>
      </c>
      <c r="AY237" s="67" t="str">
        <f t="shared" ref="AY237:AY300" si="54">IF(ISNUMBER(J237),J237,"")</f>
        <v/>
      </c>
      <c r="AZ237" s="67" t="str">
        <f t="shared" ref="AZ237:AZ300" si="55">IF(ISNUMBER(K237),K237,"")</f>
        <v/>
      </c>
      <c r="BA237" s="67" t="str">
        <f t="shared" ref="BA237:BA300" si="56">IF(ISNUMBER(L237),L237,"")</f>
        <v/>
      </c>
      <c r="BB237" s="67" t="str">
        <f t="shared" ref="BB237:BB300" si="57">IF(ISNUMBER(M237),M237,"")</f>
        <v/>
      </c>
      <c r="IX237" s="7"/>
      <c r="IY237" s="7"/>
    </row>
    <row r="238" spans="1:259" ht="11.85" customHeight="1" x14ac:dyDescent="0.3">
      <c r="A238" s="7" t="str">
        <f t="shared" si="45"/>
        <v/>
      </c>
      <c r="B238" s="7" t="str">
        <f t="shared" si="46"/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4" t="str">
        <v/>
      </c>
      <c r="H238" s="14" t="str">
        <v/>
      </c>
      <c r="I238" s="14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/>
      <c r="T238" s="10"/>
      <c r="U238" s="7"/>
      <c r="V238" s="7"/>
      <c r="W238" s="7"/>
      <c r="X238" s="7"/>
      <c r="AH238" s="1"/>
      <c r="AI238" s="1"/>
      <c r="AQ238" s="7" t="str">
        <f t="shared" si="47"/>
        <v/>
      </c>
      <c r="AR238" s="67" t="str">
        <f t="shared" si="48"/>
        <v/>
      </c>
      <c r="AS238" s="67" t="str">
        <f t="shared" si="49"/>
        <v/>
      </c>
      <c r="AT238" s="67" t="str">
        <f t="shared" si="50"/>
        <v/>
      </c>
      <c r="AU238" s="67" t="str">
        <f t="shared" ref="AU238:AU301" si="58">IF(ISNUMBER(F238),F238,"")</f>
        <v/>
      </c>
      <c r="AV238" s="67" t="str">
        <f t="shared" si="51"/>
        <v/>
      </c>
      <c r="AW238" s="67" t="str">
        <f t="shared" si="52"/>
        <v/>
      </c>
      <c r="AX238" s="67" t="str">
        <f t="shared" si="53"/>
        <v/>
      </c>
      <c r="AY238" s="67" t="str">
        <f t="shared" si="54"/>
        <v/>
      </c>
      <c r="AZ238" s="67" t="str">
        <f t="shared" si="55"/>
        <v/>
      </c>
      <c r="BA238" s="67" t="str">
        <f t="shared" si="56"/>
        <v/>
      </c>
      <c r="BB238" s="67" t="str">
        <f t="shared" si="57"/>
        <v/>
      </c>
      <c r="IX238" s="7"/>
      <c r="IY238" s="7"/>
    </row>
    <row r="239" spans="1:259" ht="11.85" customHeight="1" x14ac:dyDescent="0.3">
      <c r="A239" s="7" t="str">
        <f t="shared" si="45"/>
        <v/>
      </c>
      <c r="B239" s="7" t="str">
        <f t="shared" si="46"/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4" t="str">
        <v/>
      </c>
      <c r="H239" s="14" t="str">
        <v/>
      </c>
      <c r="I239" s="14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/>
      <c r="T239" s="10"/>
      <c r="U239" s="7"/>
      <c r="V239" s="7"/>
      <c r="W239" s="7"/>
      <c r="X239" s="7"/>
      <c r="AH239" s="1"/>
      <c r="AI239" s="1"/>
      <c r="AQ239" s="7" t="str">
        <f t="shared" si="47"/>
        <v/>
      </c>
      <c r="AR239" s="67" t="str">
        <f t="shared" si="48"/>
        <v/>
      </c>
      <c r="AS239" s="67" t="str">
        <f t="shared" si="49"/>
        <v/>
      </c>
      <c r="AT239" s="67" t="str">
        <f t="shared" si="50"/>
        <v/>
      </c>
      <c r="AU239" s="67" t="str">
        <f t="shared" si="58"/>
        <v/>
      </c>
      <c r="AV239" s="67" t="str">
        <f t="shared" si="51"/>
        <v/>
      </c>
      <c r="AW239" s="67" t="str">
        <f t="shared" si="52"/>
        <v/>
      </c>
      <c r="AX239" s="67" t="str">
        <f t="shared" si="53"/>
        <v/>
      </c>
      <c r="AY239" s="67" t="str">
        <f t="shared" si="54"/>
        <v/>
      </c>
      <c r="AZ239" s="67" t="str">
        <f t="shared" si="55"/>
        <v/>
      </c>
      <c r="BA239" s="67" t="str">
        <f t="shared" si="56"/>
        <v/>
      </c>
      <c r="BB239" s="67" t="str">
        <f t="shared" si="57"/>
        <v/>
      </c>
      <c r="IX239" s="7"/>
      <c r="IY239" s="7"/>
    </row>
    <row r="240" spans="1:259" ht="11.85" customHeight="1" x14ac:dyDescent="0.3">
      <c r="A240" s="7" t="str">
        <f t="shared" si="45"/>
        <v/>
      </c>
      <c r="B240" s="7" t="str">
        <f t="shared" si="46"/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4" t="str">
        <v/>
      </c>
      <c r="H240" s="14" t="str">
        <v/>
      </c>
      <c r="I240" s="14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/>
      <c r="T240" s="10"/>
      <c r="U240" s="7"/>
      <c r="V240" s="7"/>
      <c r="W240" s="7"/>
      <c r="X240" s="7"/>
      <c r="AH240" s="1"/>
      <c r="AI240" s="1"/>
      <c r="AQ240" s="7" t="str">
        <f t="shared" si="47"/>
        <v/>
      </c>
      <c r="AR240" s="67" t="str">
        <f t="shared" si="48"/>
        <v/>
      </c>
      <c r="AS240" s="67" t="str">
        <f t="shared" si="49"/>
        <v/>
      </c>
      <c r="AT240" s="67" t="str">
        <f t="shared" si="50"/>
        <v/>
      </c>
      <c r="AU240" s="67" t="str">
        <f t="shared" si="58"/>
        <v/>
      </c>
      <c r="AV240" s="67" t="str">
        <f t="shared" si="51"/>
        <v/>
      </c>
      <c r="AW240" s="67" t="str">
        <f t="shared" si="52"/>
        <v/>
      </c>
      <c r="AX240" s="67" t="str">
        <f t="shared" si="53"/>
        <v/>
      </c>
      <c r="AY240" s="67" t="str">
        <f t="shared" si="54"/>
        <v/>
      </c>
      <c r="AZ240" s="67" t="str">
        <f t="shared" si="55"/>
        <v/>
      </c>
      <c r="BA240" s="67" t="str">
        <f t="shared" si="56"/>
        <v/>
      </c>
      <c r="BB240" s="67" t="str">
        <f t="shared" si="57"/>
        <v/>
      </c>
      <c r="IX240" s="7"/>
      <c r="IY240" s="7"/>
    </row>
    <row r="241" spans="1:259" ht="11.85" customHeight="1" x14ac:dyDescent="0.3">
      <c r="A241" s="7" t="str">
        <f t="shared" si="45"/>
        <v/>
      </c>
      <c r="B241" s="7" t="str">
        <f t="shared" si="46"/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4" t="str">
        <v/>
      </c>
      <c r="H241" s="14" t="str">
        <v/>
      </c>
      <c r="I241" s="14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/>
      <c r="T241" s="10"/>
      <c r="U241" s="7"/>
      <c r="V241" s="7"/>
      <c r="W241" s="7"/>
      <c r="X241" s="7"/>
      <c r="AH241" s="1"/>
      <c r="AI241" s="1"/>
      <c r="AQ241" s="7" t="str">
        <f t="shared" si="47"/>
        <v/>
      </c>
      <c r="AR241" s="67" t="str">
        <f t="shared" si="48"/>
        <v/>
      </c>
      <c r="AS241" s="67" t="str">
        <f t="shared" si="49"/>
        <v/>
      </c>
      <c r="AT241" s="67" t="str">
        <f t="shared" si="50"/>
        <v/>
      </c>
      <c r="AU241" s="67" t="str">
        <f t="shared" si="58"/>
        <v/>
      </c>
      <c r="AV241" s="67" t="str">
        <f t="shared" si="51"/>
        <v/>
      </c>
      <c r="AW241" s="67" t="str">
        <f t="shared" si="52"/>
        <v/>
      </c>
      <c r="AX241" s="67" t="str">
        <f t="shared" si="53"/>
        <v/>
      </c>
      <c r="AY241" s="67" t="str">
        <f t="shared" si="54"/>
        <v/>
      </c>
      <c r="AZ241" s="67" t="str">
        <f t="shared" si="55"/>
        <v/>
      </c>
      <c r="BA241" s="67" t="str">
        <f t="shared" si="56"/>
        <v/>
      </c>
      <c r="BB241" s="67" t="str">
        <f t="shared" si="57"/>
        <v/>
      </c>
      <c r="IX241" s="7"/>
      <c r="IY241" s="7"/>
    </row>
    <row r="242" spans="1:259" ht="11.85" customHeight="1" x14ac:dyDescent="0.3">
      <c r="A242" s="7" t="str">
        <f t="shared" si="45"/>
        <v/>
      </c>
      <c r="B242" s="7" t="str">
        <f t="shared" si="46"/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4" t="str">
        <v/>
      </c>
      <c r="H242" s="14" t="str">
        <v/>
      </c>
      <c r="I242" s="14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/>
      <c r="T242" s="10"/>
      <c r="U242" s="7"/>
      <c r="V242" s="7"/>
      <c r="W242" s="7"/>
      <c r="X242" s="7"/>
      <c r="AH242" s="1"/>
      <c r="AI242" s="1"/>
      <c r="AQ242" s="7" t="str">
        <f t="shared" si="47"/>
        <v/>
      </c>
      <c r="AR242" s="67" t="str">
        <f t="shared" si="48"/>
        <v/>
      </c>
      <c r="AS242" s="67" t="str">
        <f t="shared" si="49"/>
        <v/>
      </c>
      <c r="AT242" s="67" t="str">
        <f t="shared" si="50"/>
        <v/>
      </c>
      <c r="AU242" s="67" t="str">
        <f t="shared" si="58"/>
        <v/>
      </c>
      <c r="AV242" s="67" t="str">
        <f t="shared" si="51"/>
        <v/>
      </c>
      <c r="AW242" s="67" t="str">
        <f t="shared" si="52"/>
        <v/>
      </c>
      <c r="AX242" s="67" t="str">
        <f t="shared" si="53"/>
        <v/>
      </c>
      <c r="AY242" s="67" t="str">
        <f t="shared" si="54"/>
        <v/>
      </c>
      <c r="AZ242" s="67" t="str">
        <f t="shared" si="55"/>
        <v/>
      </c>
      <c r="BA242" s="67" t="str">
        <f t="shared" si="56"/>
        <v/>
      </c>
      <c r="BB242" s="67" t="str">
        <f t="shared" si="57"/>
        <v/>
      </c>
      <c r="IX242" s="7"/>
      <c r="IY242" s="7"/>
    </row>
    <row r="243" spans="1:259" ht="11.85" customHeight="1" x14ac:dyDescent="0.3">
      <c r="A243" s="7" t="str">
        <f t="shared" si="45"/>
        <v/>
      </c>
      <c r="B243" s="7" t="str">
        <f t="shared" si="46"/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4" t="str">
        <v/>
      </c>
      <c r="H243" s="14" t="str">
        <v/>
      </c>
      <c r="I243" s="14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/>
      <c r="T243" s="10"/>
      <c r="U243" s="7"/>
      <c r="V243" s="7"/>
      <c r="W243" s="7"/>
      <c r="X243" s="7"/>
      <c r="AH243" s="1"/>
      <c r="AI243" s="1"/>
      <c r="AQ243" s="7" t="str">
        <f t="shared" si="47"/>
        <v/>
      </c>
      <c r="AR243" s="67" t="str">
        <f t="shared" si="48"/>
        <v/>
      </c>
      <c r="AS243" s="67" t="str">
        <f t="shared" si="49"/>
        <v/>
      </c>
      <c r="AT243" s="67" t="str">
        <f t="shared" si="50"/>
        <v/>
      </c>
      <c r="AU243" s="67" t="str">
        <f t="shared" si="58"/>
        <v/>
      </c>
      <c r="AV243" s="67" t="str">
        <f t="shared" si="51"/>
        <v/>
      </c>
      <c r="AW243" s="67" t="str">
        <f t="shared" si="52"/>
        <v/>
      </c>
      <c r="AX243" s="67" t="str">
        <f t="shared" si="53"/>
        <v/>
      </c>
      <c r="AY243" s="67" t="str">
        <f t="shared" si="54"/>
        <v/>
      </c>
      <c r="AZ243" s="67" t="str">
        <f t="shared" si="55"/>
        <v/>
      </c>
      <c r="BA243" s="67" t="str">
        <f t="shared" si="56"/>
        <v/>
      </c>
      <c r="BB243" s="67" t="str">
        <f t="shared" si="57"/>
        <v/>
      </c>
      <c r="IX243" s="7"/>
      <c r="IY243" s="7"/>
    </row>
    <row r="244" spans="1:259" ht="11.85" customHeight="1" x14ac:dyDescent="0.3">
      <c r="A244" s="7" t="str">
        <f t="shared" si="45"/>
        <v/>
      </c>
      <c r="B244" s="7" t="str">
        <f t="shared" si="46"/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4" t="str">
        <v/>
      </c>
      <c r="H244" s="14" t="str">
        <v/>
      </c>
      <c r="I244" s="14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/>
      <c r="T244" s="10"/>
      <c r="U244" s="7"/>
      <c r="V244" s="7"/>
      <c r="W244" s="7"/>
      <c r="X244" s="7"/>
      <c r="AH244" s="1"/>
      <c r="AI244" s="1"/>
      <c r="AQ244" s="7" t="str">
        <f t="shared" si="47"/>
        <v/>
      </c>
      <c r="AR244" s="67" t="str">
        <f t="shared" si="48"/>
        <v/>
      </c>
      <c r="AS244" s="67" t="str">
        <f t="shared" si="49"/>
        <v/>
      </c>
      <c r="AT244" s="67" t="str">
        <f t="shared" si="50"/>
        <v/>
      </c>
      <c r="AU244" s="67" t="str">
        <f t="shared" si="58"/>
        <v/>
      </c>
      <c r="AV244" s="67" t="str">
        <f t="shared" si="51"/>
        <v/>
      </c>
      <c r="AW244" s="67" t="str">
        <f t="shared" si="52"/>
        <v/>
      </c>
      <c r="AX244" s="67" t="str">
        <f t="shared" si="53"/>
        <v/>
      </c>
      <c r="AY244" s="67" t="str">
        <f t="shared" si="54"/>
        <v/>
      </c>
      <c r="AZ244" s="67" t="str">
        <f t="shared" si="55"/>
        <v/>
      </c>
      <c r="BA244" s="67" t="str">
        <f t="shared" si="56"/>
        <v/>
      </c>
      <c r="BB244" s="67" t="str">
        <f t="shared" si="57"/>
        <v/>
      </c>
      <c r="IX244" s="7"/>
      <c r="IY244" s="7"/>
    </row>
    <row r="245" spans="1:259" ht="11.85" customHeight="1" x14ac:dyDescent="0.3">
      <c r="A245" s="7" t="str">
        <f t="shared" si="45"/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4" t="str">
        <v/>
      </c>
      <c r="H245" s="14" t="str">
        <v/>
      </c>
      <c r="I245" s="14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/>
      <c r="T245" s="10"/>
      <c r="U245" s="7"/>
      <c r="V245" s="7"/>
      <c r="W245" s="7"/>
      <c r="X245" s="7"/>
      <c r="AH245" s="1"/>
      <c r="AI245" s="1"/>
      <c r="AQ245" s="7" t="str">
        <f t="shared" si="47"/>
        <v/>
      </c>
      <c r="AR245" s="67" t="str">
        <f t="shared" si="48"/>
        <v/>
      </c>
      <c r="AS245" s="67" t="str">
        <f t="shared" si="49"/>
        <v/>
      </c>
      <c r="AT245" s="67" t="str">
        <f t="shared" si="50"/>
        <v/>
      </c>
      <c r="AU245" s="67" t="str">
        <f t="shared" si="58"/>
        <v/>
      </c>
      <c r="AV245" s="67" t="str">
        <f t="shared" si="51"/>
        <v/>
      </c>
      <c r="AW245" s="67" t="str">
        <f t="shared" si="52"/>
        <v/>
      </c>
      <c r="AX245" s="67" t="str">
        <f t="shared" si="53"/>
        <v/>
      </c>
      <c r="AY245" s="67" t="str">
        <f t="shared" si="54"/>
        <v/>
      </c>
      <c r="AZ245" s="67" t="str">
        <f t="shared" si="55"/>
        <v/>
      </c>
      <c r="BA245" s="67" t="str">
        <f t="shared" si="56"/>
        <v/>
      </c>
      <c r="BB245" s="67" t="str">
        <f t="shared" si="57"/>
        <v/>
      </c>
      <c r="IX245" s="7"/>
      <c r="IY245" s="7"/>
    </row>
    <row r="246" spans="1:259" ht="11.85" customHeight="1" x14ac:dyDescent="0.3">
      <c r="A246" s="7" t="str">
        <f t="shared" si="45"/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4" t="str">
        <v/>
      </c>
      <c r="H246" s="14" t="str">
        <v/>
      </c>
      <c r="I246" s="14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/>
      <c r="T246" s="10"/>
      <c r="U246" s="7"/>
      <c r="V246" s="7"/>
      <c r="W246" s="7"/>
      <c r="X246" s="7"/>
      <c r="AH246" s="1"/>
      <c r="AI246" s="1"/>
      <c r="AQ246" s="7" t="str">
        <f t="shared" si="47"/>
        <v/>
      </c>
      <c r="AR246" s="67" t="str">
        <f t="shared" si="48"/>
        <v/>
      </c>
      <c r="AS246" s="67" t="str">
        <f t="shared" si="49"/>
        <v/>
      </c>
      <c r="AT246" s="67" t="str">
        <f t="shared" si="50"/>
        <v/>
      </c>
      <c r="AU246" s="67" t="str">
        <f t="shared" si="58"/>
        <v/>
      </c>
      <c r="AV246" s="67" t="str">
        <f t="shared" si="51"/>
        <v/>
      </c>
      <c r="AW246" s="67" t="str">
        <f t="shared" si="52"/>
        <v/>
      </c>
      <c r="AX246" s="67" t="str">
        <f t="shared" si="53"/>
        <v/>
      </c>
      <c r="AY246" s="67" t="str">
        <f t="shared" si="54"/>
        <v/>
      </c>
      <c r="AZ246" s="67" t="str">
        <f t="shared" si="55"/>
        <v/>
      </c>
      <c r="BA246" s="67" t="str">
        <f t="shared" si="56"/>
        <v/>
      </c>
      <c r="BB246" s="67" t="str">
        <f t="shared" si="57"/>
        <v/>
      </c>
      <c r="IX246" s="7"/>
      <c r="IY246" s="7"/>
    </row>
    <row r="247" spans="1:259" ht="11.85" customHeight="1" x14ac:dyDescent="0.3">
      <c r="A247" s="7" t="str">
        <f t="shared" si="45"/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4" t="str">
        <v/>
      </c>
      <c r="H247" s="14" t="str">
        <v/>
      </c>
      <c r="I247" s="14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/>
      <c r="T247" s="10"/>
      <c r="U247" s="7"/>
      <c r="V247" s="7"/>
      <c r="W247" s="7"/>
      <c r="X247" s="7"/>
      <c r="AH247" s="1"/>
      <c r="AI247" s="1"/>
      <c r="AQ247" s="7" t="str">
        <f t="shared" si="47"/>
        <v/>
      </c>
      <c r="AR247" s="67" t="str">
        <f t="shared" si="48"/>
        <v/>
      </c>
      <c r="AS247" s="67" t="str">
        <f t="shared" si="49"/>
        <v/>
      </c>
      <c r="AT247" s="67" t="str">
        <f t="shared" si="50"/>
        <v/>
      </c>
      <c r="AU247" s="67" t="str">
        <f t="shared" si="58"/>
        <v/>
      </c>
      <c r="AV247" s="67" t="str">
        <f t="shared" si="51"/>
        <v/>
      </c>
      <c r="AW247" s="67" t="str">
        <f t="shared" si="52"/>
        <v/>
      </c>
      <c r="AX247" s="67" t="str">
        <f t="shared" si="53"/>
        <v/>
      </c>
      <c r="AY247" s="67" t="str">
        <f t="shared" si="54"/>
        <v/>
      </c>
      <c r="AZ247" s="67" t="str">
        <f t="shared" si="55"/>
        <v/>
      </c>
      <c r="BA247" s="67" t="str">
        <f t="shared" si="56"/>
        <v/>
      </c>
      <c r="BB247" s="67" t="str">
        <f t="shared" si="57"/>
        <v/>
      </c>
      <c r="IX247" s="7"/>
      <c r="IY247" s="7"/>
    </row>
    <row r="248" spans="1:259" ht="11.85" customHeight="1" x14ac:dyDescent="0.3">
      <c r="A248" s="7" t="str">
        <f t="shared" si="45"/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4" t="str">
        <v/>
      </c>
      <c r="H248" s="14" t="str">
        <v/>
      </c>
      <c r="I248" s="14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/>
      <c r="T248" s="10"/>
      <c r="U248" s="7"/>
      <c r="V248" s="7"/>
      <c r="W248" s="7"/>
      <c r="X248" s="7"/>
      <c r="AH248" s="1"/>
      <c r="AI248" s="1"/>
      <c r="AQ248" s="7" t="str">
        <f t="shared" si="47"/>
        <v/>
      </c>
      <c r="AR248" s="67" t="str">
        <f t="shared" si="48"/>
        <v/>
      </c>
      <c r="AS248" s="67" t="str">
        <f t="shared" si="49"/>
        <v/>
      </c>
      <c r="AT248" s="67" t="str">
        <f t="shared" si="50"/>
        <v/>
      </c>
      <c r="AU248" s="67" t="str">
        <f t="shared" si="58"/>
        <v/>
      </c>
      <c r="AV248" s="67" t="str">
        <f t="shared" si="51"/>
        <v/>
      </c>
      <c r="AW248" s="67" t="str">
        <f t="shared" si="52"/>
        <v/>
      </c>
      <c r="AX248" s="67" t="str">
        <f t="shared" si="53"/>
        <v/>
      </c>
      <c r="AY248" s="67" t="str">
        <f t="shared" si="54"/>
        <v/>
      </c>
      <c r="AZ248" s="67" t="str">
        <f t="shared" si="55"/>
        <v/>
      </c>
      <c r="BA248" s="67" t="str">
        <f t="shared" si="56"/>
        <v/>
      </c>
      <c r="BB248" s="67" t="str">
        <f t="shared" si="57"/>
        <v/>
      </c>
      <c r="IX248" s="7"/>
      <c r="IY248" s="7"/>
    </row>
    <row r="249" spans="1:259" ht="11.85" customHeight="1" x14ac:dyDescent="0.3">
      <c r="A249" s="7" t="str">
        <f t="shared" si="45"/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4" t="str">
        <v/>
      </c>
      <c r="H249" s="14" t="str">
        <v/>
      </c>
      <c r="I249" s="14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/>
      <c r="T249" s="10"/>
      <c r="U249" s="7"/>
      <c r="V249" s="7"/>
      <c r="W249" s="7"/>
      <c r="X249" s="7"/>
      <c r="AH249" s="1"/>
      <c r="AI249" s="1"/>
      <c r="AQ249" s="7" t="str">
        <f t="shared" si="47"/>
        <v/>
      </c>
      <c r="AR249" s="67" t="str">
        <f t="shared" si="48"/>
        <v/>
      </c>
      <c r="AS249" s="67" t="str">
        <f t="shared" si="49"/>
        <v/>
      </c>
      <c r="AT249" s="67" t="str">
        <f t="shared" si="50"/>
        <v/>
      </c>
      <c r="AU249" s="67" t="str">
        <f t="shared" si="58"/>
        <v/>
      </c>
      <c r="AV249" s="67" t="str">
        <f t="shared" si="51"/>
        <v/>
      </c>
      <c r="AW249" s="67" t="str">
        <f t="shared" si="52"/>
        <v/>
      </c>
      <c r="AX249" s="67" t="str">
        <f t="shared" si="53"/>
        <v/>
      </c>
      <c r="AY249" s="67" t="str">
        <f t="shared" si="54"/>
        <v/>
      </c>
      <c r="AZ249" s="67" t="str">
        <f t="shared" si="55"/>
        <v/>
      </c>
      <c r="BA249" s="67" t="str">
        <f t="shared" si="56"/>
        <v/>
      </c>
      <c r="BB249" s="67" t="str">
        <f t="shared" si="57"/>
        <v/>
      </c>
      <c r="IX249" s="7"/>
      <c r="IY249" s="7"/>
    </row>
    <row r="250" spans="1:259" ht="11.85" customHeight="1" x14ac:dyDescent="0.3">
      <c r="A250" s="7" t="str">
        <f t="shared" si="45"/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4" t="str">
        <v/>
      </c>
      <c r="H250" s="14" t="str">
        <v/>
      </c>
      <c r="I250" s="14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/>
      <c r="T250" s="10"/>
      <c r="U250" s="7"/>
      <c r="V250" s="7"/>
      <c r="W250" s="7"/>
      <c r="X250" s="7"/>
      <c r="AH250" s="1"/>
      <c r="AI250" s="1"/>
      <c r="AQ250" s="7" t="str">
        <f t="shared" si="47"/>
        <v/>
      </c>
      <c r="AR250" s="67" t="str">
        <f t="shared" si="48"/>
        <v/>
      </c>
      <c r="AS250" s="67" t="str">
        <f t="shared" si="49"/>
        <v/>
      </c>
      <c r="AT250" s="67" t="str">
        <f t="shared" si="50"/>
        <v/>
      </c>
      <c r="AU250" s="67" t="str">
        <f t="shared" si="58"/>
        <v/>
      </c>
      <c r="AV250" s="67" t="str">
        <f t="shared" si="51"/>
        <v/>
      </c>
      <c r="AW250" s="67" t="str">
        <f t="shared" si="52"/>
        <v/>
      </c>
      <c r="AX250" s="67" t="str">
        <f t="shared" si="53"/>
        <v/>
      </c>
      <c r="AY250" s="67" t="str">
        <f t="shared" si="54"/>
        <v/>
      </c>
      <c r="AZ250" s="67" t="str">
        <f t="shared" si="55"/>
        <v/>
      </c>
      <c r="BA250" s="67" t="str">
        <f t="shared" si="56"/>
        <v/>
      </c>
      <c r="BB250" s="67" t="str">
        <f t="shared" si="57"/>
        <v/>
      </c>
      <c r="IX250" s="7"/>
      <c r="IY250" s="7"/>
    </row>
    <row r="251" spans="1:259" ht="11.85" customHeight="1" x14ac:dyDescent="0.3">
      <c r="A251" s="7" t="str">
        <f t="shared" si="45"/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4" t="str">
        <v/>
      </c>
      <c r="H251" s="14" t="str">
        <v/>
      </c>
      <c r="I251" s="14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/>
      <c r="T251" s="10"/>
      <c r="U251" s="7"/>
      <c r="V251" s="7"/>
      <c r="W251" s="7"/>
      <c r="X251" s="7"/>
      <c r="AH251" s="1"/>
      <c r="AI251" s="1"/>
      <c r="AQ251" s="7" t="str">
        <f t="shared" si="47"/>
        <v/>
      </c>
      <c r="AR251" s="67" t="str">
        <f t="shared" si="48"/>
        <v/>
      </c>
      <c r="AS251" s="67" t="str">
        <f t="shared" si="49"/>
        <v/>
      </c>
      <c r="AT251" s="67" t="str">
        <f t="shared" si="50"/>
        <v/>
      </c>
      <c r="AU251" s="67" t="str">
        <f t="shared" si="58"/>
        <v/>
      </c>
      <c r="AV251" s="67" t="str">
        <f t="shared" si="51"/>
        <v/>
      </c>
      <c r="AW251" s="67" t="str">
        <f t="shared" si="52"/>
        <v/>
      </c>
      <c r="AX251" s="67" t="str">
        <f t="shared" si="53"/>
        <v/>
      </c>
      <c r="AY251" s="67" t="str">
        <f t="shared" si="54"/>
        <v/>
      </c>
      <c r="AZ251" s="67" t="str">
        <f t="shared" si="55"/>
        <v/>
      </c>
      <c r="BA251" s="67" t="str">
        <f t="shared" si="56"/>
        <v/>
      </c>
      <c r="BB251" s="67" t="str">
        <f t="shared" si="57"/>
        <v/>
      </c>
      <c r="IX251" s="7"/>
      <c r="IY251" s="7"/>
    </row>
    <row r="252" spans="1:259" ht="11.85" customHeight="1" x14ac:dyDescent="0.3">
      <c r="A252" s="7" t="str">
        <f t="shared" si="45"/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4" t="str">
        <v/>
      </c>
      <c r="H252" s="14" t="str">
        <v/>
      </c>
      <c r="I252" s="14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/>
      <c r="T252" s="10"/>
      <c r="U252" s="7"/>
      <c r="V252" s="7"/>
      <c r="W252" s="7"/>
      <c r="X252" s="7"/>
      <c r="AH252" s="1"/>
      <c r="AI252" s="1"/>
      <c r="AQ252" s="7" t="str">
        <f t="shared" si="47"/>
        <v/>
      </c>
      <c r="AR252" s="67" t="str">
        <f t="shared" si="48"/>
        <v/>
      </c>
      <c r="AS252" s="67" t="str">
        <f t="shared" si="49"/>
        <v/>
      </c>
      <c r="AT252" s="67" t="str">
        <f t="shared" si="50"/>
        <v/>
      </c>
      <c r="AU252" s="67" t="str">
        <f t="shared" si="58"/>
        <v/>
      </c>
      <c r="AV252" s="67" t="str">
        <f t="shared" si="51"/>
        <v/>
      </c>
      <c r="AW252" s="67" t="str">
        <f t="shared" si="52"/>
        <v/>
      </c>
      <c r="AX252" s="67" t="str">
        <f t="shared" si="53"/>
        <v/>
      </c>
      <c r="AY252" s="67" t="str">
        <f t="shared" si="54"/>
        <v/>
      </c>
      <c r="AZ252" s="67" t="str">
        <f t="shared" si="55"/>
        <v/>
      </c>
      <c r="BA252" s="67" t="str">
        <f t="shared" si="56"/>
        <v/>
      </c>
      <c r="BB252" s="67" t="str">
        <f t="shared" si="57"/>
        <v/>
      </c>
      <c r="IX252" s="7"/>
      <c r="IY252" s="7"/>
    </row>
    <row r="253" spans="1:259" ht="11.85" customHeight="1" x14ac:dyDescent="0.3">
      <c r="A253" s="7" t="str">
        <f t="shared" si="45"/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4" t="str">
        <v/>
      </c>
      <c r="H253" s="14" t="str">
        <v/>
      </c>
      <c r="I253" s="14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/>
      <c r="T253" s="10"/>
      <c r="U253" s="7"/>
      <c r="V253" s="7"/>
      <c r="W253" s="7"/>
      <c r="X253" s="7"/>
      <c r="AH253" s="1"/>
      <c r="AI253" s="1"/>
      <c r="AQ253" s="7" t="str">
        <f t="shared" si="47"/>
        <v/>
      </c>
      <c r="AR253" s="67" t="str">
        <f t="shared" si="48"/>
        <v/>
      </c>
      <c r="AS253" s="67" t="str">
        <f t="shared" si="49"/>
        <v/>
      </c>
      <c r="AT253" s="67" t="str">
        <f t="shared" si="50"/>
        <v/>
      </c>
      <c r="AU253" s="67" t="str">
        <f t="shared" si="58"/>
        <v/>
      </c>
      <c r="AV253" s="67" t="str">
        <f t="shared" si="51"/>
        <v/>
      </c>
      <c r="AW253" s="67" t="str">
        <f t="shared" si="52"/>
        <v/>
      </c>
      <c r="AX253" s="67" t="str">
        <f t="shared" si="53"/>
        <v/>
      </c>
      <c r="AY253" s="67" t="str">
        <f t="shared" si="54"/>
        <v/>
      </c>
      <c r="AZ253" s="67" t="str">
        <f t="shared" si="55"/>
        <v/>
      </c>
      <c r="BA253" s="67" t="str">
        <f t="shared" si="56"/>
        <v/>
      </c>
      <c r="BB253" s="67" t="str">
        <f t="shared" si="57"/>
        <v/>
      </c>
      <c r="IX253" s="7"/>
      <c r="IY253" s="7"/>
    </row>
    <row r="254" spans="1:259" ht="11.85" customHeight="1" x14ac:dyDescent="0.3">
      <c r="A254" s="7" t="str">
        <f t="shared" si="45"/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4" t="str">
        <v/>
      </c>
      <c r="H254" s="14" t="str">
        <v/>
      </c>
      <c r="I254" s="14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/>
      <c r="T254" s="10"/>
      <c r="U254" s="7"/>
      <c r="V254" s="7"/>
      <c r="W254" s="7"/>
      <c r="X254" s="7"/>
      <c r="AH254" s="1"/>
      <c r="AI254" s="1"/>
      <c r="AQ254" s="7" t="str">
        <f t="shared" si="47"/>
        <v/>
      </c>
      <c r="AR254" s="67" t="str">
        <f t="shared" si="48"/>
        <v/>
      </c>
      <c r="AS254" s="67" t="str">
        <f t="shared" si="49"/>
        <v/>
      </c>
      <c r="AT254" s="67" t="str">
        <f t="shared" si="50"/>
        <v/>
      </c>
      <c r="AU254" s="67" t="str">
        <f t="shared" si="58"/>
        <v/>
      </c>
      <c r="AV254" s="67" t="str">
        <f t="shared" si="51"/>
        <v/>
      </c>
      <c r="AW254" s="67" t="str">
        <f t="shared" si="52"/>
        <v/>
      </c>
      <c r="AX254" s="67" t="str">
        <f t="shared" si="53"/>
        <v/>
      </c>
      <c r="AY254" s="67" t="str">
        <f t="shared" si="54"/>
        <v/>
      </c>
      <c r="AZ254" s="67" t="str">
        <f t="shared" si="55"/>
        <v/>
      </c>
      <c r="BA254" s="67" t="str">
        <f t="shared" si="56"/>
        <v/>
      </c>
      <c r="BB254" s="67" t="str">
        <f t="shared" si="57"/>
        <v/>
      </c>
      <c r="IX254" s="7"/>
      <c r="IY254" s="7"/>
    </row>
    <row r="255" spans="1:259" ht="11.85" customHeight="1" x14ac:dyDescent="0.3">
      <c r="A255" s="7" t="str">
        <f t="shared" si="45"/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4" t="str">
        <v/>
      </c>
      <c r="H255" s="14" t="str">
        <v/>
      </c>
      <c r="I255" s="14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/>
      <c r="T255" s="10"/>
      <c r="U255" s="7"/>
      <c r="V255" s="7"/>
      <c r="W255" s="7"/>
      <c r="X255" s="7"/>
      <c r="AH255" s="1"/>
      <c r="AI255" s="1"/>
      <c r="AQ255" s="7" t="str">
        <f t="shared" si="47"/>
        <v/>
      </c>
      <c r="AR255" s="67" t="str">
        <f t="shared" si="48"/>
        <v/>
      </c>
      <c r="AS255" s="67" t="str">
        <f t="shared" si="49"/>
        <v/>
      </c>
      <c r="AT255" s="67" t="str">
        <f t="shared" si="50"/>
        <v/>
      </c>
      <c r="AU255" s="67" t="str">
        <f t="shared" si="58"/>
        <v/>
      </c>
      <c r="AV255" s="67" t="str">
        <f t="shared" si="51"/>
        <v/>
      </c>
      <c r="AW255" s="67" t="str">
        <f t="shared" si="52"/>
        <v/>
      </c>
      <c r="AX255" s="67" t="str">
        <f t="shared" si="53"/>
        <v/>
      </c>
      <c r="AY255" s="67" t="str">
        <f t="shared" si="54"/>
        <v/>
      </c>
      <c r="AZ255" s="67" t="str">
        <f t="shared" si="55"/>
        <v/>
      </c>
      <c r="BA255" s="67" t="str">
        <f t="shared" si="56"/>
        <v/>
      </c>
      <c r="BB255" s="67" t="str">
        <f t="shared" si="57"/>
        <v/>
      </c>
      <c r="IX255" s="7"/>
      <c r="IY255" s="7"/>
    </row>
    <row r="256" spans="1:259" ht="11.85" customHeight="1" x14ac:dyDescent="0.3">
      <c r="A256" s="7" t="str">
        <f t="shared" si="45"/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4" t="str">
        <v/>
      </c>
      <c r="H256" s="14" t="str">
        <v/>
      </c>
      <c r="I256" s="14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/>
      <c r="T256" s="10"/>
      <c r="U256" s="7"/>
      <c r="V256" s="7"/>
      <c r="W256" s="7"/>
      <c r="X256" s="7"/>
      <c r="AH256" s="1"/>
      <c r="AI256" s="1"/>
      <c r="AQ256" s="7" t="str">
        <f t="shared" si="47"/>
        <v/>
      </c>
      <c r="AR256" s="67" t="str">
        <f t="shared" si="48"/>
        <v/>
      </c>
      <c r="AS256" s="67" t="str">
        <f t="shared" si="49"/>
        <v/>
      </c>
      <c r="AT256" s="67" t="str">
        <f t="shared" si="50"/>
        <v/>
      </c>
      <c r="AU256" s="67" t="str">
        <f t="shared" si="58"/>
        <v/>
      </c>
      <c r="AV256" s="67" t="str">
        <f t="shared" si="51"/>
        <v/>
      </c>
      <c r="AW256" s="67" t="str">
        <f t="shared" si="52"/>
        <v/>
      </c>
      <c r="AX256" s="67" t="str">
        <f t="shared" si="53"/>
        <v/>
      </c>
      <c r="AY256" s="67" t="str">
        <f t="shared" si="54"/>
        <v/>
      </c>
      <c r="AZ256" s="67" t="str">
        <f t="shared" si="55"/>
        <v/>
      </c>
      <c r="BA256" s="67" t="str">
        <f t="shared" si="56"/>
        <v/>
      </c>
      <c r="BB256" s="67" t="str">
        <f t="shared" si="57"/>
        <v/>
      </c>
      <c r="IX256" s="7"/>
      <c r="IY256" s="7"/>
    </row>
    <row r="257" spans="1:259" ht="11.85" customHeight="1" x14ac:dyDescent="0.3">
      <c r="A257" s="7" t="str">
        <f t="shared" si="45"/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4" t="str">
        <v/>
      </c>
      <c r="H257" s="14" t="str">
        <v/>
      </c>
      <c r="I257" s="14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/>
      <c r="T257" s="10"/>
      <c r="U257" s="7"/>
      <c r="V257" s="7"/>
      <c r="W257" s="7"/>
      <c r="X257" s="7"/>
      <c r="AH257" s="1"/>
      <c r="AI257" s="1"/>
      <c r="AQ257" s="7" t="str">
        <f t="shared" si="47"/>
        <v/>
      </c>
      <c r="AR257" s="67" t="str">
        <f t="shared" si="48"/>
        <v/>
      </c>
      <c r="AS257" s="67" t="str">
        <f t="shared" si="49"/>
        <v/>
      </c>
      <c r="AT257" s="67" t="str">
        <f t="shared" si="50"/>
        <v/>
      </c>
      <c r="AU257" s="67" t="str">
        <f t="shared" si="58"/>
        <v/>
      </c>
      <c r="AV257" s="67" t="str">
        <f t="shared" si="51"/>
        <v/>
      </c>
      <c r="AW257" s="67" t="str">
        <f t="shared" si="52"/>
        <v/>
      </c>
      <c r="AX257" s="67" t="str">
        <f t="shared" si="53"/>
        <v/>
      </c>
      <c r="AY257" s="67" t="str">
        <f t="shared" si="54"/>
        <v/>
      </c>
      <c r="AZ257" s="67" t="str">
        <f t="shared" si="55"/>
        <v/>
      </c>
      <c r="BA257" s="67" t="str">
        <f t="shared" si="56"/>
        <v/>
      </c>
      <c r="BB257" s="67" t="str">
        <f t="shared" si="57"/>
        <v/>
      </c>
      <c r="IX257" s="7"/>
      <c r="IY257" s="7"/>
    </row>
    <row r="258" spans="1:259" ht="11.85" customHeight="1" x14ac:dyDescent="0.3">
      <c r="A258" s="7" t="str">
        <f t="shared" si="45"/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4" t="str">
        <v/>
      </c>
      <c r="H258" s="14" t="str">
        <v/>
      </c>
      <c r="I258" s="14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/>
      <c r="T258" s="10"/>
      <c r="U258" s="7"/>
      <c r="V258" s="7"/>
      <c r="W258" s="7"/>
      <c r="X258" s="7"/>
      <c r="AH258" s="1"/>
      <c r="AI258" s="1"/>
      <c r="AQ258" s="7" t="str">
        <f t="shared" si="47"/>
        <v/>
      </c>
      <c r="AR258" s="67" t="str">
        <f t="shared" si="48"/>
        <v/>
      </c>
      <c r="AS258" s="67" t="str">
        <f t="shared" si="49"/>
        <v/>
      </c>
      <c r="AT258" s="67" t="str">
        <f t="shared" si="50"/>
        <v/>
      </c>
      <c r="AU258" s="67" t="str">
        <f t="shared" si="58"/>
        <v/>
      </c>
      <c r="AV258" s="67" t="str">
        <f t="shared" si="51"/>
        <v/>
      </c>
      <c r="AW258" s="67" t="str">
        <f t="shared" si="52"/>
        <v/>
      </c>
      <c r="AX258" s="67" t="str">
        <f t="shared" si="53"/>
        <v/>
      </c>
      <c r="AY258" s="67" t="str">
        <f t="shared" si="54"/>
        <v/>
      </c>
      <c r="AZ258" s="67" t="str">
        <f t="shared" si="55"/>
        <v/>
      </c>
      <c r="BA258" s="67" t="str">
        <f t="shared" si="56"/>
        <v/>
      </c>
      <c r="BB258" s="67" t="str">
        <f t="shared" si="57"/>
        <v/>
      </c>
      <c r="IX258" s="7"/>
      <c r="IY258" s="7"/>
    </row>
    <row r="259" spans="1:259" ht="11.85" customHeight="1" x14ac:dyDescent="0.3">
      <c r="A259" s="7" t="str">
        <f t="shared" si="45"/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4" t="str">
        <v/>
      </c>
      <c r="H259" s="14" t="str">
        <v/>
      </c>
      <c r="I259" s="14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/>
      <c r="T259" s="10"/>
      <c r="U259" s="7"/>
      <c r="V259" s="7"/>
      <c r="W259" s="7"/>
      <c r="X259" s="7"/>
      <c r="AH259" s="1"/>
      <c r="AI259" s="1"/>
      <c r="AQ259" s="7" t="str">
        <f t="shared" si="47"/>
        <v/>
      </c>
      <c r="AR259" s="67" t="str">
        <f t="shared" si="48"/>
        <v/>
      </c>
      <c r="AS259" s="67" t="str">
        <f t="shared" si="49"/>
        <v/>
      </c>
      <c r="AT259" s="67" t="str">
        <f t="shared" si="50"/>
        <v/>
      </c>
      <c r="AU259" s="67" t="str">
        <f t="shared" si="58"/>
        <v/>
      </c>
      <c r="AV259" s="67" t="str">
        <f t="shared" si="51"/>
        <v/>
      </c>
      <c r="AW259" s="67" t="str">
        <f t="shared" si="52"/>
        <v/>
      </c>
      <c r="AX259" s="67" t="str">
        <f t="shared" si="53"/>
        <v/>
      </c>
      <c r="AY259" s="67" t="str">
        <f t="shared" si="54"/>
        <v/>
      </c>
      <c r="AZ259" s="67" t="str">
        <f t="shared" si="55"/>
        <v/>
      </c>
      <c r="BA259" s="67" t="str">
        <f t="shared" si="56"/>
        <v/>
      </c>
      <c r="BB259" s="67" t="str">
        <f t="shared" si="57"/>
        <v/>
      </c>
      <c r="IX259" s="7"/>
      <c r="IY259" s="7"/>
    </row>
    <row r="260" spans="1:259" ht="11.85" customHeight="1" x14ac:dyDescent="0.3">
      <c r="A260" s="7" t="str">
        <f t="shared" si="45"/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4" t="str">
        <v/>
      </c>
      <c r="H260" s="14" t="str">
        <v/>
      </c>
      <c r="I260" s="14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/>
      <c r="T260" s="10"/>
      <c r="U260" s="7"/>
      <c r="V260" s="7"/>
      <c r="W260" s="7"/>
      <c r="X260" s="7"/>
      <c r="AH260" s="1"/>
      <c r="AI260" s="1"/>
      <c r="AQ260" s="7" t="str">
        <f t="shared" si="47"/>
        <v/>
      </c>
      <c r="AR260" s="67" t="str">
        <f t="shared" si="48"/>
        <v/>
      </c>
      <c r="AS260" s="67" t="str">
        <f t="shared" si="49"/>
        <v/>
      </c>
      <c r="AT260" s="67" t="str">
        <f t="shared" si="50"/>
        <v/>
      </c>
      <c r="AU260" s="67" t="str">
        <f t="shared" si="58"/>
        <v/>
      </c>
      <c r="AV260" s="67" t="str">
        <f t="shared" si="51"/>
        <v/>
      </c>
      <c r="AW260" s="67" t="str">
        <f t="shared" si="52"/>
        <v/>
      </c>
      <c r="AX260" s="67" t="str">
        <f t="shared" si="53"/>
        <v/>
      </c>
      <c r="AY260" s="67" t="str">
        <f t="shared" si="54"/>
        <v/>
      </c>
      <c r="AZ260" s="67" t="str">
        <f t="shared" si="55"/>
        <v/>
      </c>
      <c r="BA260" s="67" t="str">
        <f t="shared" si="56"/>
        <v/>
      </c>
      <c r="BB260" s="67" t="str">
        <f t="shared" si="57"/>
        <v/>
      </c>
      <c r="IX260" s="7"/>
      <c r="IY260" s="7"/>
    </row>
    <row r="261" spans="1:259" ht="11.85" customHeight="1" x14ac:dyDescent="0.3">
      <c r="A261" s="7" t="str">
        <f t="shared" si="45"/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4" t="str">
        <v/>
      </c>
      <c r="H261" s="14" t="str">
        <v/>
      </c>
      <c r="I261" s="14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/>
      <c r="T261" s="10"/>
      <c r="U261" s="7"/>
      <c r="V261" s="7"/>
      <c r="W261" s="7"/>
      <c r="X261" s="7"/>
      <c r="AH261" s="1"/>
      <c r="AI261" s="1"/>
      <c r="AQ261" s="7" t="str">
        <f t="shared" si="47"/>
        <v/>
      </c>
      <c r="AR261" s="67" t="str">
        <f t="shared" si="48"/>
        <v/>
      </c>
      <c r="AS261" s="67" t="str">
        <f t="shared" si="49"/>
        <v/>
      </c>
      <c r="AT261" s="67" t="str">
        <f t="shared" si="50"/>
        <v/>
      </c>
      <c r="AU261" s="67" t="str">
        <f t="shared" si="58"/>
        <v/>
      </c>
      <c r="AV261" s="67" t="str">
        <f t="shared" si="51"/>
        <v/>
      </c>
      <c r="AW261" s="67" t="str">
        <f t="shared" si="52"/>
        <v/>
      </c>
      <c r="AX261" s="67" t="str">
        <f t="shared" si="53"/>
        <v/>
      </c>
      <c r="AY261" s="67" t="str">
        <f t="shared" si="54"/>
        <v/>
      </c>
      <c r="AZ261" s="67" t="str">
        <f t="shared" si="55"/>
        <v/>
      </c>
      <c r="BA261" s="67" t="str">
        <f t="shared" si="56"/>
        <v/>
      </c>
      <c r="BB261" s="67" t="str">
        <f t="shared" si="57"/>
        <v/>
      </c>
      <c r="IX261" s="7"/>
      <c r="IY261" s="7"/>
    </row>
    <row r="262" spans="1:259" ht="11.85" customHeight="1" x14ac:dyDescent="0.3">
      <c r="A262" s="7" t="str">
        <f t="shared" si="45"/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4" t="str">
        <v/>
      </c>
      <c r="H262" s="14" t="str">
        <v/>
      </c>
      <c r="I262" s="14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/>
      <c r="T262" s="10"/>
      <c r="U262" s="7"/>
      <c r="V262" s="7"/>
      <c r="W262" s="7"/>
      <c r="X262" s="7"/>
      <c r="AH262" s="1"/>
      <c r="AI262" s="1"/>
      <c r="AQ262" s="7" t="str">
        <f t="shared" si="47"/>
        <v/>
      </c>
      <c r="AR262" s="67" t="str">
        <f t="shared" si="48"/>
        <v/>
      </c>
      <c r="AS262" s="67" t="str">
        <f t="shared" si="49"/>
        <v/>
      </c>
      <c r="AT262" s="67" t="str">
        <f t="shared" si="50"/>
        <v/>
      </c>
      <c r="AU262" s="67" t="str">
        <f t="shared" si="58"/>
        <v/>
      </c>
      <c r="AV262" s="67" t="str">
        <f t="shared" si="51"/>
        <v/>
      </c>
      <c r="AW262" s="67" t="str">
        <f t="shared" si="52"/>
        <v/>
      </c>
      <c r="AX262" s="67" t="str">
        <f t="shared" si="53"/>
        <v/>
      </c>
      <c r="AY262" s="67" t="str">
        <f t="shared" si="54"/>
        <v/>
      </c>
      <c r="AZ262" s="67" t="str">
        <f t="shared" si="55"/>
        <v/>
      </c>
      <c r="BA262" s="67" t="str">
        <f t="shared" si="56"/>
        <v/>
      </c>
      <c r="BB262" s="67" t="str">
        <f t="shared" si="57"/>
        <v/>
      </c>
      <c r="IX262" s="7"/>
      <c r="IY262" s="7"/>
    </row>
    <row r="263" spans="1:259" ht="11.85" customHeight="1" x14ac:dyDescent="0.3">
      <c r="A263" s="7" t="str">
        <f t="shared" si="45"/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4" t="str">
        <v/>
      </c>
      <c r="H263" s="14" t="str">
        <v/>
      </c>
      <c r="I263" s="14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/>
      <c r="T263" s="10"/>
      <c r="U263" s="7"/>
      <c r="V263" s="7"/>
      <c r="W263" s="7"/>
      <c r="X263" s="7"/>
      <c r="AH263" s="1"/>
      <c r="AI263" s="1"/>
      <c r="AQ263" s="7" t="str">
        <f t="shared" si="47"/>
        <v/>
      </c>
      <c r="AR263" s="67" t="str">
        <f t="shared" si="48"/>
        <v/>
      </c>
      <c r="AS263" s="67" t="str">
        <f t="shared" si="49"/>
        <v/>
      </c>
      <c r="AT263" s="67" t="str">
        <f t="shared" si="50"/>
        <v/>
      </c>
      <c r="AU263" s="67" t="str">
        <f t="shared" si="58"/>
        <v/>
      </c>
      <c r="AV263" s="67" t="str">
        <f t="shared" si="51"/>
        <v/>
      </c>
      <c r="AW263" s="67" t="str">
        <f t="shared" si="52"/>
        <v/>
      </c>
      <c r="AX263" s="67" t="str">
        <f t="shared" si="53"/>
        <v/>
      </c>
      <c r="AY263" s="67" t="str">
        <f t="shared" si="54"/>
        <v/>
      </c>
      <c r="AZ263" s="67" t="str">
        <f t="shared" si="55"/>
        <v/>
      </c>
      <c r="BA263" s="67" t="str">
        <f t="shared" si="56"/>
        <v/>
      </c>
      <c r="BB263" s="67" t="str">
        <f t="shared" si="57"/>
        <v/>
      </c>
      <c r="IX263" s="7"/>
      <c r="IY263" s="7"/>
    </row>
    <row r="264" spans="1:259" ht="11.85" customHeight="1" x14ac:dyDescent="0.3">
      <c r="A264" s="7" t="str">
        <f t="shared" si="45"/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4" t="str">
        <v/>
      </c>
      <c r="H264" s="14" t="str">
        <v/>
      </c>
      <c r="I264" s="14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/>
      <c r="T264" s="10"/>
      <c r="U264" s="7"/>
      <c r="V264" s="7"/>
      <c r="W264" s="7"/>
      <c r="X264" s="7"/>
      <c r="AH264" s="1"/>
      <c r="AI264" s="1"/>
      <c r="AQ264" s="7" t="str">
        <f t="shared" si="47"/>
        <v/>
      </c>
      <c r="AR264" s="67" t="str">
        <f t="shared" si="48"/>
        <v/>
      </c>
      <c r="AS264" s="67" t="str">
        <f t="shared" si="49"/>
        <v/>
      </c>
      <c r="AT264" s="67" t="str">
        <f t="shared" si="50"/>
        <v/>
      </c>
      <c r="AU264" s="67" t="str">
        <f t="shared" si="58"/>
        <v/>
      </c>
      <c r="AV264" s="67" t="str">
        <f t="shared" si="51"/>
        <v/>
      </c>
      <c r="AW264" s="67" t="str">
        <f t="shared" si="52"/>
        <v/>
      </c>
      <c r="AX264" s="67" t="str">
        <f t="shared" si="53"/>
        <v/>
      </c>
      <c r="AY264" s="67" t="str">
        <f t="shared" si="54"/>
        <v/>
      </c>
      <c r="AZ264" s="67" t="str">
        <f t="shared" si="55"/>
        <v/>
      </c>
      <c r="BA264" s="67" t="str">
        <f t="shared" si="56"/>
        <v/>
      </c>
      <c r="BB264" s="67" t="str">
        <f t="shared" si="57"/>
        <v/>
      </c>
      <c r="IX264" s="7"/>
      <c r="IY264" s="7"/>
    </row>
    <row r="265" spans="1:259" ht="11.85" customHeight="1" x14ac:dyDescent="0.3">
      <c r="A265" s="7" t="str">
        <f t="shared" si="45"/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4" t="str">
        <v/>
      </c>
      <c r="H265" s="14" t="str">
        <v/>
      </c>
      <c r="I265" s="14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/>
      <c r="T265" s="10"/>
      <c r="U265" s="7"/>
      <c r="V265" s="7"/>
      <c r="W265" s="7"/>
      <c r="X265" s="7"/>
      <c r="AH265" s="1"/>
      <c r="AI265" s="1"/>
      <c r="AQ265" s="7" t="str">
        <f t="shared" si="47"/>
        <v/>
      </c>
      <c r="AR265" s="67" t="str">
        <f t="shared" si="48"/>
        <v/>
      </c>
      <c r="AS265" s="67" t="str">
        <f t="shared" si="49"/>
        <v/>
      </c>
      <c r="AT265" s="67" t="str">
        <f t="shared" si="50"/>
        <v/>
      </c>
      <c r="AU265" s="67" t="str">
        <f t="shared" si="58"/>
        <v/>
      </c>
      <c r="AV265" s="67" t="str">
        <f t="shared" si="51"/>
        <v/>
      </c>
      <c r="AW265" s="67" t="str">
        <f t="shared" si="52"/>
        <v/>
      </c>
      <c r="AX265" s="67" t="str">
        <f t="shared" si="53"/>
        <v/>
      </c>
      <c r="AY265" s="67" t="str">
        <f t="shared" si="54"/>
        <v/>
      </c>
      <c r="AZ265" s="67" t="str">
        <f t="shared" si="55"/>
        <v/>
      </c>
      <c r="BA265" s="67" t="str">
        <f t="shared" si="56"/>
        <v/>
      </c>
      <c r="BB265" s="67" t="str">
        <f t="shared" si="57"/>
        <v/>
      </c>
      <c r="IX265" s="7"/>
      <c r="IY265" s="7"/>
    </row>
    <row r="266" spans="1:259" ht="11.85" customHeight="1" x14ac:dyDescent="0.3">
      <c r="A266" s="7" t="str">
        <f t="shared" si="45"/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4" t="str">
        <v/>
      </c>
      <c r="H266" s="14" t="str">
        <v/>
      </c>
      <c r="I266" s="14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/>
      <c r="T266" s="10"/>
      <c r="U266" s="7"/>
      <c r="V266" s="7"/>
      <c r="W266" s="7"/>
      <c r="X266" s="7"/>
      <c r="AH266" s="1"/>
      <c r="AI266" s="1"/>
      <c r="AQ266" s="7" t="str">
        <f t="shared" si="47"/>
        <v/>
      </c>
      <c r="AR266" s="67" t="str">
        <f t="shared" si="48"/>
        <v/>
      </c>
      <c r="AS266" s="67" t="str">
        <f t="shared" si="49"/>
        <v/>
      </c>
      <c r="AT266" s="67" t="str">
        <f t="shared" si="50"/>
        <v/>
      </c>
      <c r="AU266" s="67" t="str">
        <f t="shared" si="58"/>
        <v/>
      </c>
      <c r="AV266" s="67" t="str">
        <f t="shared" si="51"/>
        <v/>
      </c>
      <c r="AW266" s="67" t="str">
        <f t="shared" si="52"/>
        <v/>
      </c>
      <c r="AX266" s="67" t="str">
        <f t="shared" si="53"/>
        <v/>
      </c>
      <c r="AY266" s="67" t="str">
        <f t="shared" si="54"/>
        <v/>
      </c>
      <c r="AZ266" s="67" t="str">
        <f t="shared" si="55"/>
        <v/>
      </c>
      <c r="BA266" s="67" t="str">
        <f t="shared" si="56"/>
        <v/>
      </c>
      <c r="BB266" s="67" t="str">
        <f t="shared" si="57"/>
        <v/>
      </c>
      <c r="IX266" s="7"/>
      <c r="IY266" s="7"/>
    </row>
    <row r="267" spans="1:259" ht="11.85" customHeight="1" x14ac:dyDescent="0.3">
      <c r="A267" s="7" t="str">
        <f t="shared" si="45"/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4" t="str">
        <v/>
      </c>
      <c r="H267" s="14" t="str">
        <v/>
      </c>
      <c r="I267" s="14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/>
      <c r="T267" s="10"/>
      <c r="U267" s="7"/>
      <c r="V267" s="7"/>
      <c r="W267" s="7"/>
      <c r="X267" s="7"/>
      <c r="AH267" s="1"/>
      <c r="AI267" s="1"/>
      <c r="AQ267" s="7" t="str">
        <f t="shared" si="47"/>
        <v/>
      </c>
      <c r="AR267" s="67" t="str">
        <f t="shared" si="48"/>
        <v/>
      </c>
      <c r="AS267" s="67" t="str">
        <f t="shared" si="49"/>
        <v/>
      </c>
      <c r="AT267" s="67" t="str">
        <f t="shared" si="50"/>
        <v/>
      </c>
      <c r="AU267" s="67" t="str">
        <f t="shared" si="58"/>
        <v/>
      </c>
      <c r="AV267" s="67" t="str">
        <f t="shared" si="51"/>
        <v/>
      </c>
      <c r="AW267" s="67" t="str">
        <f t="shared" si="52"/>
        <v/>
      </c>
      <c r="AX267" s="67" t="str">
        <f t="shared" si="53"/>
        <v/>
      </c>
      <c r="AY267" s="67" t="str">
        <f t="shared" si="54"/>
        <v/>
      </c>
      <c r="AZ267" s="67" t="str">
        <f t="shared" si="55"/>
        <v/>
      </c>
      <c r="BA267" s="67" t="str">
        <f t="shared" si="56"/>
        <v/>
      </c>
      <c r="BB267" s="67" t="str">
        <f t="shared" si="57"/>
        <v/>
      </c>
      <c r="IX267" s="7"/>
      <c r="IY267" s="7"/>
    </row>
    <row r="268" spans="1:259" ht="11.85" customHeight="1" x14ac:dyDescent="0.3">
      <c r="A268" s="7" t="str">
        <f t="shared" si="45"/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4" t="str">
        <v/>
      </c>
      <c r="H268" s="14" t="str">
        <v/>
      </c>
      <c r="I268" s="14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/>
      <c r="T268" s="10"/>
      <c r="U268" s="7"/>
      <c r="V268" s="7"/>
      <c r="W268" s="7"/>
      <c r="X268" s="7"/>
      <c r="AH268" s="1"/>
      <c r="AI268" s="1"/>
      <c r="AQ268" s="7" t="str">
        <f t="shared" si="47"/>
        <v/>
      </c>
      <c r="AR268" s="67" t="str">
        <f t="shared" si="48"/>
        <v/>
      </c>
      <c r="AS268" s="67" t="str">
        <f t="shared" si="49"/>
        <v/>
      </c>
      <c r="AT268" s="67" t="str">
        <f t="shared" si="50"/>
        <v/>
      </c>
      <c r="AU268" s="67" t="str">
        <f t="shared" si="58"/>
        <v/>
      </c>
      <c r="AV268" s="67" t="str">
        <f t="shared" si="51"/>
        <v/>
      </c>
      <c r="AW268" s="67" t="str">
        <f t="shared" si="52"/>
        <v/>
      </c>
      <c r="AX268" s="67" t="str">
        <f t="shared" si="53"/>
        <v/>
      </c>
      <c r="AY268" s="67" t="str">
        <f t="shared" si="54"/>
        <v/>
      </c>
      <c r="AZ268" s="67" t="str">
        <f t="shared" si="55"/>
        <v/>
      </c>
      <c r="BA268" s="67" t="str">
        <f t="shared" si="56"/>
        <v/>
      </c>
      <c r="BB268" s="67" t="str">
        <f t="shared" si="57"/>
        <v/>
      </c>
      <c r="IX268" s="7"/>
      <c r="IY268" s="7"/>
    </row>
    <row r="269" spans="1:259" ht="11.85" customHeight="1" x14ac:dyDescent="0.3">
      <c r="A269" s="7" t="str">
        <f t="shared" si="45"/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4" t="str">
        <v/>
      </c>
      <c r="H269" s="14" t="str">
        <v/>
      </c>
      <c r="I269" s="14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/>
      <c r="T269" s="10"/>
      <c r="U269" s="7"/>
      <c r="V269" s="7"/>
      <c r="W269" s="7"/>
      <c r="X269" s="7"/>
      <c r="AH269" s="1"/>
      <c r="AI269" s="1"/>
      <c r="AQ269" s="7" t="str">
        <f t="shared" si="47"/>
        <v/>
      </c>
      <c r="AR269" s="67" t="str">
        <f t="shared" si="48"/>
        <v/>
      </c>
      <c r="AS269" s="67" t="str">
        <f t="shared" si="49"/>
        <v/>
      </c>
      <c r="AT269" s="67" t="str">
        <f t="shared" si="50"/>
        <v/>
      </c>
      <c r="AU269" s="67" t="str">
        <f t="shared" si="58"/>
        <v/>
      </c>
      <c r="AV269" s="67" t="str">
        <f t="shared" si="51"/>
        <v/>
      </c>
      <c r="AW269" s="67" t="str">
        <f t="shared" si="52"/>
        <v/>
      </c>
      <c r="AX269" s="67" t="str">
        <f t="shared" si="53"/>
        <v/>
      </c>
      <c r="AY269" s="67" t="str">
        <f t="shared" si="54"/>
        <v/>
      </c>
      <c r="AZ269" s="67" t="str">
        <f t="shared" si="55"/>
        <v/>
      </c>
      <c r="BA269" s="67" t="str">
        <f t="shared" si="56"/>
        <v/>
      </c>
      <c r="BB269" s="67" t="str">
        <f t="shared" si="57"/>
        <v/>
      </c>
      <c r="IX269" s="7"/>
      <c r="IY269" s="7"/>
    </row>
    <row r="270" spans="1:259" ht="11.85" customHeight="1" x14ac:dyDescent="0.3">
      <c r="A270" s="7" t="str">
        <f t="shared" si="45"/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4" t="str">
        <v/>
      </c>
      <c r="H270" s="14" t="str">
        <v/>
      </c>
      <c r="I270" s="14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/>
      <c r="T270" s="10"/>
      <c r="U270" s="7"/>
      <c r="V270" s="7"/>
      <c r="W270" s="7"/>
      <c r="X270" s="7"/>
      <c r="AH270" s="1"/>
      <c r="AI270" s="1"/>
      <c r="AQ270" s="7" t="str">
        <f t="shared" si="47"/>
        <v/>
      </c>
      <c r="AR270" s="67" t="str">
        <f t="shared" si="48"/>
        <v/>
      </c>
      <c r="AS270" s="67" t="str">
        <f t="shared" si="49"/>
        <v/>
      </c>
      <c r="AT270" s="67" t="str">
        <f t="shared" si="50"/>
        <v/>
      </c>
      <c r="AU270" s="67" t="str">
        <f t="shared" si="58"/>
        <v/>
      </c>
      <c r="AV270" s="67" t="str">
        <f t="shared" si="51"/>
        <v/>
      </c>
      <c r="AW270" s="67" t="str">
        <f t="shared" si="52"/>
        <v/>
      </c>
      <c r="AX270" s="67" t="str">
        <f t="shared" si="53"/>
        <v/>
      </c>
      <c r="AY270" s="67" t="str">
        <f t="shared" si="54"/>
        <v/>
      </c>
      <c r="AZ270" s="67" t="str">
        <f t="shared" si="55"/>
        <v/>
      </c>
      <c r="BA270" s="67" t="str">
        <f t="shared" si="56"/>
        <v/>
      </c>
      <c r="BB270" s="67" t="str">
        <f t="shared" si="57"/>
        <v/>
      </c>
      <c r="IX270" s="7"/>
      <c r="IY270" s="7"/>
    </row>
    <row r="271" spans="1:259" ht="11.85" customHeight="1" x14ac:dyDescent="0.3">
      <c r="A271" s="7" t="str">
        <f t="shared" si="45"/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4" t="str">
        <v/>
      </c>
      <c r="H271" s="14" t="str">
        <v/>
      </c>
      <c r="I271" s="14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/>
      <c r="T271" s="10"/>
      <c r="U271" s="7"/>
      <c r="V271" s="7"/>
      <c r="W271" s="7"/>
      <c r="X271" s="7"/>
      <c r="AH271" s="1"/>
      <c r="AI271" s="1"/>
      <c r="AQ271" s="7" t="str">
        <f t="shared" si="47"/>
        <v/>
      </c>
      <c r="AR271" s="67" t="str">
        <f t="shared" si="48"/>
        <v/>
      </c>
      <c r="AS271" s="67" t="str">
        <f t="shared" si="49"/>
        <v/>
      </c>
      <c r="AT271" s="67" t="str">
        <f t="shared" si="50"/>
        <v/>
      </c>
      <c r="AU271" s="67" t="str">
        <f t="shared" si="58"/>
        <v/>
      </c>
      <c r="AV271" s="67" t="str">
        <f t="shared" si="51"/>
        <v/>
      </c>
      <c r="AW271" s="67" t="str">
        <f t="shared" si="52"/>
        <v/>
      </c>
      <c r="AX271" s="67" t="str">
        <f t="shared" si="53"/>
        <v/>
      </c>
      <c r="AY271" s="67" t="str">
        <f t="shared" si="54"/>
        <v/>
      </c>
      <c r="AZ271" s="67" t="str">
        <f t="shared" si="55"/>
        <v/>
      </c>
      <c r="BA271" s="67" t="str">
        <f t="shared" si="56"/>
        <v/>
      </c>
      <c r="BB271" s="67" t="str">
        <f t="shared" si="57"/>
        <v/>
      </c>
      <c r="IX271" s="7"/>
      <c r="IY271" s="7"/>
    </row>
    <row r="272" spans="1:259" ht="11.85" customHeight="1" x14ac:dyDescent="0.3">
      <c r="A272" s="7" t="str">
        <f t="shared" si="45"/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4" t="str">
        <v/>
      </c>
      <c r="H272" s="14" t="str">
        <v/>
      </c>
      <c r="I272" s="14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/>
      <c r="T272" s="10"/>
      <c r="U272" s="7"/>
      <c r="V272" s="7"/>
      <c r="W272" s="7"/>
      <c r="X272" s="7"/>
      <c r="AH272" s="1"/>
      <c r="AI272" s="1"/>
      <c r="AQ272" s="7" t="str">
        <f t="shared" si="47"/>
        <v/>
      </c>
      <c r="AR272" s="67" t="str">
        <f t="shared" si="48"/>
        <v/>
      </c>
      <c r="AS272" s="67" t="str">
        <f t="shared" si="49"/>
        <v/>
      </c>
      <c r="AT272" s="67" t="str">
        <f t="shared" si="50"/>
        <v/>
      </c>
      <c r="AU272" s="67" t="str">
        <f t="shared" si="58"/>
        <v/>
      </c>
      <c r="AV272" s="67" t="str">
        <f t="shared" si="51"/>
        <v/>
      </c>
      <c r="AW272" s="67" t="str">
        <f t="shared" si="52"/>
        <v/>
      </c>
      <c r="AX272" s="67" t="str">
        <f t="shared" si="53"/>
        <v/>
      </c>
      <c r="AY272" s="67" t="str">
        <f t="shared" si="54"/>
        <v/>
      </c>
      <c r="AZ272" s="67" t="str">
        <f t="shared" si="55"/>
        <v/>
      </c>
      <c r="BA272" s="67" t="str">
        <f t="shared" si="56"/>
        <v/>
      </c>
      <c r="BB272" s="67" t="str">
        <f t="shared" si="57"/>
        <v/>
      </c>
      <c r="IX272" s="7"/>
      <c r="IY272" s="7"/>
    </row>
    <row r="273" spans="1:259" ht="11.85" customHeight="1" x14ac:dyDescent="0.3">
      <c r="A273" s="7" t="str">
        <f t="shared" si="45"/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4" t="str">
        <v/>
      </c>
      <c r="H273" s="14" t="str">
        <v/>
      </c>
      <c r="I273" s="14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/>
      <c r="T273" s="10"/>
      <c r="U273" s="7"/>
      <c r="V273" s="7"/>
      <c r="W273" s="7"/>
      <c r="X273" s="7"/>
      <c r="AH273" s="1"/>
      <c r="AI273" s="1"/>
      <c r="AQ273" s="7" t="str">
        <f t="shared" si="47"/>
        <v/>
      </c>
      <c r="AR273" s="67" t="str">
        <f t="shared" si="48"/>
        <v/>
      </c>
      <c r="AS273" s="67" t="str">
        <f t="shared" si="49"/>
        <v/>
      </c>
      <c r="AT273" s="67" t="str">
        <f t="shared" si="50"/>
        <v/>
      </c>
      <c r="AU273" s="67" t="str">
        <f t="shared" si="58"/>
        <v/>
      </c>
      <c r="AV273" s="67" t="str">
        <f t="shared" si="51"/>
        <v/>
      </c>
      <c r="AW273" s="67" t="str">
        <f t="shared" si="52"/>
        <v/>
      </c>
      <c r="AX273" s="67" t="str">
        <f t="shared" si="53"/>
        <v/>
      </c>
      <c r="AY273" s="67" t="str">
        <f t="shared" si="54"/>
        <v/>
      </c>
      <c r="AZ273" s="67" t="str">
        <f t="shared" si="55"/>
        <v/>
      </c>
      <c r="BA273" s="67" t="str">
        <f t="shared" si="56"/>
        <v/>
      </c>
      <c r="BB273" s="67" t="str">
        <f t="shared" si="57"/>
        <v/>
      </c>
      <c r="IX273" s="7"/>
      <c r="IY273" s="7"/>
    </row>
    <row r="274" spans="1:259" ht="11.85" customHeight="1" x14ac:dyDescent="0.3">
      <c r="A274" s="7" t="str">
        <f t="shared" si="45"/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4" t="str">
        <v/>
      </c>
      <c r="H274" s="14" t="str">
        <v/>
      </c>
      <c r="I274" s="14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/>
      <c r="T274" s="10"/>
      <c r="U274" s="7"/>
      <c r="V274" s="7"/>
      <c r="W274" s="7"/>
      <c r="X274" s="7"/>
      <c r="AH274" s="1"/>
      <c r="AI274" s="1"/>
      <c r="AQ274" s="7" t="str">
        <f t="shared" si="47"/>
        <v/>
      </c>
      <c r="AR274" s="67" t="str">
        <f t="shared" si="48"/>
        <v/>
      </c>
      <c r="AS274" s="67" t="str">
        <f t="shared" si="49"/>
        <v/>
      </c>
      <c r="AT274" s="67" t="str">
        <f t="shared" si="50"/>
        <v/>
      </c>
      <c r="AU274" s="67" t="str">
        <f t="shared" si="58"/>
        <v/>
      </c>
      <c r="AV274" s="67" t="str">
        <f t="shared" si="51"/>
        <v/>
      </c>
      <c r="AW274" s="67" t="str">
        <f t="shared" si="52"/>
        <v/>
      </c>
      <c r="AX274" s="67" t="str">
        <f t="shared" si="53"/>
        <v/>
      </c>
      <c r="AY274" s="67" t="str">
        <f t="shared" si="54"/>
        <v/>
      </c>
      <c r="AZ274" s="67" t="str">
        <f t="shared" si="55"/>
        <v/>
      </c>
      <c r="BA274" s="67" t="str">
        <f t="shared" si="56"/>
        <v/>
      </c>
      <c r="BB274" s="67" t="str">
        <f t="shared" si="57"/>
        <v/>
      </c>
      <c r="IX274" s="7"/>
      <c r="IY274" s="7"/>
    </row>
    <row r="275" spans="1:259" ht="11.85" customHeight="1" x14ac:dyDescent="0.3">
      <c r="A275" s="7" t="str">
        <f t="shared" si="45"/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4" t="str">
        <v/>
      </c>
      <c r="H275" s="14" t="str">
        <v/>
      </c>
      <c r="I275" s="14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/>
      <c r="T275" s="10"/>
      <c r="U275" s="7"/>
      <c r="V275" s="7"/>
      <c r="W275" s="7"/>
      <c r="X275" s="7"/>
      <c r="AH275" s="1"/>
      <c r="AI275" s="1"/>
      <c r="AQ275" s="7" t="str">
        <f t="shared" si="47"/>
        <v/>
      </c>
      <c r="AR275" s="67" t="str">
        <f t="shared" si="48"/>
        <v/>
      </c>
      <c r="AS275" s="67" t="str">
        <f t="shared" si="49"/>
        <v/>
      </c>
      <c r="AT275" s="67" t="str">
        <f t="shared" si="50"/>
        <v/>
      </c>
      <c r="AU275" s="67" t="str">
        <f t="shared" si="58"/>
        <v/>
      </c>
      <c r="AV275" s="67" t="str">
        <f t="shared" si="51"/>
        <v/>
      </c>
      <c r="AW275" s="67" t="str">
        <f t="shared" si="52"/>
        <v/>
      </c>
      <c r="AX275" s="67" t="str">
        <f t="shared" si="53"/>
        <v/>
      </c>
      <c r="AY275" s="67" t="str">
        <f t="shared" si="54"/>
        <v/>
      </c>
      <c r="AZ275" s="67" t="str">
        <f t="shared" si="55"/>
        <v/>
      </c>
      <c r="BA275" s="67" t="str">
        <f t="shared" si="56"/>
        <v/>
      </c>
      <c r="BB275" s="67" t="str">
        <f t="shared" si="57"/>
        <v/>
      </c>
      <c r="IX275" s="7"/>
      <c r="IY275" s="7"/>
    </row>
    <row r="276" spans="1:259" ht="11.85" customHeight="1" x14ac:dyDescent="0.3">
      <c r="A276" s="7" t="str">
        <f t="shared" si="45"/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4" t="str">
        <v/>
      </c>
      <c r="H276" s="14" t="str">
        <v/>
      </c>
      <c r="I276" s="14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/>
      <c r="T276" s="10"/>
      <c r="U276" s="7"/>
      <c r="V276" s="7"/>
      <c r="W276" s="7"/>
      <c r="X276" s="7"/>
      <c r="AH276" s="1"/>
      <c r="AI276" s="1"/>
      <c r="AQ276" s="7" t="str">
        <f t="shared" si="47"/>
        <v/>
      </c>
      <c r="AR276" s="67" t="str">
        <f t="shared" si="48"/>
        <v/>
      </c>
      <c r="AS276" s="67" t="str">
        <f t="shared" si="49"/>
        <v/>
      </c>
      <c r="AT276" s="67" t="str">
        <f t="shared" si="50"/>
        <v/>
      </c>
      <c r="AU276" s="67" t="str">
        <f t="shared" si="58"/>
        <v/>
      </c>
      <c r="AV276" s="67" t="str">
        <f t="shared" si="51"/>
        <v/>
      </c>
      <c r="AW276" s="67" t="str">
        <f t="shared" si="52"/>
        <v/>
      </c>
      <c r="AX276" s="67" t="str">
        <f t="shared" si="53"/>
        <v/>
      </c>
      <c r="AY276" s="67" t="str">
        <f t="shared" si="54"/>
        <v/>
      </c>
      <c r="AZ276" s="67" t="str">
        <f t="shared" si="55"/>
        <v/>
      </c>
      <c r="BA276" s="67" t="str">
        <f t="shared" si="56"/>
        <v/>
      </c>
      <c r="BB276" s="67" t="str">
        <f t="shared" si="57"/>
        <v/>
      </c>
      <c r="IX276" s="7"/>
      <c r="IY276" s="7"/>
    </row>
    <row r="277" spans="1:259" ht="11.85" customHeight="1" x14ac:dyDescent="0.3">
      <c r="A277" s="7" t="str">
        <f t="shared" si="45"/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4" t="str">
        <v/>
      </c>
      <c r="H277" s="14" t="str">
        <v/>
      </c>
      <c r="I277" s="14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/>
      <c r="T277" s="10"/>
      <c r="U277" s="7"/>
      <c r="V277" s="7"/>
      <c r="W277" s="7"/>
      <c r="X277" s="7"/>
      <c r="AH277" s="1"/>
      <c r="AI277" s="1"/>
      <c r="AQ277" s="7" t="str">
        <f t="shared" si="47"/>
        <v/>
      </c>
      <c r="AR277" s="67" t="str">
        <f t="shared" si="48"/>
        <v/>
      </c>
      <c r="AS277" s="67" t="str">
        <f t="shared" si="49"/>
        <v/>
      </c>
      <c r="AT277" s="67" t="str">
        <f t="shared" si="50"/>
        <v/>
      </c>
      <c r="AU277" s="67" t="str">
        <f t="shared" si="58"/>
        <v/>
      </c>
      <c r="AV277" s="67" t="str">
        <f t="shared" si="51"/>
        <v/>
      </c>
      <c r="AW277" s="67" t="str">
        <f t="shared" si="52"/>
        <v/>
      </c>
      <c r="AX277" s="67" t="str">
        <f t="shared" si="53"/>
        <v/>
      </c>
      <c r="AY277" s="67" t="str">
        <f t="shared" si="54"/>
        <v/>
      </c>
      <c r="AZ277" s="67" t="str">
        <f t="shared" si="55"/>
        <v/>
      </c>
      <c r="BA277" s="67" t="str">
        <f t="shared" si="56"/>
        <v/>
      </c>
      <c r="BB277" s="67" t="str">
        <f t="shared" si="57"/>
        <v/>
      </c>
      <c r="IX277" s="7"/>
      <c r="IY277" s="7"/>
    </row>
    <row r="278" spans="1:259" ht="11.85" customHeight="1" x14ac:dyDescent="0.3">
      <c r="A278" s="7" t="str">
        <f t="shared" si="45"/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4" t="str">
        <v/>
      </c>
      <c r="H278" s="14" t="str">
        <v/>
      </c>
      <c r="I278" s="14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/>
      <c r="T278" s="10"/>
      <c r="U278" s="7"/>
      <c r="V278" s="7"/>
      <c r="W278" s="7"/>
      <c r="X278" s="7"/>
      <c r="AH278" s="1"/>
      <c r="AI278" s="1"/>
      <c r="AQ278" s="7" t="str">
        <f t="shared" si="47"/>
        <v/>
      </c>
      <c r="AR278" s="67" t="str">
        <f t="shared" si="48"/>
        <v/>
      </c>
      <c r="AS278" s="67" t="str">
        <f t="shared" si="49"/>
        <v/>
      </c>
      <c r="AT278" s="67" t="str">
        <f t="shared" si="50"/>
        <v/>
      </c>
      <c r="AU278" s="67" t="str">
        <f t="shared" si="58"/>
        <v/>
      </c>
      <c r="AV278" s="67" t="str">
        <f t="shared" si="51"/>
        <v/>
      </c>
      <c r="AW278" s="67" t="str">
        <f t="shared" si="52"/>
        <v/>
      </c>
      <c r="AX278" s="67" t="str">
        <f t="shared" si="53"/>
        <v/>
      </c>
      <c r="AY278" s="67" t="str">
        <f t="shared" si="54"/>
        <v/>
      </c>
      <c r="AZ278" s="67" t="str">
        <f t="shared" si="55"/>
        <v/>
      </c>
      <c r="BA278" s="67" t="str">
        <f t="shared" si="56"/>
        <v/>
      </c>
      <c r="BB278" s="67" t="str">
        <f t="shared" si="57"/>
        <v/>
      </c>
      <c r="IX278" s="7"/>
      <c r="IY278" s="7"/>
    </row>
    <row r="279" spans="1:259" ht="11.85" customHeight="1" x14ac:dyDescent="0.3">
      <c r="A279" s="7" t="str">
        <f t="shared" si="45"/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4" t="str">
        <v/>
      </c>
      <c r="H279" s="14" t="str">
        <v/>
      </c>
      <c r="I279" s="14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/>
      <c r="T279" s="10"/>
      <c r="U279" s="7"/>
      <c r="V279" s="7"/>
      <c r="W279" s="7"/>
      <c r="X279" s="7"/>
      <c r="AH279" s="1"/>
      <c r="AI279" s="1"/>
      <c r="AQ279" s="7" t="str">
        <f t="shared" si="47"/>
        <v/>
      </c>
      <c r="AR279" s="67" t="str">
        <f t="shared" si="48"/>
        <v/>
      </c>
      <c r="AS279" s="67" t="str">
        <f t="shared" si="49"/>
        <v/>
      </c>
      <c r="AT279" s="67" t="str">
        <f t="shared" si="50"/>
        <v/>
      </c>
      <c r="AU279" s="67" t="str">
        <f t="shared" si="58"/>
        <v/>
      </c>
      <c r="AV279" s="67" t="str">
        <f t="shared" si="51"/>
        <v/>
      </c>
      <c r="AW279" s="67" t="str">
        <f t="shared" si="52"/>
        <v/>
      </c>
      <c r="AX279" s="67" t="str">
        <f t="shared" si="53"/>
        <v/>
      </c>
      <c r="AY279" s="67" t="str">
        <f t="shared" si="54"/>
        <v/>
      </c>
      <c r="AZ279" s="67" t="str">
        <f t="shared" si="55"/>
        <v/>
      </c>
      <c r="BA279" s="67" t="str">
        <f t="shared" si="56"/>
        <v/>
      </c>
      <c r="BB279" s="67" t="str">
        <f t="shared" si="57"/>
        <v/>
      </c>
      <c r="IX279" s="7"/>
      <c r="IY279" s="7"/>
    </row>
    <row r="280" spans="1:259" ht="11.85" customHeight="1" x14ac:dyDescent="0.3">
      <c r="A280" s="7" t="str">
        <f t="shared" si="45"/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4" t="str">
        <v/>
      </c>
      <c r="H280" s="14" t="str">
        <v/>
      </c>
      <c r="I280" s="14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/>
      <c r="T280" s="10"/>
      <c r="U280" s="7"/>
      <c r="V280" s="7"/>
      <c r="W280" s="7"/>
      <c r="X280" s="7"/>
      <c r="AH280" s="1"/>
      <c r="AI280" s="1"/>
      <c r="AQ280" s="7" t="str">
        <f t="shared" si="47"/>
        <v/>
      </c>
      <c r="AR280" s="67" t="str">
        <f t="shared" si="48"/>
        <v/>
      </c>
      <c r="AS280" s="67" t="str">
        <f t="shared" si="49"/>
        <v/>
      </c>
      <c r="AT280" s="67" t="str">
        <f t="shared" si="50"/>
        <v/>
      </c>
      <c r="AU280" s="67" t="str">
        <f t="shared" si="58"/>
        <v/>
      </c>
      <c r="AV280" s="67" t="str">
        <f t="shared" si="51"/>
        <v/>
      </c>
      <c r="AW280" s="67" t="str">
        <f t="shared" si="52"/>
        <v/>
      </c>
      <c r="AX280" s="67" t="str">
        <f t="shared" si="53"/>
        <v/>
      </c>
      <c r="AY280" s="67" t="str">
        <f t="shared" si="54"/>
        <v/>
      </c>
      <c r="AZ280" s="67" t="str">
        <f t="shared" si="55"/>
        <v/>
      </c>
      <c r="BA280" s="67" t="str">
        <f t="shared" si="56"/>
        <v/>
      </c>
      <c r="BB280" s="67" t="str">
        <f t="shared" si="57"/>
        <v/>
      </c>
      <c r="IX280" s="7"/>
      <c r="IY280" s="7"/>
    </row>
    <row r="281" spans="1:259" ht="11.85" customHeight="1" x14ac:dyDescent="0.3">
      <c r="A281" s="7" t="str">
        <f t="shared" si="45"/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4" t="str">
        <v/>
      </c>
      <c r="H281" s="14" t="str">
        <v/>
      </c>
      <c r="I281" s="14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/>
      <c r="T281" s="10"/>
      <c r="U281" s="7"/>
      <c r="V281" s="7"/>
      <c r="W281" s="7"/>
      <c r="X281" s="7"/>
      <c r="AH281" s="1"/>
      <c r="AI281" s="1"/>
      <c r="AQ281" s="7" t="str">
        <f t="shared" si="47"/>
        <v/>
      </c>
      <c r="AR281" s="67" t="str">
        <f t="shared" si="48"/>
        <v/>
      </c>
      <c r="AS281" s="67" t="str">
        <f t="shared" si="49"/>
        <v/>
      </c>
      <c r="AT281" s="67" t="str">
        <f t="shared" si="50"/>
        <v/>
      </c>
      <c r="AU281" s="67" t="str">
        <f t="shared" si="58"/>
        <v/>
      </c>
      <c r="AV281" s="67" t="str">
        <f t="shared" si="51"/>
        <v/>
      </c>
      <c r="AW281" s="67" t="str">
        <f t="shared" si="52"/>
        <v/>
      </c>
      <c r="AX281" s="67" t="str">
        <f t="shared" si="53"/>
        <v/>
      </c>
      <c r="AY281" s="67" t="str">
        <f t="shared" si="54"/>
        <v/>
      </c>
      <c r="AZ281" s="67" t="str">
        <f t="shared" si="55"/>
        <v/>
      </c>
      <c r="BA281" s="67" t="str">
        <f t="shared" si="56"/>
        <v/>
      </c>
      <c r="BB281" s="67" t="str">
        <f t="shared" si="57"/>
        <v/>
      </c>
      <c r="IX281" s="7"/>
      <c r="IY281" s="7"/>
    </row>
    <row r="282" spans="1:259" ht="11.85" customHeight="1" x14ac:dyDescent="0.3">
      <c r="A282" s="7" t="str">
        <f t="shared" si="45"/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4" t="str">
        <v/>
      </c>
      <c r="H282" s="14" t="str">
        <v/>
      </c>
      <c r="I282" s="14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/>
      <c r="T282" s="10"/>
      <c r="U282" s="7"/>
      <c r="V282" s="7"/>
      <c r="W282" s="7"/>
      <c r="X282" s="7"/>
      <c r="AH282" s="1"/>
      <c r="AI282" s="1"/>
      <c r="AQ282" s="7" t="str">
        <f t="shared" si="47"/>
        <v/>
      </c>
      <c r="AR282" s="67" t="str">
        <f t="shared" si="48"/>
        <v/>
      </c>
      <c r="AS282" s="67" t="str">
        <f t="shared" si="49"/>
        <v/>
      </c>
      <c r="AT282" s="67" t="str">
        <f t="shared" si="50"/>
        <v/>
      </c>
      <c r="AU282" s="67" t="str">
        <f t="shared" si="58"/>
        <v/>
      </c>
      <c r="AV282" s="67" t="str">
        <f t="shared" si="51"/>
        <v/>
      </c>
      <c r="AW282" s="67" t="str">
        <f t="shared" si="52"/>
        <v/>
      </c>
      <c r="AX282" s="67" t="str">
        <f t="shared" si="53"/>
        <v/>
      </c>
      <c r="AY282" s="67" t="str">
        <f t="shared" si="54"/>
        <v/>
      </c>
      <c r="AZ282" s="67" t="str">
        <f t="shared" si="55"/>
        <v/>
      </c>
      <c r="BA282" s="67" t="str">
        <f t="shared" si="56"/>
        <v/>
      </c>
      <c r="BB282" s="67" t="str">
        <f t="shared" si="57"/>
        <v/>
      </c>
      <c r="IX282" s="7"/>
      <c r="IY282" s="7"/>
    </row>
    <row r="283" spans="1:259" ht="11.85" customHeight="1" x14ac:dyDescent="0.3">
      <c r="A283" s="7" t="str">
        <f t="shared" si="45"/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4" t="str">
        <v/>
      </c>
      <c r="H283" s="14" t="str">
        <v/>
      </c>
      <c r="I283" s="14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/>
      <c r="T283" s="10"/>
      <c r="U283" s="7"/>
      <c r="V283" s="7"/>
      <c r="W283" s="7"/>
      <c r="X283" s="7"/>
      <c r="AH283" s="1"/>
      <c r="AI283" s="1"/>
      <c r="AQ283" s="7" t="str">
        <f t="shared" si="47"/>
        <v/>
      </c>
      <c r="AR283" s="67" t="str">
        <f t="shared" si="48"/>
        <v/>
      </c>
      <c r="AS283" s="67" t="str">
        <f t="shared" si="49"/>
        <v/>
      </c>
      <c r="AT283" s="67" t="str">
        <f t="shared" si="50"/>
        <v/>
      </c>
      <c r="AU283" s="67" t="str">
        <f t="shared" si="58"/>
        <v/>
      </c>
      <c r="AV283" s="67" t="str">
        <f t="shared" si="51"/>
        <v/>
      </c>
      <c r="AW283" s="67" t="str">
        <f t="shared" si="52"/>
        <v/>
      </c>
      <c r="AX283" s="67" t="str">
        <f t="shared" si="53"/>
        <v/>
      </c>
      <c r="AY283" s="67" t="str">
        <f t="shared" si="54"/>
        <v/>
      </c>
      <c r="AZ283" s="67" t="str">
        <f t="shared" si="55"/>
        <v/>
      </c>
      <c r="BA283" s="67" t="str">
        <f t="shared" si="56"/>
        <v/>
      </c>
      <c r="BB283" s="67" t="str">
        <f t="shared" si="57"/>
        <v/>
      </c>
      <c r="IX283" s="7"/>
      <c r="IY283" s="7"/>
    </row>
    <row r="284" spans="1:259" ht="11.85" customHeight="1" x14ac:dyDescent="0.3">
      <c r="A284" s="7" t="str">
        <f t="shared" si="45"/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4" t="str">
        <v/>
      </c>
      <c r="H284" s="14" t="str">
        <v/>
      </c>
      <c r="I284" s="14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/>
      <c r="T284" s="10"/>
      <c r="U284" s="7"/>
      <c r="V284" s="7"/>
      <c r="W284" s="7"/>
      <c r="X284" s="7"/>
      <c r="AH284" s="1"/>
      <c r="AI284" s="1"/>
      <c r="AQ284" s="7" t="str">
        <f t="shared" si="47"/>
        <v/>
      </c>
      <c r="AR284" s="67" t="str">
        <f t="shared" si="48"/>
        <v/>
      </c>
      <c r="AS284" s="67" t="str">
        <f t="shared" si="49"/>
        <v/>
      </c>
      <c r="AT284" s="67" t="str">
        <f t="shared" si="50"/>
        <v/>
      </c>
      <c r="AU284" s="67" t="str">
        <f t="shared" si="58"/>
        <v/>
      </c>
      <c r="AV284" s="67" t="str">
        <f t="shared" si="51"/>
        <v/>
      </c>
      <c r="AW284" s="67" t="str">
        <f t="shared" si="52"/>
        <v/>
      </c>
      <c r="AX284" s="67" t="str">
        <f t="shared" si="53"/>
        <v/>
      </c>
      <c r="AY284" s="67" t="str">
        <f t="shared" si="54"/>
        <v/>
      </c>
      <c r="AZ284" s="67" t="str">
        <f t="shared" si="55"/>
        <v/>
      </c>
      <c r="BA284" s="67" t="str">
        <f t="shared" si="56"/>
        <v/>
      </c>
      <c r="BB284" s="67" t="str">
        <f t="shared" si="57"/>
        <v/>
      </c>
      <c r="IX284" s="7"/>
      <c r="IY284" s="7"/>
    </row>
    <row r="285" spans="1:259" ht="11.85" customHeight="1" x14ac:dyDescent="0.3">
      <c r="A285" s="7" t="str">
        <f t="shared" si="45"/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4" t="str">
        <v/>
      </c>
      <c r="H285" s="14" t="str">
        <v/>
      </c>
      <c r="I285" s="14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/>
      <c r="T285" s="10"/>
      <c r="U285" s="7"/>
      <c r="V285" s="7"/>
      <c r="W285" s="7"/>
      <c r="X285" s="7"/>
      <c r="AH285" s="1"/>
      <c r="AI285" s="1"/>
      <c r="AQ285" s="7" t="str">
        <f t="shared" si="47"/>
        <v/>
      </c>
      <c r="AR285" s="67" t="str">
        <f t="shared" si="48"/>
        <v/>
      </c>
      <c r="AS285" s="67" t="str">
        <f t="shared" si="49"/>
        <v/>
      </c>
      <c r="AT285" s="67" t="str">
        <f t="shared" si="50"/>
        <v/>
      </c>
      <c r="AU285" s="67" t="str">
        <f t="shared" si="58"/>
        <v/>
      </c>
      <c r="AV285" s="67" t="str">
        <f t="shared" si="51"/>
        <v/>
      </c>
      <c r="AW285" s="67" t="str">
        <f t="shared" si="52"/>
        <v/>
      </c>
      <c r="AX285" s="67" t="str">
        <f t="shared" si="53"/>
        <v/>
      </c>
      <c r="AY285" s="67" t="str">
        <f t="shared" si="54"/>
        <v/>
      </c>
      <c r="AZ285" s="67" t="str">
        <f t="shared" si="55"/>
        <v/>
      </c>
      <c r="BA285" s="67" t="str">
        <f t="shared" si="56"/>
        <v/>
      </c>
      <c r="BB285" s="67" t="str">
        <f t="shared" si="57"/>
        <v/>
      </c>
      <c r="IX285" s="7"/>
      <c r="IY285" s="7"/>
    </row>
    <row r="286" spans="1:259" ht="11.85" customHeight="1" x14ac:dyDescent="0.3">
      <c r="A286" s="7" t="str">
        <f t="shared" si="45"/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4" t="str">
        <v/>
      </c>
      <c r="H286" s="14" t="str">
        <v/>
      </c>
      <c r="I286" s="14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/>
      <c r="T286" s="10"/>
      <c r="U286" s="7"/>
      <c r="V286" s="7"/>
      <c r="W286" s="7"/>
      <c r="X286" s="7"/>
      <c r="AH286" s="1"/>
      <c r="AI286" s="1"/>
      <c r="AQ286" s="7" t="str">
        <f t="shared" si="47"/>
        <v/>
      </c>
      <c r="AR286" s="67" t="str">
        <f t="shared" si="48"/>
        <v/>
      </c>
      <c r="AS286" s="67" t="str">
        <f t="shared" si="49"/>
        <v/>
      </c>
      <c r="AT286" s="67" t="str">
        <f t="shared" si="50"/>
        <v/>
      </c>
      <c r="AU286" s="67" t="str">
        <f t="shared" si="58"/>
        <v/>
      </c>
      <c r="AV286" s="67" t="str">
        <f t="shared" si="51"/>
        <v/>
      </c>
      <c r="AW286" s="67" t="str">
        <f t="shared" si="52"/>
        <v/>
      </c>
      <c r="AX286" s="67" t="str">
        <f t="shared" si="53"/>
        <v/>
      </c>
      <c r="AY286" s="67" t="str">
        <f t="shared" si="54"/>
        <v/>
      </c>
      <c r="AZ286" s="67" t="str">
        <f t="shared" si="55"/>
        <v/>
      </c>
      <c r="BA286" s="67" t="str">
        <f t="shared" si="56"/>
        <v/>
      </c>
      <c r="BB286" s="67" t="str">
        <f t="shared" si="57"/>
        <v/>
      </c>
      <c r="IX286" s="7"/>
      <c r="IY286" s="7"/>
    </row>
    <row r="287" spans="1:259" ht="11.85" customHeight="1" x14ac:dyDescent="0.3">
      <c r="A287" s="7" t="str">
        <f t="shared" si="45"/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4" t="str">
        <v/>
      </c>
      <c r="H287" s="14" t="str">
        <v/>
      </c>
      <c r="I287" s="14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/>
      <c r="T287" s="10"/>
      <c r="U287" s="7"/>
      <c r="V287" s="7"/>
      <c r="W287" s="7"/>
      <c r="X287" s="7"/>
      <c r="AH287" s="1"/>
      <c r="AI287" s="1"/>
      <c r="AQ287" s="7" t="str">
        <f t="shared" si="47"/>
        <v/>
      </c>
      <c r="AR287" s="67" t="str">
        <f t="shared" si="48"/>
        <v/>
      </c>
      <c r="AS287" s="67" t="str">
        <f t="shared" si="49"/>
        <v/>
      </c>
      <c r="AT287" s="67" t="str">
        <f t="shared" si="50"/>
        <v/>
      </c>
      <c r="AU287" s="67" t="str">
        <f t="shared" si="58"/>
        <v/>
      </c>
      <c r="AV287" s="67" t="str">
        <f t="shared" si="51"/>
        <v/>
      </c>
      <c r="AW287" s="67" t="str">
        <f t="shared" si="52"/>
        <v/>
      </c>
      <c r="AX287" s="67" t="str">
        <f t="shared" si="53"/>
        <v/>
      </c>
      <c r="AY287" s="67" t="str">
        <f t="shared" si="54"/>
        <v/>
      </c>
      <c r="AZ287" s="67" t="str">
        <f t="shared" si="55"/>
        <v/>
      </c>
      <c r="BA287" s="67" t="str">
        <f t="shared" si="56"/>
        <v/>
      </c>
      <c r="BB287" s="67" t="str">
        <f t="shared" si="57"/>
        <v/>
      </c>
      <c r="IX287" s="7"/>
      <c r="IY287" s="7"/>
    </row>
    <row r="288" spans="1:259" ht="11.85" customHeight="1" x14ac:dyDescent="0.3">
      <c r="A288" s="7" t="str">
        <f t="shared" si="45"/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4" t="str">
        <v/>
      </c>
      <c r="H288" s="14" t="str">
        <v/>
      </c>
      <c r="I288" s="14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/>
      <c r="T288" s="10"/>
      <c r="U288" s="7"/>
      <c r="V288" s="7"/>
      <c r="W288" s="7"/>
      <c r="X288" s="7"/>
      <c r="AH288" s="1"/>
      <c r="AI288" s="1"/>
      <c r="AQ288" s="7" t="str">
        <f t="shared" si="47"/>
        <v/>
      </c>
      <c r="AR288" s="67" t="str">
        <f t="shared" si="48"/>
        <v/>
      </c>
      <c r="AS288" s="67" t="str">
        <f t="shared" si="49"/>
        <v/>
      </c>
      <c r="AT288" s="67" t="str">
        <f t="shared" si="50"/>
        <v/>
      </c>
      <c r="AU288" s="67" t="str">
        <f t="shared" si="58"/>
        <v/>
      </c>
      <c r="AV288" s="67" t="str">
        <f t="shared" si="51"/>
        <v/>
      </c>
      <c r="AW288" s="67" t="str">
        <f t="shared" si="52"/>
        <v/>
      </c>
      <c r="AX288" s="67" t="str">
        <f t="shared" si="53"/>
        <v/>
      </c>
      <c r="AY288" s="67" t="str">
        <f t="shared" si="54"/>
        <v/>
      </c>
      <c r="AZ288" s="67" t="str">
        <f t="shared" si="55"/>
        <v/>
      </c>
      <c r="BA288" s="67" t="str">
        <f t="shared" si="56"/>
        <v/>
      </c>
      <c r="BB288" s="67" t="str">
        <f t="shared" si="57"/>
        <v/>
      </c>
      <c r="IX288" s="7"/>
      <c r="IY288" s="7"/>
    </row>
    <row r="289" spans="1:259" ht="11.85" customHeight="1" x14ac:dyDescent="0.3">
      <c r="A289" s="7" t="str">
        <f t="shared" si="45"/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4" t="str">
        <v/>
      </c>
      <c r="H289" s="14" t="str">
        <v/>
      </c>
      <c r="I289" s="14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/>
      <c r="T289" s="10"/>
      <c r="U289" s="7"/>
      <c r="V289" s="7"/>
      <c r="W289" s="7"/>
      <c r="X289" s="7"/>
      <c r="AH289" s="1"/>
      <c r="AI289" s="1"/>
      <c r="AQ289" s="7" t="str">
        <f t="shared" si="47"/>
        <v/>
      </c>
      <c r="AR289" s="67" t="str">
        <f t="shared" si="48"/>
        <v/>
      </c>
      <c r="AS289" s="67" t="str">
        <f t="shared" si="49"/>
        <v/>
      </c>
      <c r="AT289" s="67" t="str">
        <f t="shared" si="50"/>
        <v/>
      </c>
      <c r="AU289" s="67" t="str">
        <f t="shared" si="58"/>
        <v/>
      </c>
      <c r="AV289" s="67" t="str">
        <f t="shared" si="51"/>
        <v/>
      </c>
      <c r="AW289" s="67" t="str">
        <f t="shared" si="52"/>
        <v/>
      </c>
      <c r="AX289" s="67" t="str">
        <f t="shared" si="53"/>
        <v/>
      </c>
      <c r="AY289" s="67" t="str">
        <f t="shared" si="54"/>
        <v/>
      </c>
      <c r="AZ289" s="67" t="str">
        <f t="shared" si="55"/>
        <v/>
      </c>
      <c r="BA289" s="67" t="str">
        <f t="shared" si="56"/>
        <v/>
      </c>
      <c r="BB289" s="67" t="str">
        <f t="shared" si="57"/>
        <v/>
      </c>
      <c r="IX289" s="7"/>
      <c r="IY289" s="7"/>
    </row>
    <row r="290" spans="1:259" ht="11.85" customHeight="1" x14ac:dyDescent="0.3">
      <c r="A290" s="7" t="str">
        <f t="shared" si="45"/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4" t="str">
        <v/>
      </c>
      <c r="H290" s="14" t="str">
        <v/>
      </c>
      <c r="I290" s="14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/>
      <c r="T290" s="10"/>
      <c r="U290" s="7"/>
      <c r="V290" s="7"/>
      <c r="W290" s="7"/>
      <c r="X290" s="7"/>
      <c r="AH290" s="1"/>
      <c r="AI290" s="1"/>
      <c r="AQ290" s="7" t="str">
        <f t="shared" si="47"/>
        <v/>
      </c>
      <c r="AR290" s="67" t="str">
        <f t="shared" si="48"/>
        <v/>
      </c>
      <c r="AS290" s="67" t="str">
        <f t="shared" si="49"/>
        <v/>
      </c>
      <c r="AT290" s="67" t="str">
        <f t="shared" si="50"/>
        <v/>
      </c>
      <c r="AU290" s="67" t="str">
        <f t="shared" si="58"/>
        <v/>
      </c>
      <c r="AV290" s="67" t="str">
        <f t="shared" si="51"/>
        <v/>
      </c>
      <c r="AW290" s="67" t="str">
        <f t="shared" si="52"/>
        <v/>
      </c>
      <c r="AX290" s="67" t="str">
        <f t="shared" si="53"/>
        <v/>
      </c>
      <c r="AY290" s="67" t="str">
        <f t="shared" si="54"/>
        <v/>
      </c>
      <c r="AZ290" s="67" t="str">
        <f t="shared" si="55"/>
        <v/>
      </c>
      <c r="BA290" s="67" t="str">
        <f t="shared" si="56"/>
        <v/>
      </c>
      <c r="BB290" s="67" t="str">
        <f t="shared" si="57"/>
        <v/>
      </c>
      <c r="IX290" s="7"/>
      <c r="IY290" s="7"/>
    </row>
    <row r="291" spans="1:259" ht="11.85" customHeight="1" x14ac:dyDescent="0.3">
      <c r="A291" s="7" t="str">
        <f t="shared" si="45"/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4" t="str">
        <v/>
      </c>
      <c r="H291" s="14" t="str">
        <v/>
      </c>
      <c r="I291" s="14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/>
      <c r="T291" s="10"/>
      <c r="U291" s="7"/>
      <c r="V291" s="7"/>
      <c r="W291" s="7"/>
      <c r="X291" s="7"/>
      <c r="AH291" s="1"/>
      <c r="AI291" s="1"/>
      <c r="AQ291" s="7" t="str">
        <f t="shared" si="47"/>
        <v/>
      </c>
      <c r="AR291" s="67" t="str">
        <f t="shared" si="48"/>
        <v/>
      </c>
      <c r="AS291" s="67" t="str">
        <f t="shared" si="49"/>
        <v/>
      </c>
      <c r="AT291" s="67" t="str">
        <f t="shared" si="50"/>
        <v/>
      </c>
      <c r="AU291" s="67" t="str">
        <f t="shared" si="58"/>
        <v/>
      </c>
      <c r="AV291" s="67" t="str">
        <f t="shared" si="51"/>
        <v/>
      </c>
      <c r="AW291" s="67" t="str">
        <f t="shared" si="52"/>
        <v/>
      </c>
      <c r="AX291" s="67" t="str">
        <f t="shared" si="53"/>
        <v/>
      </c>
      <c r="AY291" s="67" t="str">
        <f t="shared" si="54"/>
        <v/>
      </c>
      <c r="AZ291" s="67" t="str">
        <f t="shared" si="55"/>
        <v/>
      </c>
      <c r="BA291" s="67" t="str">
        <f t="shared" si="56"/>
        <v/>
      </c>
      <c r="BB291" s="67" t="str">
        <f t="shared" si="57"/>
        <v/>
      </c>
      <c r="IX291" s="7"/>
      <c r="IY291" s="7"/>
    </row>
    <row r="292" spans="1:259" ht="11.85" customHeight="1" x14ac:dyDescent="0.3">
      <c r="A292" s="7" t="str">
        <f t="shared" si="45"/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4" t="str">
        <v/>
      </c>
      <c r="H292" s="14" t="str">
        <v/>
      </c>
      <c r="I292" s="14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/>
      <c r="T292" s="10"/>
      <c r="U292" s="7"/>
      <c r="V292" s="7"/>
      <c r="W292" s="7"/>
      <c r="X292" s="7"/>
      <c r="AH292" s="1"/>
      <c r="AI292" s="1"/>
      <c r="AQ292" s="7" t="str">
        <f t="shared" si="47"/>
        <v/>
      </c>
      <c r="AR292" s="67" t="str">
        <f t="shared" si="48"/>
        <v/>
      </c>
      <c r="AS292" s="67" t="str">
        <f t="shared" si="49"/>
        <v/>
      </c>
      <c r="AT292" s="67" t="str">
        <f t="shared" si="50"/>
        <v/>
      </c>
      <c r="AU292" s="67" t="str">
        <f t="shared" si="58"/>
        <v/>
      </c>
      <c r="AV292" s="67" t="str">
        <f t="shared" si="51"/>
        <v/>
      </c>
      <c r="AW292" s="67" t="str">
        <f t="shared" si="52"/>
        <v/>
      </c>
      <c r="AX292" s="67" t="str">
        <f t="shared" si="53"/>
        <v/>
      </c>
      <c r="AY292" s="67" t="str">
        <f t="shared" si="54"/>
        <v/>
      </c>
      <c r="AZ292" s="67" t="str">
        <f t="shared" si="55"/>
        <v/>
      </c>
      <c r="BA292" s="67" t="str">
        <f t="shared" si="56"/>
        <v/>
      </c>
      <c r="BB292" s="67" t="str">
        <f t="shared" si="57"/>
        <v/>
      </c>
      <c r="IX292" s="7"/>
      <c r="IY292" s="7"/>
    </row>
    <row r="293" spans="1:259" ht="11.85" customHeight="1" x14ac:dyDescent="0.3">
      <c r="A293" s="7" t="str">
        <f t="shared" si="45"/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4" t="str">
        <v/>
      </c>
      <c r="H293" s="14" t="str">
        <v/>
      </c>
      <c r="I293" s="14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/>
      <c r="T293" s="10"/>
      <c r="U293" s="7"/>
      <c r="V293" s="7"/>
      <c r="W293" s="7"/>
      <c r="X293" s="7"/>
      <c r="AH293" s="1"/>
      <c r="AI293" s="1"/>
      <c r="AQ293" s="7" t="str">
        <f t="shared" si="47"/>
        <v/>
      </c>
      <c r="AR293" s="67" t="str">
        <f t="shared" si="48"/>
        <v/>
      </c>
      <c r="AS293" s="67" t="str">
        <f t="shared" si="49"/>
        <v/>
      </c>
      <c r="AT293" s="67" t="str">
        <f t="shared" si="50"/>
        <v/>
      </c>
      <c r="AU293" s="67" t="str">
        <f t="shared" si="58"/>
        <v/>
      </c>
      <c r="AV293" s="67" t="str">
        <f t="shared" si="51"/>
        <v/>
      </c>
      <c r="AW293" s="67" t="str">
        <f t="shared" si="52"/>
        <v/>
      </c>
      <c r="AX293" s="67" t="str">
        <f t="shared" si="53"/>
        <v/>
      </c>
      <c r="AY293" s="67" t="str">
        <f t="shared" si="54"/>
        <v/>
      </c>
      <c r="AZ293" s="67" t="str">
        <f t="shared" si="55"/>
        <v/>
      </c>
      <c r="BA293" s="67" t="str">
        <f t="shared" si="56"/>
        <v/>
      </c>
      <c r="BB293" s="67" t="str">
        <f t="shared" si="57"/>
        <v/>
      </c>
      <c r="IX293" s="7"/>
      <c r="IY293" s="7"/>
    </row>
    <row r="294" spans="1:259" ht="11.85" customHeight="1" x14ac:dyDescent="0.3">
      <c r="A294" s="7" t="str">
        <f t="shared" si="45"/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4" t="str">
        <v/>
      </c>
      <c r="H294" s="14" t="str">
        <v/>
      </c>
      <c r="I294" s="14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/>
      <c r="T294" s="10"/>
      <c r="U294" s="7"/>
      <c r="V294" s="7"/>
      <c r="W294" s="7"/>
      <c r="X294" s="7"/>
      <c r="AH294" s="1"/>
      <c r="AI294" s="1"/>
      <c r="AQ294" s="7" t="str">
        <f t="shared" si="47"/>
        <v/>
      </c>
      <c r="AR294" s="67" t="str">
        <f t="shared" si="48"/>
        <v/>
      </c>
      <c r="AS294" s="67" t="str">
        <f t="shared" si="49"/>
        <v/>
      </c>
      <c r="AT294" s="67" t="str">
        <f t="shared" si="50"/>
        <v/>
      </c>
      <c r="AU294" s="67" t="str">
        <f t="shared" si="58"/>
        <v/>
      </c>
      <c r="AV294" s="67" t="str">
        <f t="shared" si="51"/>
        <v/>
      </c>
      <c r="AW294" s="67" t="str">
        <f t="shared" si="52"/>
        <v/>
      </c>
      <c r="AX294" s="67" t="str">
        <f t="shared" si="53"/>
        <v/>
      </c>
      <c r="AY294" s="67" t="str">
        <f t="shared" si="54"/>
        <v/>
      </c>
      <c r="AZ294" s="67" t="str">
        <f t="shared" si="55"/>
        <v/>
      </c>
      <c r="BA294" s="67" t="str">
        <f t="shared" si="56"/>
        <v/>
      </c>
      <c r="BB294" s="67" t="str">
        <f t="shared" si="57"/>
        <v/>
      </c>
      <c r="IX294" s="7"/>
      <c r="IY294" s="7"/>
    </row>
    <row r="295" spans="1:259" ht="11.85" customHeight="1" x14ac:dyDescent="0.3">
      <c r="A295" s="7" t="str">
        <f t="shared" si="45"/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4" t="str">
        <v/>
      </c>
      <c r="H295" s="14" t="str">
        <v/>
      </c>
      <c r="I295" s="14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/>
      <c r="T295" s="10"/>
      <c r="U295" s="7"/>
      <c r="V295" s="7"/>
      <c r="W295" s="7"/>
      <c r="X295" s="7"/>
      <c r="AH295" s="1"/>
      <c r="AI295" s="1"/>
      <c r="AQ295" s="7" t="str">
        <f t="shared" si="47"/>
        <v/>
      </c>
      <c r="AR295" s="67" t="str">
        <f t="shared" si="48"/>
        <v/>
      </c>
      <c r="AS295" s="67" t="str">
        <f t="shared" si="49"/>
        <v/>
      </c>
      <c r="AT295" s="67" t="str">
        <f t="shared" si="50"/>
        <v/>
      </c>
      <c r="AU295" s="67" t="str">
        <f t="shared" si="58"/>
        <v/>
      </c>
      <c r="AV295" s="67" t="str">
        <f t="shared" si="51"/>
        <v/>
      </c>
      <c r="AW295" s="67" t="str">
        <f t="shared" si="52"/>
        <v/>
      </c>
      <c r="AX295" s="67" t="str">
        <f t="shared" si="53"/>
        <v/>
      </c>
      <c r="AY295" s="67" t="str">
        <f t="shared" si="54"/>
        <v/>
      </c>
      <c r="AZ295" s="67" t="str">
        <f t="shared" si="55"/>
        <v/>
      </c>
      <c r="BA295" s="67" t="str">
        <f t="shared" si="56"/>
        <v/>
      </c>
      <c r="BB295" s="67" t="str">
        <f t="shared" si="57"/>
        <v/>
      </c>
      <c r="IX295" s="7"/>
      <c r="IY295" s="7"/>
    </row>
    <row r="296" spans="1:259" ht="11.85" customHeight="1" x14ac:dyDescent="0.3">
      <c r="A296" s="7" t="str">
        <f t="shared" si="45"/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4" t="str">
        <v/>
      </c>
      <c r="H296" s="14" t="str">
        <v/>
      </c>
      <c r="I296" s="14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/>
      <c r="T296" s="10"/>
      <c r="U296" s="7"/>
      <c r="V296" s="7"/>
      <c r="W296" s="7"/>
      <c r="X296" s="7"/>
      <c r="AH296" s="1"/>
      <c r="AI296" s="1"/>
      <c r="AQ296" s="7" t="str">
        <f t="shared" si="47"/>
        <v/>
      </c>
      <c r="AR296" s="67" t="str">
        <f t="shared" si="48"/>
        <v/>
      </c>
      <c r="AS296" s="67" t="str">
        <f t="shared" si="49"/>
        <v/>
      </c>
      <c r="AT296" s="67" t="str">
        <f t="shared" si="50"/>
        <v/>
      </c>
      <c r="AU296" s="67" t="str">
        <f t="shared" si="58"/>
        <v/>
      </c>
      <c r="AV296" s="67" t="str">
        <f t="shared" si="51"/>
        <v/>
      </c>
      <c r="AW296" s="67" t="str">
        <f t="shared" si="52"/>
        <v/>
      </c>
      <c r="AX296" s="67" t="str">
        <f t="shared" si="53"/>
        <v/>
      </c>
      <c r="AY296" s="67" t="str">
        <f t="shared" si="54"/>
        <v/>
      </c>
      <c r="AZ296" s="67" t="str">
        <f t="shared" si="55"/>
        <v/>
      </c>
      <c r="BA296" s="67" t="str">
        <f t="shared" si="56"/>
        <v/>
      </c>
      <c r="BB296" s="67" t="str">
        <f t="shared" si="57"/>
        <v/>
      </c>
      <c r="IX296" s="7"/>
      <c r="IY296" s="7"/>
    </row>
    <row r="297" spans="1:259" ht="11.85" customHeight="1" x14ac:dyDescent="0.3">
      <c r="A297" s="7" t="str">
        <f t="shared" si="45"/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4" t="str">
        <v/>
      </c>
      <c r="H297" s="14" t="str">
        <v/>
      </c>
      <c r="I297" s="14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/>
      <c r="T297" s="10"/>
      <c r="U297" s="7"/>
      <c r="V297" s="7"/>
      <c r="W297" s="7"/>
      <c r="X297" s="7"/>
      <c r="AH297" s="1"/>
      <c r="AI297" s="1"/>
      <c r="AQ297" s="7" t="str">
        <f t="shared" si="47"/>
        <v/>
      </c>
      <c r="AR297" s="67" t="str">
        <f t="shared" si="48"/>
        <v/>
      </c>
      <c r="AS297" s="67" t="str">
        <f t="shared" si="49"/>
        <v/>
      </c>
      <c r="AT297" s="67" t="str">
        <f t="shared" si="50"/>
        <v/>
      </c>
      <c r="AU297" s="67" t="str">
        <f t="shared" si="58"/>
        <v/>
      </c>
      <c r="AV297" s="67" t="str">
        <f t="shared" si="51"/>
        <v/>
      </c>
      <c r="AW297" s="67" t="str">
        <f t="shared" si="52"/>
        <v/>
      </c>
      <c r="AX297" s="67" t="str">
        <f t="shared" si="53"/>
        <v/>
      </c>
      <c r="AY297" s="67" t="str">
        <f t="shared" si="54"/>
        <v/>
      </c>
      <c r="AZ297" s="67" t="str">
        <f t="shared" si="55"/>
        <v/>
      </c>
      <c r="BA297" s="67" t="str">
        <f t="shared" si="56"/>
        <v/>
      </c>
      <c r="BB297" s="67" t="str">
        <f t="shared" si="57"/>
        <v/>
      </c>
      <c r="IX297" s="7"/>
      <c r="IY297" s="7"/>
    </row>
    <row r="298" spans="1:259" ht="11.85" customHeight="1" x14ac:dyDescent="0.3">
      <c r="A298" s="7" t="str">
        <f t="shared" si="45"/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4" t="str">
        <v/>
      </c>
      <c r="H298" s="14" t="str">
        <v/>
      </c>
      <c r="I298" s="14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/>
      <c r="T298" s="10"/>
      <c r="U298" s="7"/>
      <c r="V298" s="7"/>
      <c r="W298" s="7"/>
      <c r="X298" s="7"/>
      <c r="AH298" s="1"/>
      <c r="AI298" s="1"/>
      <c r="AQ298" s="7" t="str">
        <f t="shared" si="47"/>
        <v/>
      </c>
      <c r="AR298" s="67" t="str">
        <f t="shared" si="48"/>
        <v/>
      </c>
      <c r="AS298" s="67" t="str">
        <f t="shared" si="49"/>
        <v/>
      </c>
      <c r="AT298" s="67" t="str">
        <f t="shared" si="50"/>
        <v/>
      </c>
      <c r="AU298" s="67" t="str">
        <f t="shared" si="58"/>
        <v/>
      </c>
      <c r="AV298" s="67" t="str">
        <f t="shared" si="51"/>
        <v/>
      </c>
      <c r="AW298" s="67" t="str">
        <f t="shared" si="52"/>
        <v/>
      </c>
      <c r="AX298" s="67" t="str">
        <f t="shared" si="53"/>
        <v/>
      </c>
      <c r="AY298" s="67" t="str">
        <f t="shared" si="54"/>
        <v/>
      </c>
      <c r="AZ298" s="67" t="str">
        <f t="shared" si="55"/>
        <v/>
      </c>
      <c r="BA298" s="67" t="str">
        <f t="shared" si="56"/>
        <v/>
      </c>
      <c r="BB298" s="67" t="str">
        <f t="shared" si="57"/>
        <v/>
      </c>
      <c r="IX298" s="7"/>
      <c r="IY298" s="7"/>
    </row>
    <row r="299" spans="1:259" ht="11.85" customHeight="1" x14ac:dyDescent="0.3">
      <c r="A299" s="7" t="str">
        <f t="shared" si="45"/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4" t="str">
        <v/>
      </c>
      <c r="H299" s="14" t="str">
        <v/>
      </c>
      <c r="I299" s="14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/>
      <c r="T299" s="10"/>
      <c r="U299" s="7"/>
      <c r="V299" s="7"/>
      <c r="W299" s="7"/>
      <c r="X299" s="7"/>
      <c r="AH299" s="1"/>
      <c r="AI299" s="1"/>
      <c r="AQ299" s="7" t="str">
        <f t="shared" si="47"/>
        <v/>
      </c>
      <c r="AR299" s="67" t="str">
        <f t="shared" si="48"/>
        <v/>
      </c>
      <c r="AS299" s="67" t="str">
        <f t="shared" si="49"/>
        <v/>
      </c>
      <c r="AT299" s="67" t="str">
        <f t="shared" si="50"/>
        <v/>
      </c>
      <c r="AU299" s="67" t="str">
        <f t="shared" si="58"/>
        <v/>
      </c>
      <c r="AV299" s="67" t="str">
        <f t="shared" si="51"/>
        <v/>
      </c>
      <c r="AW299" s="67" t="str">
        <f t="shared" si="52"/>
        <v/>
      </c>
      <c r="AX299" s="67" t="str">
        <f t="shared" si="53"/>
        <v/>
      </c>
      <c r="AY299" s="67" t="str">
        <f t="shared" si="54"/>
        <v/>
      </c>
      <c r="AZ299" s="67" t="str">
        <f t="shared" si="55"/>
        <v/>
      </c>
      <c r="BA299" s="67" t="str">
        <f t="shared" si="56"/>
        <v/>
      </c>
      <c r="BB299" s="67" t="str">
        <f t="shared" si="57"/>
        <v/>
      </c>
      <c r="IX299" s="7"/>
      <c r="IY299" s="7"/>
    </row>
    <row r="300" spans="1:259" ht="11.85" customHeight="1" x14ac:dyDescent="0.3">
      <c r="A300" s="7" t="str">
        <f t="shared" si="45"/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4" t="str">
        <v/>
      </c>
      <c r="H300" s="14" t="str">
        <v/>
      </c>
      <c r="I300" s="14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/>
      <c r="T300" s="10"/>
      <c r="U300" s="7"/>
      <c r="V300" s="7"/>
      <c r="W300" s="7"/>
      <c r="X300" s="7"/>
      <c r="AH300" s="1"/>
      <c r="AI300" s="1"/>
      <c r="AQ300" s="7" t="str">
        <f t="shared" si="47"/>
        <v/>
      </c>
      <c r="AR300" s="67" t="str">
        <f t="shared" si="48"/>
        <v/>
      </c>
      <c r="AS300" s="67" t="str">
        <f t="shared" si="49"/>
        <v/>
      </c>
      <c r="AT300" s="67" t="str">
        <f t="shared" si="50"/>
        <v/>
      </c>
      <c r="AU300" s="67" t="str">
        <f t="shared" si="58"/>
        <v/>
      </c>
      <c r="AV300" s="67" t="str">
        <f t="shared" si="51"/>
        <v/>
      </c>
      <c r="AW300" s="67" t="str">
        <f t="shared" si="52"/>
        <v/>
      </c>
      <c r="AX300" s="67" t="str">
        <f t="shared" si="53"/>
        <v/>
      </c>
      <c r="AY300" s="67" t="str">
        <f t="shared" si="54"/>
        <v/>
      </c>
      <c r="AZ300" s="67" t="str">
        <f t="shared" si="55"/>
        <v/>
      </c>
      <c r="BA300" s="67" t="str">
        <f t="shared" si="56"/>
        <v/>
      </c>
      <c r="BB300" s="67" t="str">
        <f t="shared" si="57"/>
        <v/>
      </c>
      <c r="IX300" s="7"/>
      <c r="IY300" s="7"/>
    </row>
    <row r="301" spans="1:259" ht="11.85" customHeight="1" x14ac:dyDescent="0.3">
      <c r="A301" s="7" t="str">
        <f t="shared" ref="A301:A345" si="59">IF(OR($D$37,$D$36,$D$35),IF(MOD((ROW(A301)-ROW($A$45))*$E$30,$E$32)&lt;0.0001,(ROW(A301)-ROW($A$45))*$E$30,""),"")</f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4" t="str">
        <v/>
      </c>
      <c r="H301" s="14" t="str">
        <v/>
      </c>
      <c r="I301" s="14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/>
      <c r="T301" s="10"/>
      <c r="U301" s="7"/>
      <c r="V301" s="7"/>
      <c r="W301" s="7"/>
      <c r="X301" s="7"/>
      <c r="AH301" s="1"/>
      <c r="AI301" s="1"/>
      <c r="AQ301" s="7" t="str">
        <f t="shared" ref="AQ301:AQ364" si="60">IF((ROW(A301)-ROW($A$45))*$E$30&lt;=$E$31,A301,"")</f>
        <v/>
      </c>
      <c r="AR301" s="67" t="str">
        <f t="shared" ref="AR301:AR364" si="61">IF(ISNUMBER(C301),C301,"")</f>
        <v/>
      </c>
      <c r="AS301" s="67" t="str">
        <f t="shared" ref="AS301:AS364" si="62">IF(ISNUMBER(D301),D301,"")</f>
        <v/>
      </c>
      <c r="AT301" s="67" t="str">
        <f t="shared" ref="AT301:AT364" si="63">IF(ISNUMBER(E301),E301,"")</f>
        <v/>
      </c>
      <c r="AU301" s="67" t="str">
        <f t="shared" si="58"/>
        <v/>
      </c>
      <c r="AV301" s="67" t="str">
        <f t="shared" ref="AV301:AV364" si="64">IF(ISNUMBER(G301),G301,"")</f>
        <v/>
      </c>
      <c r="AW301" s="67" t="str">
        <f t="shared" ref="AW301:AW364" si="65">IF(ISNUMBER(H301),H301,"")</f>
        <v/>
      </c>
      <c r="AX301" s="67" t="str">
        <f t="shared" ref="AX301:AX364" si="66">IF(ISNUMBER(I301),I301,"")</f>
        <v/>
      </c>
      <c r="AY301" s="67" t="str">
        <f t="shared" ref="AY301:AY364" si="67">IF(ISNUMBER(J301),J301,"")</f>
        <v/>
      </c>
      <c r="AZ301" s="67" t="str">
        <f t="shared" ref="AZ301:AZ364" si="68">IF(ISNUMBER(K301),K301,"")</f>
        <v/>
      </c>
      <c r="BA301" s="67" t="str">
        <f t="shared" ref="BA301:BA364" si="69">IF(ISNUMBER(L301),L301,"")</f>
        <v/>
      </c>
      <c r="BB301" s="67" t="str">
        <f t="shared" ref="BB301:BB364" si="70">IF(ISNUMBER(M301),M301,"")</f>
        <v/>
      </c>
      <c r="IX301" s="7"/>
      <c r="IY301" s="7"/>
    </row>
    <row r="302" spans="1:259" x14ac:dyDescent="0.3">
      <c r="A302" s="7" t="str">
        <f t="shared" si="59"/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4" t="str">
        <v/>
      </c>
      <c r="H302" s="14" t="str">
        <v/>
      </c>
      <c r="I302" s="14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/>
      <c r="T302" s="10"/>
      <c r="U302" s="7"/>
      <c r="V302" s="7"/>
      <c r="W302" s="7"/>
      <c r="X302" s="7"/>
      <c r="AH302" s="1"/>
      <c r="AI302" s="1"/>
      <c r="AQ302" s="7" t="str">
        <f t="shared" si="60"/>
        <v/>
      </c>
      <c r="AR302" s="67" t="str">
        <f t="shared" si="61"/>
        <v/>
      </c>
      <c r="AS302" s="67" t="str">
        <f t="shared" si="62"/>
        <v/>
      </c>
      <c r="AT302" s="67" t="str">
        <f t="shared" si="63"/>
        <v/>
      </c>
      <c r="AU302" s="67" t="str">
        <f t="shared" ref="AU302:AU365" si="71">IF(ISNUMBER(F302),F302,"")</f>
        <v/>
      </c>
      <c r="AV302" s="67" t="str">
        <f t="shared" si="64"/>
        <v/>
      </c>
      <c r="AW302" s="67" t="str">
        <f t="shared" si="65"/>
        <v/>
      </c>
      <c r="AX302" s="67" t="str">
        <f t="shared" si="66"/>
        <v/>
      </c>
      <c r="AY302" s="67" t="str">
        <f t="shared" si="67"/>
        <v/>
      </c>
      <c r="AZ302" s="67" t="str">
        <f t="shared" si="68"/>
        <v/>
      </c>
      <c r="BA302" s="67" t="str">
        <f t="shared" si="69"/>
        <v/>
      </c>
      <c r="BB302" s="67" t="str">
        <f t="shared" si="70"/>
        <v/>
      </c>
      <c r="IX302" s="7"/>
      <c r="IY302" s="7"/>
    </row>
    <row r="303" spans="1:259" x14ac:dyDescent="0.3">
      <c r="A303" s="7" t="str">
        <f t="shared" si="59"/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4" t="str">
        <v/>
      </c>
      <c r="H303" s="14" t="str">
        <v/>
      </c>
      <c r="I303" s="14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/>
      <c r="T303" s="10"/>
      <c r="U303" s="7"/>
      <c r="V303" s="7"/>
      <c r="W303" s="7"/>
      <c r="X303" s="7"/>
      <c r="AH303" s="1"/>
      <c r="AI303" s="1"/>
      <c r="AQ303" s="7" t="str">
        <f t="shared" si="60"/>
        <v/>
      </c>
      <c r="AR303" s="67" t="str">
        <f t="shared" si="61"/>
        <v/>
      </c>
      <c r="AS303" s="67" t="str">
        <f t="shared" si="62"/>
        <v/>
      </c>
      <c r="AT303" s="67" t="str">
        <f t="shared" si="63"/>
        <v/>
      </c>
      <c r="AU303" s="67" t="str">
        <f t="shared" si="71"/>
        <v/>
      </c>
      <c r="AV303" s="67" t="str">
        <f t="shared" si="64"/>
        <v/>
      </c>
      <c r="AW303" s="67" t="str">
        <f t="shared" si="65"/>
        <v/>
      </c>
      <c r="AX303" s="67" t="str">
        <f t="shared" si="66"/>
        <v/>
      </c>
      <c r="AY303" s="67" t="str">
        <f t="shared" si="67"/>
        <v/>
      </c>
      <c r="AZ303" s="67" t="str">
        <f t="shared" si="68"/>
        <v/>
      </c>
      <c r="BA303" s="67" t="str">
        <f t="shared" si="69"/>
        <v/>
      </c>
      <c r="BB303" s="67" t="str">
        <f t="shared" si="70"/>
        <v/>
      </c>
      <c r="IX303" s="7"/>
      <c r="IY303" s="7"/>
    </row>
    <row r="304" spans="1:259" x14ac:dyDescent="0.3">
      <c r="A304" s="7" t="str">
        <f t="shared" si="59"/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4" t="str">
        <v/>
      </c>
      <c r="H304" s="14" t="str">
        <v/>
      </c>
      <c r="I304" s="14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/>
      <c r="T304" s="10"/>
      <c r="U304" s="7"/>
      <c r="V304" s="7"/>
      <c r="W304" s="7"/>
      <c r="X304" s="7"/>
      <c r="AH304" s="1"/>
      <c r="AI304" s="1"/>
      <c r="AQ304" s="7" t="str">
        <f t="shared" si="60"/>
        <v/>
      </c>
      <c r="AR304" s="67" t="str">
        <f t="shared" si="61"/>
        <v/>
      </c>
      <c r="AS304" s="67" t="str">
        <f t="shared" si="62"/>
        <v/>
      </c>
      <c r="AT304" s="67" t="str">
        <f t="shared" si="63"/>
        <v/>
      </c>
      <c r="AU304" s="67" t="str">
        <f t="shared" si="71"/>
        <v/>
      </c>
      <c r="AV304" s="67" t="str">
        <f t="shared" si="64"/>
        <v/>
      </c>
      <c r="AW304" s="67" t="str">
        <f t="shared" si="65"/>
        <v/>
      </c>
      <c r="AX304" s="67" t="str">
        <f t="shared" si="66"/>
        <v/>
      </c>
      <c r="AY304" s="67" t="str">
        <f t="shared" si="67"/>
        <v/>
      </c>
      <c r="AZ304" s="67" t="str">
        <f t="shared" si="68"/>
        <v/>
      </c>
      <c r="BA304" s="67" t="str">
        <f t="shared" si="69"/>
        <v/>
      </c>
      <c r="BB304" s="67" t="str">
        <f t="shared" si="70"/>
        <v/>
      </c>
      <c r="IX304" s="7"/>
      <c r="IY304" s="7"/>
    </row>
    <row r="305" spans="1:259" x14ac:dyDescent="0.3">
      <c r="A305" s="7" t="str">
        <f t="shared" si="59"/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4" t="str">
        <v/>
      </c>
      <c r="H305" s="14" t="str">
        <v/>
      </c>
      <c r="I305" s="14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/>
      <c r="T305" s="10"/>
      <c r="U305" s="7"/>
      <c r="V305" s="7"/>
      <c r="W305" s="7"/>
      <c r="X305" s="7"/>
      <c r="AH305" s="1"/>
      <c r="AI305" s="1"/>
      <c r="AQ305" s="7" t="str">
        <f t="shared" si="60"/>
        <v/>
      </c>
      <c r="AR305" s="67" t="str">
        <f t="shared" si="61"/>
        <v/>
      </c>
      <c r="AS305" s="67" t="str">
        <f t="shared" si="62"/>
        <v/>
      </c>
      <c r="AT305" s="67" t="str">
        <f t="shared" si="63"/>
        <v/>
      </c>
      <c r="AU305" s="67" t="str">
        <f t="shared" si="71"/>
        <v/>
      </c>
      <c r="AV305" s="67" t="str">
        <f t="shared" si="64"/>
        <v/>
      </c>
      <c r="AW305" s="67" t="str">
        <f t="shared" si="65"/>
        <v/>
      </c>
      <c r="AX305" s="67" t="str">
        <f t="shared" si="66"/>
        <v/>
      </c>
      <c r="AY305" s="67" t="str">
        <f t="shared" si="67"/>
        <v/>
      </c>
      <c r="AZ305" s="67" t="str">
        <f t="shared" si="68"/>
        <v/>
      </c>
      <c r="BA305" s="67" t="str">
        <f t="shared" si="69"/>
        <v/>
      </c>
      <c r="BB305" s="67" t="str">
        <f t="shared" si="70"/>
        <v/>
      </c>
      <c r="IX305" s="7"/>
      <c r="IY305" s="7"/>
    </row>
    <row r="306" spans="1:259" x14ac:dyDescent="0.3">
      <c r="A306" s="7" t="str">
        <f t="shared" si="59"/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4" t="str">
        <v/>
      </c>
      <c r="H306" s="14" t="str">
        <v/>
      </c>
      <c r="I306" s="14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/>
      <c r="T306" s="10"/>
      <c r="U306" s="7"/>
      <c r="V306" s="7"/>
      <c r="W306" s="7"/>
      <c r="X306" s="7"/>
      <c r="AH306" s="1"/>
      <c r="AI306" s="1"/>
      <c r="AQ306" s="7" t="str">
        <f t="shared" si="60"/>
        <v/>
      </c>
      <c r="AR306" s="67" t="str">
        <f t="shared" si="61"/>
        <v/>
      </c>
      <c r="AS306" s="67" t="str">
        <f t="shared" si="62"/>
        <v/>
      </c>
      <c r="AT306" s="67" t="str">
        <f t="shared" si="63"/>
        <v/>
      </c>
      <c r="AU306" s="67" t="str">
        <f t="shared" si="71"/>
        <v/>
      </c>
      <c r="AV306" s="67" t="str">
        <f t="shared" si="64"/>
        <v/>
      </c>
      <c r="AW306" s="67" t="str">
        <f t="shared" si="65"/>
        <v/>
      </c>
      <c r="AX306" s="67" t="str">
        <f t="shared" si="66"/>
        <v/>
      </c>
      <c r="AY306" s="67" t="str">
        <f t="shared" si="67"/>
        <v/>
      </c>
      <c r="AZ306" s="67" t="str">
        <f t="shared" si="68"/>
        <v/>
      </c>
      <c r="BA306" s="67" t="str">
        <f t="shared" si="69"/>
        <v/>
      </c>
      <c r="BB306" s="67" t="str">
        <f t="shared" si="70"/>
        <v/>
      </c>
      <c r="IX306" s="7"/>
      <c r="IY306" s="7"/>
    </row>
    <row r="307" spans="1:259" x14ac:dyDescent="0.3">
      <c r="A307" s="7" t="str">
        <f t="shared" si="59"/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4" t="str">
        <v/>
      </c>
      <c r="H307" s="14" t="str">
        <v/>
      </c>
      <c r="I307" s="14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/>
      <c r="T307" s="10"/>
      <c r="U307" s="7"/>
      <c r="V307" s="7"/>
      <c r="W307" s="7"/>
      <c r="X307" s="7"/>
      <c r="AH307" s="1"/>
      <c r="AI307" s="1"/>
      <c r="AQ307" s="7" t="str">
        <f t="shared" si="60"/>
        <v/>
      </c>
      <c r="AR307" s="67" t="str">
        <f t="shared" si="61"/>
        <v/>
      </c>
      <c r="AS307" s="67" t="str">
        <f t="shared" si="62"/>
        <v/>
      </c>
      <c r="AT307" s="67" t="str">
        <f t="shared" si="63"/>
        <v/>
      </c>
      <c r="AU307" s="67" t="str">
        <f t="shared" si="71"/>
        <v/>
      </c>
      <c r="AV307" s="67" t="str">
        <f t="shared" si="64"/>
        <v/>
      </c>
      <c r="AW307" s="67" t="str">
        <f t="shared" si="65"/>
        <v/>
      </c>
      <c r="AX307" s="67" t="str">
        <f t="shared" si="66"/>
        <v/>
      </c>
      <c r="AY307" s="67" t="str">
        <f t="shared" si="67"/>
        <v/>
      </c>
      <c r="AZ307" s="67" t="str">
        <f t="shared" si="68"/>
        <v/>
      </c>
      <c r="BA307" s="67" t="str">
        <f t="shared" si="69"/>
        <v/>
      </c>
      <c r="BB307" s="67" t="str">
        <f t="shared" si="70"/>
        <v/>
      </c>
      <c r="IX307" s="7"/>
      <c r="IY307" s="7"/>
    </row>
    <row r="308" spans="1:259" x14ac:dyDescent="0.3">
      <c r="A308" s="7" t="str">
        <f t="shared" si="59"/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4" t="str">
        <v/>
      </c>
      <c r="H308" s="14" t="str">
        <v/>
      </c>
      <c r="I308" s="14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/>
      <c r="T308" s="10"/>
      <c r="U308" s="7"/>
      <c r="V308" s="7"/>
      <c r="W308" s="7"/>
      <c r="X308" s="7"/>
      <c r="AH308" s="1"/>
      <c r="AI308" s="1"/>
      <c r="AQ308" s="7" t="str">
        <f t="shared" si="60"/>
        <v/>
      </c>
      <c r="AR308" s="67" t="str">
        <f t="shared" si="61"/>
        <v/>
      </c>
      <c r="AS308" s="67" t="str">
        <f t="shared" si="62"/>
        <v/>
      </c>
      <c r="AT308" s="67" t="str">
        <f t="shared" si="63"/>
        <v/>
      </c>
      <c r="AU308" s="67" t="str">
        <f t="shared" si="71"/>
        <v/>
      </c>
      <c r="AV308" s="67" t="str">
        <f t="shared" si="64"/>
        <v/>
      </c>
      <c r="AW308" s="67" t="str">
        <f t="shared" si="65"/>
        <v/>
      </c>
      <c r="AX308" s="67" t="str">
        <f t="shared" si="66"/>
        <v/>
      </c>
      <c r="AY308" s="67" t="str">
        <f t="shared" si="67"/>
        <v/>
      </c>
      <c r="AZ308" s="67" t="str">
        <f t="shared" si="68"/>
        <v/>
      </c>
      <c r="BA308" s="67" t="str">
        <f t="shared" si="69"/>
        <v/>
      </c>
      <c r="BB308" s="67" t="str">
        <f t="shared" si="70"/>
        <v/>
      </c>
      <c r="IX308" s="7"/>
      <c r="IY308" s="7"/>
    </row>
    <row r="309" spans="1:259" x14ac:dyDescent="0.3">
      <c r="A309" s="7" t="str">
        <f t="shared" si="59"/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4" t="str">
        <v/>
      </c>
      <c r="H309" s="14" t="str">
        <v/>
      </c>
      <c r="I309" s="14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/>
      <c r="T309" s="10"/>
      <c r="U309" s="7"/>
      <c r="V309" s="7"/>
      <c r="W309" s="7"/>
      <c r="X309" s="7"/>
      <c r="AH309" s="1"/>
      <c r="AI309" s="1"/>
      <c r="AQ309" s="7" t="str">
        <f t="shared" si="60"/>
        <v/>
      </c>
      <c r="AR309" s="67" t="str">
        <f t="shared" si="61"/>
        <v/>
      </c>
      <c r="AS309" s="67" t="str">
        <f t="shared" si="62"/>
        <v/>
      </c>
      <c r="AT309" s="67" t="str">
        <f t="shared" si="63"/>
        <v/>
      </c>
      <c r="AU309" s="67" t="str">
        <f t="shared" si="71"/>
        <v/>
      </c>
      <c r="AV309" s="67" t="str">
        <f t="shared" si="64"/>
        <v/>
      </c>
      <c r="AW309" s="67" t="str">
        <f t="shared" si="65"/>
        <v/>
      </c>
      <c r="AX309" s="67" t="str">
        <f t="shared" si="66"/>
        <v/>
      </c>
      <c r="AY309" s="67" t="str">
        <f t="shared" si="67"/>
        <v/>
      </c>
      <c r="AZ309" s="67" t="str">
        <f t="shared" si="68"/>
        <v/>
      </c>
      <c r="BA309" s="67" t="str">
        <f t="shared" si="69"/>
        <v/>
      </c>
      <c r="BB309" s="67" t="str">
        <f t="shared" si="70"/>
        <v/>
      </c>
      <c r="IX309" s="7"/>
      <c r="IY309" s="7"/>
    </row>
    <row r="310" spans="1:259" x14ac:dyDescent="0.3">
      <c r="A310" s="7" t="str">
        <f t="shared" si="59"/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4" t="str">
        <v/>
      </c>
      <c r="H310" s="14" t="str">
        <v/>
      </c>
      <c r="I310" s="14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/>
      <c r="T310" s="10"/>
      <c r="U310" s="7"/>
      <c r="V310" s="7"/>
      <c r="W310" s="7"/>
      <c r="X310" s="7"/>
      <c r="AH310" s="1"/>
      <c r="AI310" s="1"/>
      <c r="AQ310" s="7" t="str">
        <f t="shared" si="60"/>
        <v/>
      </c>
      <c r="AR310" s="67" t="str">
        <f t="shared" si="61"/>
        <v/>
      </c>
      <c r="AS310" s="67" t="str">
        <f t="shared" si="62"/>
        <v/>
      </c>
      <c r="AT310" s="67" t="str">
        <f t="shared" si="63"/>
        <v/>
      </c>
      <c r="AU310" s="67" t="str">
        <f t="shared" si="71"/>
        <v/>
      </c>
      <c r="AV310" s="67" t="str">
        <f t="shared" si="64"/>
        <v/>
      </c>
      <c r="AW310" s="67" t="str">
        <f t="shared" si="65"/>
        <v/>
      </c>
      <c r="AX310" s="67" t="str">
        <f t="shared" si="66"/>
        <v/>
      </c>
      <c r="AY310" s="67" t="str">
        <f t="shared" si="67"/>
        <v/>
      </c>
      <c r="AZ310" s="67" t="str">
        <f t="shared" si="68"/>
        <v/>
      </c>
      <c r="BA310" s="67" t="str">
        <f t="shared" si="69"/>
        <v/>
      </c>
      <c r="BB310" s="67" t="str">
        <f t="shared" si="70"/>
        <v/>
      </c>
      <c r="IX310" s="7"/>
      <c r="IY310" s="7"/>
    </row>
    <row r="311" spans="1:259" x14ac:dyDescent="0.3">
      <c r="A311" s="7" t="str">
        <f t="shared" si="59"/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4" t="str">
        <v/>
      </c>
      <c r="H311" s="14" t="str">
        <v/>
      </c>
      <c r="I311" s="14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/>
      <c r="T311" s="10"/>
      <c r="U311" s="7"/>
      <c r="V311" s="7"/>
      <c r="W311" s="7"/>
      <c r="X311" s="7"/>
      <c r="AH311" s="1"/>
      <c r="AI311" s="1"/>
      <c r="AQ311" s="7" t="str">
        <f t="shared" si="60"/>
        <v/>
      </c>
      <c r="AR311" s="67" t="str">
        <f t="shared" si="61"/>
        <v/>
      </c>
      <c r="AS311" s="67" t="str">
        <f t="shared" si="62"/>
        <v/>
      </c>
      <c r="AT311" s="67" t="str">
        <f t="shared" si="63"/>
        <v/>
      </c>
      <c r="AU311" s="67" t="str">
        <f t="shared" si="71"/>
        <v/>
      </c>
      <c r="AV311" s="67" t="str">
        <f t="shared" si="64"/>
        <v/>
      </c>
      <c r="AW311" s="67" t="str">
        <f t="shared" si="65"/>
        <v/>
      </c>
      <c r="AX311" s="67" t="str">
        <f t="shared" si="66"/>
        <v/>
      </c>
      <c r="AY311" s="67" t="str">
        <f t="shared" si="67"/>
        <v/>
      </c>
      <c r="AZ311" s="67" t="str">
        <f t="shared" si="68"/>
        <v/>
      </c>
      <c r="BA311" s="67" t="str">
        <f t="shared" si="69"/>
        <v/>
      </c>
      <c r="BB311" s="67" t="str">
        <f t="shared" si="70"/>
        <v/>
      </c>
      <c r="IX311" s="7"/>
      <c r="IY311" s="7"/>
    </row>
    <row r="312" spans="1:259" x14ac:dyDescent="0.3">
      <c r="A312" s="7" t="str">
        <f t="shared" si="59"/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4" t="str">
        <v/>
      </c>
      <c r="H312" s="14" t="str">
        <v/>
      </c>
      <c r="I312" s="14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/>
      <c r="T312" s="10"/>
      <c r="U312" s="7"/>
      <c r="V312" s="7"/>
      <c r="W312" s="7"/>
      <c r="X312" s="7"/>
      <c r="AH312" s="1"/>
      <c r="AI312" s="1"/>
      <c r="AQ312" s="7" t="str">
        <f t="shared" si="60"/>
        <v/>
      </c>
      <c r="AR312" s="67" t="str">
        <f t="shared" si="61"/>
        <v/>
      </c>
      <c r="AS312" s="67" t="str">
        <f t="shared" si="62"/>
        <v/>
      </c>
      <c r="AT312" s="67" t="str">
        <f t="shared" si="63"/>
        <v/>
      </c>
      <c r="AU312" s="67" t="str">
        <f t="shared" si="71"/>
        <v/>
      </c>
      <c r="AV312" s="67" t="str">
        <f t="shared" si="64"/>
        <v/>
      </c>
      <c r="AW312" s="67" t="str">
        <f t="shared" si="65"/>
        <v/>
      </c>
      <c r="AX312" s="67" t="str">
        <f t="shared" si="66"/>
        <v/>
      </c>
      <c r="AY312" s="67" t="str">
        <f t="shared" si="67"/>
        <v/>
      </c>
      <c r="AZ312" s="67" t="str">
        <f t="shared" si="68"/>
        <v/>
      </c>
      <c r="BA312" s="67" t="str">
        <f t="shared" si="69"/>
        <v/>
      </c>
      <c r="BB312" s="67" t="str">
        <f t="shared" si="70"/>
        <v/>
      </c>
      <c r="IX312" s="7"/>
      <c r="IY312" s="7"/>
    </row>
    <row r="313" spans="1:259" x14ac:dyDescent="0.3">
      <c r="A313" s="7" t="str">
        <f t="shared" si="59"/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4" t="str">
        <v/>
      </c>
      <c r="H313" s="14" t="str">
        <v/>
      </c>
      <c r="I313" s="14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/>
      <c r="T313" s="10"/>
      <c r="U313" s="7"/>
      <c r="V313" s="7"/>
      <c r="W313" s="7"/>
      <c r="X313" s="7"/>
      <c r="AH313" s="1"/>
      <c r="AI313" s="1"/>
      <c r="AQ313" s="7" t="str">
        <f t="shared" si="60"/>
        <v/>
      </c>
      <c r="AR313" s="67" t="str">
        <f t="shared" si="61"/>
        <v/>
      </c>
      <c r="AS313" s="67" t="str">
        <f t="shared" si="62"/>
        <v/>
      </c>
      <c r="AT313" s="67" t="str">
        <f t="shared" si="63"/>
        <v/>
      </c>
      <c r="AU313" s="67" t="str">
        <f t="shared" si="71"/>
        <v/>
      </c>
      <c r="AV313" s="67" t="str">
        <f t="shared" si="64"/>
        <v/>
      </c>
      <c r="AW313" s="67" t="str">
        <f t="shared" si="65"/>
        <v/>
      </c>
      <c r="AX313" s="67" t="str">
        <f t="shared" si="66"/>
        <v/>
      </c>
      <c r="AY313" s="67" t="str">
        <f t="shared" si="67"/>
        <v/>
      </c>
      <c r="AZ313" s="67" t="str">
        <f t="shared" si="68"/>
        <v/>
      </c>
      <c r="BA313" s="67" t="str">
        <f t="shared" si="69"/>
        <v/>
      </c>
      <c r="BB313" s="67" t="str">
        <f t="shared" si="70"/>
        <v/>
      </c>
      <c r="IX313" s="7"/>
      <c r="IY313" s="7"/>
    </row>
    <row r="314" spans="1:259" x14ac:dyDescent="0.3">
      <c r="A314" s="7" t="str">
        <f t="shared" si="59"/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4" t="str">
        <v/>
      </c>
      <c r="H314" s="14" t="str">
        <v/>
      </c>
      <c r="I314" s="14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/>
      <c r="T314" s="10"/>
      <c r="U314" s="7"/>
      <c r="V314" s="7"/>
      <c r="W314" s="7"/>
      <c r="X314" s="7"/>
      <c r="AH314" s="1"/>
      <c r="AI314" s="1"/>
      <c r="AQ314" s="7" t="str">
        <f t="shared" si="60"/>
        <v/>
      </c>
      <c r="AR314" s="67" t="str">
        <f t="shared" si="61"/>
        <v/>
      </c>
      <c r="AS314" s="67" t="str">
        <f t="shared" si="62"/>
        <v/>
      </c>
      <c r="AT314" s="67" t="str">
        <f t="shared" si="63"/>
        <v/>
      </c>
      <c r="AU314" s="67" t="str">
        <f t="shared" si="71"/>
        <v/>
      </c>
      <c r="AV314" s="67" t="str">
        <f t="shared" si="64"/>
        <v/>
      </c>
      <c r="AW314" s="67" t="str">
        <f t="shared" si="65"/>
        <v/>
      </c>
      <c r="AX314" s="67" t="str">
        <f t="shared" si="66"/>
        <v/>
      </c>
      <c r="AY314" s="67" t="str">
        <f t="shared" si="67"/>
        <v/>
      </c>
      <c r="AZ314" s="67" t="str">
        <f t="shared" si="68"/>
        <v/>
      </c>
      <c r="BA314" s="67" t="str">
        <f t="shared" si="69"/>
        <v/>
      </c>
      <c r="BB314" s="67" t="str">
        <f t="shared" si="70"/>
        <v/>
      </c>
      <c r="IX314" s="7"/>
      <c r="IY314" s="7"/>
    </row>
    <row r="315" spans="1:259" x14ac:dyDescent="0.3">
      <c r="A315" s="7" t="str">
        <f t="shared" si="59"/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4" t="str">
        <v/>
      </c>
      <c r="H315" s="14" t="str">
        <v/>
      </c>
      <c r="I315" s="14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/>
      <c r="T315" s="10"/>
      <c r="U315" s="7"/>
      <c r="V315" s="7"/>
      <c r="W315" s="7"/>
      <c r="X315" s="7"/>
      <c r="AH315" s="1"/>
      <c r="AI315" s="1"/>
      <c r="AQ315" s="7" t="str">
        <f t="shared" si="60"/>
        <v/>
      </c>
      <c r="AR315" s="67" t="str">
        <f t="shared" si="61"/>
        <v/>
      </c>
      <c r="AS315" s="67" t="str">
        <f t="shared" si="62"/>
        <v/>
      </c>
      <c r="AT315" s="67" t="str">
        <f t="shared" si="63"/>
        <v/>
      </c>
      <c r="AU315" s="67" t="str">
        <f t="shared" si="71"/>
        <v/>
      </c>
      <c r="AV315" s="67" t="str">
        <f t="shared" si="64"/>
        <v/>
      </c>
      <c r="AW315" s="67" t="str">
        <f t="shared" si="65"/>
        <v/>
      </c>
      <c r="AX315" s="67" t="str">
        <f t="shared" si="66"/>
        <v/>
      </c>
      <c r="AY315" s="67" t="str">
        <f t="shared" si="67"/>
        <v/>
      </c>
      <c r="AZ315" s="67" t="str">
        <f t="shared" si="68"/>
        <v/>
      </c>
      <c r="BA315" s="67" t="str">
        <f t="shared" si="69"/>
        <v/>
      </c>
      <c r="BB315" s="67" t="str">
        <f t="shared" si="70"/>
        <v/>
      </c>
      <c r="IX315" s="7"/>
      <c r="IY315" s="7"/>
    </row>
    <row r="316" spans="1:259" x14ac:dyDescent="0.3">
      <c r="A316" s="7" t="str">
        <f t="shared" si="59"/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4" t="str">
        <v/>
      </c>
      <c r="H316" s="14" t="str">
        <v/>
      </c>
      <c r="I316" s="14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/>
      <c r="T316" s="10"/>
      <c r="U316" s="7"/>
      <c r="V316" s="7"/>
      <c r="W316" s="7"/>
      <c r="X316" s="7"/>
      <c r="AH316" s="1"/>
      <c r="AI316" s="1"/>
      <c r="AQ316" s="7" t="str">
        <f t="shared" si="60"/>
        <v/>
      </c>
      <c r="AR316" s="67" t="str">
        <f t="shared" si="61"/>
        <v/>
      </c>
      <c r="AS316" s="67" t="str">
        <f t="shared" si="62"/>
        <v/>
      </c>
      <c r="AT316" s="67" t="str">
        <f t="shared" si="63"/>
        <v/>
      </c>
      <c r="AU316" s="67" t="str">
        <f t="shared" si="71"/>
        <v/>
      </c>
      <c r="AV316" s="67" t="str">
        <f t="shared" si="64"/>
        <v/>
      </c>
      <c r="AW316" s="67" t="str">
        <f t="shared" si="65"/>
        <v/>
      </c>
      <c r="AX316" s="67" t="str">
        <f t="shared" si="66"/>
        <v/>
      </c>
      <c r="AY316" s="67" t="str">
        <f t="shared" si="67"/>
        <v/>
      </c>
      <c r="AZ316" s="67" t="str">
        <f t="shared" si="68"/>
        <v/>
      </c>
      <c r="BA316" s="67" t="str">
        <f t="shared" si="69"/>
        <v/>
      </c>
      <c r="BB316" s="67" t="str">
        <f t="shared" si="70"/>
        <v/>
      </c>
      <c r="IX316" s="7"/>
      <c r="IY316" s="7"/>
    </row>
    <row r="317" spans="1:259" x14ac:dyDescent="0.3">
      <c r="A317" s="7" t="str">
        <f t="shared" si="59"/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4" t="str">
        <v/>
      </c>
      <c r="H317" s="14" t="str">
        <v/>
      </c>
      <c r="I317" s="14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/>
      <c r="T317" s="10"/>
      <c r="U317" s="7"/>
      <c r="V317" s="7"/>
      <c r="W317" s="7"/>
      <c r="X317" s="7"/>
      <c r="AH317" s="1"/>
      <c r="AI317" s="1"/>
      <c r="AQ317" s="7" t="str">
        <f t="shared" si="60"/>
        <v/>
      </c>
      <c r="AR317" s="67" t="str">
        <f t="shared" si="61"/>
        <v/>
      </c>
      <c r="AS317" s="67" t="str">
        <f t="shared" si="62"/>
        <v/>
      </c>
      <c r="AT317" s="67" t="str">
        <f t="shared" si="63"/>
        <v/>
      </c>
      <c r="AU317" s="67" t="str">
        <f t="shared" si="71"/>
        <v/>
      </c>
      <c r="AV317" s="67" t="str">
        <f t="shared" si="64"/>
        <v/>
      </c>
      <c r="AW317" s="67" t="str">
        <f t="shared" si="65"/>
        <v/>
      </c>
      <c r="AX317" s="67" t="str">
        <f t="shared" si="66"/>
        <v/>
      </c>
      <c r="AY317" s="67" t="str">
        <f t="shared" si="67"/>
        <v/>
      </c>
      <c r="AZ317" s="67" t="str">
        <f t="shared" si="68"/>
        <v/>
      </c>
      <c r="BA317" s="67" t="str">
        <f t="shared" si="69"/>
        <v/>
      </c>
      <c r="BB317" s="67" t="str">
        <f t="shared" si="70"/>
        <v/>
      </c>
      <c r="IX317" s="7"/>
      <c r="IY317" s="7"/>
    </row>
    <row r="318" spans="1:259" x14ac:dyDescent="0.3">
      <c r="A318" s="7" t="str">
        <f t="shared" si="59"/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4" t="str">
        <v/>
      </c>
      <c r="H318" s="14" t="str">
        <v/>
      </c>
      <c r="I318" s="14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/>
      <c r="T318" s="10"/>
      <c r="U318" s="7"/>
      <c r="V318" s="7"/>
      <c r="W318" s="7"/>
      <c r="X318" s="7"/>
      <c r="AH318" s="1"/>
      <c r="AI318" s="1"/>
      <c r="AQ318" s="7" t="str">
        <f t="shared" si="60"/>
        <v/>
      </c>
      <c r="AR318" s="67" t="str">
        <f t="shared" si="61"/>
        <v/>
      </c>
      <c r="AS318" s="67" t="str">
        <f t="shared" si="62"/>
        <v/>
      </c>
      <c r="AT318" s="67" t="str">
        <f t="shared" si="63"/>
        <v/>
      </c>
      <c r="AU318" s="67" t="str">
        <f t="shared" si="71"/>
        <v/>
      </c>
      <c r="AV318" s="67" t="str">
        <f t="shared" si="64"/>
        <v/>
      </c>
      <c r="AW318" s="67" t="str">
        <f t="shared" si="65"/>
        <v/>
      </c>
      <c r="AX318" s="67" t="str">
        <f t="shared" si="66"/>
        <v/>
      </c>
      <c r="AY318" s="67" t="str">
        <f t="shared" si="67"/>
        <v/>
      </c>
      <c r="AZ318" s="67" t="str">
        <f t="shared" si="68"/>
        <v/>
      </c>
      <c r="BA318" s="67" t="str">
        <f t="shared" si="69"/>
        <v/>
      </c>
      <c r="BB318" s="67" t="str">
        <f t="shared" si="70"/>
        <v/>
      </c>
      <c r="IX318" s="7"/>
      <c r="IY318" s="7"/>
    </row>
    <row r="319" spans="1:259" x14ac:dyDescent="0.3">
      <c r="A319" s="7" t="str">
        <f t="shared" si="59"/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4" t="str">
        <v/>
      </c>
      <c r="H319" s="14" t="str">
        <v/>
      </c>
      <c r="I319" s="14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/>
      <c r="T319" s="10"/>
      <c r="U319" s="7"/>
      <c r="V319" s="7"/>
      <c r="W319" s="7"/>
      <c r="X319" s="7"/>
      <c r="AH319" s="1"/>
      <c r="AI319" s="1"/>
      <c r="AQ319" s="7" t="str">
        <f t="shared" si="60"/>
        <v/>
      </c>
      <c r="AR319" s="67" t="str">
        <f t="shared" si="61"/>
        <v/>
      </c>
      <c r="AS319" s="67" t="str">
        <f t="shared" si="62"/>
        <v/>
      </c>
      <c r="AT319" s="67" t="str">
        <f t="shared" si="63"/>
        <v/>
      </c>
      <c r="AU319" s="67" t="str">
        <f t="shared" si="71"/>
        <v/>
      </c>
      <c r="AV319" s="67" t="str">
        <f t="shared" si="64"/>
        <v/>
      </c>
      <c r="AW319" s="67" t="str">
        <f t="shared" si="65"/>
        <v/>
      </c>
      <c r="AX319" s="67" t="str">
        <f t="shared" si="66"/>
        <v/>
      </c>
      <c r="AY319" s="67" t="str">
        <f t="shared" si="67"/>
        <v/>
      </c>
      <c r="AZ319" s="67" t="str">
        <f t="shared" si="68"/>
        <v/>
      </c>
      <c r="BA319" s="67" t="str">
        <f t="shared" si="69"/>
        <v/>
      </c>
      <c r="BB319" s="67" t="str">
        <f t="shared" si="70"/>
        <v/>
      </c>
      <c r="IX319" s="7"/>
      <c r="IY319" s="7"/>
    </row>
    <row r="320" spans="1:259" x14ac:dyDescent="0.3">
      <c r="A320" s="7" t="str">
        <f t="shared" si="59"/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4" t="str">
        <v/>
      </c>
      <c r="H320" s="14" t="str">
        <v/>
      </c>
      <c r="I320" s="14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/>
      <c r="T320" s="10"/>
      <c r="U320" s="7"/>
      <c r="V320" s="7"/>
      <c r="W320" s="7"/>
      <c r="X320" s="7"/>
      <c r="AH320" s="1"/>
      <c r="AI320" s="1"/>
      <c r="AQ320" s="7" t="str">
        <f t="shared" si="60"/>
        <v/>
      </c>
      <c r="AR320" s="67" t="str">
        <f t="shared" si="61"/>
        <v/>
      </c>
      <c r="AS320" s="67" t="str">
        <f t="shared" si="62"/>
        <v/>
      </c>
      <c r="AT320" s="67" t="str">
        <f t="shared" si="63"/>
        <v/>
      </c>
      <c r="AU320" s="67" t="str">
        <f t="shared" si="71"/>
        <v/>
      </c>
      <c r="AV320" s="67" t="str">
        <f t="shared" si="64"/>
        <v/>
      </c>
      <c r="AW320" s="67" t="str">
        <f t="shared" si="65"/>
        <v/>
      </c>
      <c r="AX320" s="67" t="str">
        <f t="shared" si="66"/>
        <v/>
      </c>
      <c r="AY320" s="67" t="str">
        <f t="shared" si="67"/>
        <v/>
      </c>
      <c r="AZ320" s="67" t="str">
        <f t="shared" si="68"/>
        <v/>
      </c>
      <c r="BA320" s="67" t="str">
        <f t="shared" si="69"/>
        <v/>
      </c>
      <c r="BB320" s="67" t="str">
        <f t="shared" si="70"/>
        <v/>
      </c>
      <c r="IX320" s="7"/>
      <c r="IY320" s="7"/>
    </row>
    <row r="321" spans="1:259" x14ac:dyDescent="0.3">
      <c r="A321" s="7" t="str">
        <f t="shared" si="59"/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4" t="str">
        <v/>
      </c>
      <c r="H321" s="14" t="str">
        <v/>
      </c>
      <c r="I321" s="14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/>
      <c r="T321" s="10"/>
      <c r="U321" s="7"/>
      <c r="V321" s="7"/>
      <c r="W321" s="7"/>
      <c r="X321" s="7"/>
      <c r="AH321" s="1"/>
      <c r="AI321" s="1"/>
      <c r="AQ321" s="7" t="str">
        <f t="shared" si="60"/>
        <v/>
      </c>
      <c r="AR321" s="67" t="str">
        <f t="shared" si="61"/>
        <v/>
      </c>
      <c r="AS321" s="67" t="str">
        <f t="shared" si="62"/>
        <v/>
      </c>
      <c r="AT321" s="67" t="str">
        <f t="shared" si="63"/>
        <v/>
      </c>
      <c r="AU321" s="67" t="str">
        <f t="shared" si="71"/>
        <v/>
      </c>
      <c r="AV321" s="67" t="str">
        <f t="shared" si="64"/>
        <v/>
      </c>
      <c r="AW321" s="67" t="str">
        <f t="shared" si="65"/>
        <v/>
      </c>
      <c r="AX321" s="67" t="str">
        <f t="shared" si="66"/>
        <v/>
      </c>
      <c r="AY321" s="67" t="str">
        <f t="shared" si="67"/>
        <v/>
      </c>
      <c r="AZ321" s="67" t="str">
        <f t="shared" si="68"/>
        <v/>
      </c>
      <c r="BA321" s="67" t="str">
        <f t="shared" si="69"/>
        <v/>
      </c>
      <c r="BB321" s="67" t="str">
        <f t="shared" si="70"/>
        <v/>
      </c>
      <c r="IX321" s="7"/>
      <c r="IY321" s="7"/>
    </row>
    <row r="322" spans="1:259" x14ac:dyDescent="0.3">
      <c r="A322" s="7" t="str">
        <f t="shared" si="59"/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4" t="str">
        <v/>
      </c>
      <c r="H322" s="14" t="str">
        <v/>
      </c>
      <c r="I322" s="14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/>
      <c r="T322" s="10"/>
      <c r="U322" s="7"/>
      <c r="V322" s="7"/>
      <c r="W322" s="7"/>
      <c r="X322" s="7"/>
      <c r="AH322" s="1"/>
      <c r="AI322" s="1"/>
      <c r="AQ322" s="7" t="str">
        <f t="shared" si="60"/>
        <v/>
      </c>
      <c r="AR322" s="67" t="str">
        <f t="shared" si="61"/>
        <v/>
      </c>
      <c r="AS322" s="67" t="str">
        <f t="shared" si="62"/>
        <v/>
      </c>
      <c r="AT322" s="67" t="str">
        <f t="shared" si="63"/>
        <v/>
      </c>
      <c r="AU322" s="67" t="str">
        <f t="shared" si="71"/>
        <v/>
      </c>
      <c r="AV322" s="67" t="str">
        <f t="shared" si="64"/>
        <v/>
      </c>
      <c r="AW322" s="67" t="str">
        <f t="shared" si="65"/>
        <v/>
      </c>
      <c r="AX322" s="67" t="str">
        <f t="shared" si="66"/>
        <v/>
      </c>
      <c r="AY322" s="67" t="str">
        <f t="shared" si="67"/>
        <v/>
      </c>
      <c r="AZ322" s="67" t="str">
        <f t="shared" si="68"/>
        <v/>
      </c>
      <c r="BA322" s="67" t="str">
        <f t="shared" si="69"/>
        <v/>
      </c>
      <c r="BB322" s="67" t="str">
        <f t="shared" si="70"/>
        <v/>
      </c>
      <c r="IX322" s="7"/>
      <c r="IY322" s="7"/>
    </row>
    <row r="323" spans="1:259" x14ac:dyDescent="0.3">
      <c r="A323" s="7" t="str">
        <f t="shared" si="59"/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4" t="str">
        <v/>
      </c>
      <c r="H323" s="14" t="str">
        <v/>
      </c>
      <c r="I323" s="14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/>
      <c r="T323" s="10"/>
      <c r="U323" s="7"/>
      <c r="V323" s="7"/>
      <c r="W323" s="7"/>
      <c r="X323" s="7"/>
      <c r="AH323" s="1"/>
      <c r="AI323" s="1"/>
      <c r="AQ323" s="7" t="str">
        <f t="shared" si="60"/>
        <v/>
      </c>
      <c r="AR323" s="67" t="str">
        <f t="shared" si="61"/>
        <v/>
      </c>
      <c r="AS323" s="67" t="str">
        <f t="shared" si="62"/>
        <v/>
      </c>
      <c r="AT323" s="67" t="str">
        <f t="shared" si="63"/>
        <v/>
      </c>
      <c r="AU323" s="67" t="str">
        <f t="shared" si="71"/>
        <v/>
      </c>
      <c r="AV323" s="67" t="str">
        <f t="shared" si="64"/>
        <v/>
      </c>
      <c r="AW323" s="67" t="str">
        <f t="shared" si="65"/>
        <v/>
      </c>
      <c r="AX323" s="67" t="str">
        <f t="shared" si="66"/>
        <v/>
      </c>
      <c r="AY323" s="67" t="str">
        <f t="shared" si="67"/>
        <v/>
      </c>
      <c r="AZ323" s="67" t="str">
        <f t="shared" si="68"/>
        <v/>
      </c>
      <c r="BA323" s="67" t="str">
        <f t="shared" si="69"/>
        <v/>
      </c>
      <c r="BB323" s="67" t="str">
        <f t="shared" si="70"/>
        <v/>
      </c>
      <c r="IX323" s="7"/>
      <c r="IY323" s="7"/>
    </row>
    <row r="324" spans="1:259" x14ac:dyDescent="0.3">
      <c r="A324" s="7" t="str">
        <f t="shared" si="59"/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4" t="str">
        <v/>
      </c>
      <c r="H324" s="14" t="str">
        <v/>
      </c>
      <c r="I324" s="14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/>
      <c r="T324" s="10"/>
      <c r="U324" s="7"/>
      <c r="V324" s="7"/>
      <c r="W324" s="7"/>
      <c r="X324" s="7"/>
      <c r="AH324" s="1"/>
      <c r="AI324" s="1"/>
      <c r="AQ324" s="7" t="str">
        <f t="shared" si="60"/>
        <v/>
      </c>
      <c r="AR324" s="67" t="str">
        <f t="shared" si="61"/>
        <v/>
      </c>
      <c r="AS324" s="67" t="str">
        <f t="shared" si="62"/>
        <v/>
      </c>
      <c r="AT324" s="67" t="str">
        <f t="shared" si="63"/>
        <v/>
      </c>
      <c r="AU324" s="67" t="str">
        <f t="shared" si="71"/>
        <v/>
      </c>
      <c r="AV324" s="67" t="str">
        <f t="shared" si="64"/>
        <v/>
      </c>
      <c r="AW324" s="67" t="str">
        <f t="shared" si="65"/>
        <v/>
      </c>
      <c r="AX324" s="67" t="str">
        <f t="shared" si="66"/>
        <v/>
      </c>
      <c r="AY324" s="67" t="str">
        <f t="shared" si="67"/>
        <v/>
      </c>
      <c r="AZ324" s="67" t="str">
        <f t="shared" si="68"/>
        <v/>
      </c>
      <c r="BA324" s="67" t="str">
        <f t="shared" si="69"/>
        <v/>
      </c>
      <c r="BB324" s="67" t="str">
        <f t="shared" si="70"/>
        <v/>
      </c>
      <c r="IX324" s="7"/>
      <c r="IY324" s="7"/>
    </row>
    <row r="325" spans="1:259" x14ac:dyDescent="0.3">
      <c r="A325" s="7" t="str">
        <f t="shared" si="59"/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4" t="str">
        <v/>
      </c>
      <c r="H325" s="14" t="str">
        <v/>
      </c>
      <c r="I325" s="14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/>
      <c r="T325" s="10"/>
      <c r="U325" s="7"/>
      <c r="V325" s="7"/>
      <c r="W325" s="7"/>
      <c r="X325" s="7"/>
      <c r="AH325" s="1"/>
      <c r="AI325" s="1"/>
      <c r="AQ325" s="7" t="str">
        <f t="shared" si="60"/>
        <v/>
      </c>
      <c r="AR325" s="67" t="str">
        <f t="shared" si="61"/>
        <v/>
      </c>
      <c r="AS325" s="67" t="str">
        <f t="shared" si="62"/>
        <v/>
      </c>
      <c r="AT325" s="67" t="str">
        <f t="shared" si="63"/>
        <v/>
      </c>
      <c r="AU325" s="67" t="str">
        <f t="shared" si="71"/>
        <v/>
      </c>
      <c r="AV325" s="67" t="str">
        <f t="shared" si="64"/>
        <v/>
      </c>
      <c r="AW325" s="67" t="str">
        <f t="shared" si="65"/>
        <v/>
      </c>
      <c r="AX325" s="67" t="str">
        <f t="shared" si="66"/>
        <v/>
      </c>
      <c r="AY325" s="67" t="str">
        <f t="shared" si="67"/>
        <v/>
      </c>
      <c r="AZ325" s="67" t="str">
        <f t="shared" si="68"/>
        <v/>
      </c>
      <c r="BA325" s="67" t="str">
        <f t="shared" si="69"/>
        <v/>
      </c>
      <c r="BB325" s="67" t="str">
        <f t="shared" si="70"/>
        <v/>
      </c>
      <c r="IX325" s="7"/>
      <c r="IY325" s="7"/>
    </row>
    <row r="326" spans="1:259" x14ac:dyDescent="0.3">
      <c r="A326" s="7" t="str">
        <f t="shared" si="59"/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4" t="str">
        <v/>
      </c>
      <c r="H326" s="14" t="str">
        <v/>
      </c>
      <c r="I326" s="14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/>
      <c r="T326" s="10"/>
      <c r="U326" s="7"/>
      <c r="V326" s="7"/>
      <c r="W326" s="7"/>
      <c r="X326" s="7"/>
      <c r="AH326" s="1"/>
      <c r="AI326" s="1"/>
      <c r="AQ326" s="7" t="str">
        <f t="shared" si="60"/>
        <v/>
      </c>
      <c r="AR326" s="67" t="str">
        <f t="shared" si="61"/>
        <v/>
      </c>
      <c r="AS326" s="67" t="str">
        <f t="shared" si="62"/>
        <v/>
      </c>
      <c r="AT326" s="67" t="str">
        <f t="shared" si="63"/>
        <v/>
      </c>
      <c r="AU326" s="67" t="str">
        <f t="shared" si="71"/>
        <v/>
      </c>
      <c r="AV326" s="67" t="str">
        <f t="shared" si="64"/>
        <v/>
      </c>
      <c r="AW326" s="67" t="str">
        <f t="shared" si="65"/>
        <v/>
      </c>
      <c r="AX326" s="67" t="str">
        <f t="shared" si="66"/>
        <v/>
      </c>
      <c r="AY326" s="67" t="str">
        <f t="shared" si="67"/>
        <v/>
      </c>
      <c r="AZ326" s="67" t="str">
        <f t="shared" si="68"/>
        <v/>
      </c>
      <c r="BA326" s="67" t="str">
        <f t="shared" si="69"/>
        <v/>
      </c>
      <c r="BB326" s="67" t="str">
        <f t="shared" si="70"/>
        <v/>
      </c>
      <c r="IX326" s="7"/>
      <c r="IY326" s="7"/>
    </row>
    <row r="327" spans="1:259" x14ac:dyDescent="0.3">
      <c r="A327" s="7" t="str">
        <f t="shared" si="59"/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4" t="str">
        <v/>
      </c>
      <c r="H327" s="14" t="str">
        <v/>
      </c>
      <c r="I327" s="14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/>
      <c r="T327" s="10"/>
      <c r="U327" s="7"/>
      <c r="V327" s="7"/>
      <c r="W327" s="7"/>
      <c r="X327" s="7"/>
      <c r="AH327" s="1"/>
      <c r="AI327" s="1"/>
      <c r="AQ327" s="7" t="str">
        <f t="shared" si="60"/>
        <v/>
      </c>
      <c r="AR327" s="67" t="str">
        <f t="shared" si="61"/>
        <v/>
      </c>
      <c r="AS327" s="67" t="str">
        <f t="shared" si="62"/>
        <v/>
      </c>
      <c r="AT327" s="67" t="str">
        <f t="shared" si="63"/>
        <v/>
      </c>
      <c r="AU327" s="67" t="str">
        <f t="shared" si="71"/>
        <v/>
      </c>
      <c r="AV327" s="67" t="str">
        <f t="shared" si="64"/>
        <v/>
      </c>
      <c r="AW327" s="67" t="str">
        <f t="shared" si="65"/>
        <v/>
      </c>
      <c r="AX327" s="67" t="str">
        <f t="shared" si="66"/>
        <v/>
      </c>
      <c r="AY327" s="67" t="str">
        <f t="shared" si="67"/>
        <v/>
      </c>
      <c r="AZ327" s="67" t="str">
        <f t="shared" si="68"/>
        <v/>
      </c>
      <c r="BA327" s="67" t="str">
        <f t="shared" si="69"/>
        <v/>
      </c>
      <c r="BB327" s="67" t="str">
        <f t="shared" si="70"/>
        <v/>
      </c>
      <c r="IX327" s="7"/>
      <c r="IY327" s="7"/>
    </row>
    <row r="328" spans="1:259" x14ac:dyDescent="0.3">
      <c r="A328" s="7" t="str">
        <f t="shared" si="59"/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4" t="str">
        <v/>
      </c>
      <c r="H328" s="14" t="str">
        <v/>
      </c>
      <c r="I328" s="14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/>
      <c r="T328" s="10"/>
      <c r="U328" s="7"/>
      <c r="V328" s="7"/>
      <c r="W328" s="7"/>
      <c r="X328" s="7"/>
      <c r="AH328" s="1"/>
      <c r="AI328" s="1"/>
      <c r="AQ328" s="7" t="str">
        <f t="shared" si="60"/>
        <v/>
      </c>
      <c r="AR328" s="67" t="str">
        <f t="shared" si="61"/>
        <v/>
      </c>
      <c r="AS328" s="67" t="str">
        <f t="shared" si="62"/>
        <v/>
      </c>
      <c r="AT328" s="67" t="str">
        <f t="shared" si="63"/>
        <v/>
      </c>
      <c r="AU328" s="67" t="str">
        <f t="shared" si="71"/>
        <v/>
      </c>
      <c r="AV328" s="67" t="str">
        <f t="shared" si="64"/>
        <v/>
      </c>
      <c r="AW328" s="67" t="str">
        <f t="shared" si="65"/>
        <v/>
      </c>
      <c r="AX328" s="67" t="str">
        <f t="shared" si="66"/>
        <v/>
      </c>
      <c r="AY328" s="67" t="str">
        <f t="shared" si="67"/>
        <v/>
      </c>
      <c r="AZ328" s="67" t="str">
        <f t="shared" si="68"/>
        <v/>
      </c>
      <c r="BA328" s="67" t="str">
        <f t="shared" si="69"/>
        <v/>
      </c>
      <c r="BB328" s="67" t="str">
        <f t="shared" si="70"/>
        <v/>
      </c>
      <c r="IX328" s="7"/>
      <c r="IY328" s="7"/>
    </row>
    <row r="329" spans="1:259" x14ac:dyDescent="0.3">
      <c r="A329" s="7" t="str">
        <f t="shared" si="59"/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4" t="str">
        <v/>
      </c>
      <c r="H329" s="14" t="str">
        <v/>
      </c>
      <c r="I329" s="14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/>
      <c r="T329" s="10"/>
      <c r="U329" s="7"/>
      <c r="V329" s="7"/>
      <c r="W329" s="7"/>
      <c r="X329" s="7"/>
      <c r="AH329" s="1"/>
      <c r="AI329" s="1"/>
      <c r="AQ329" s="7" t="str">
        <f t="shared" si="60"/>
        <v/>
      </c>
      <c r="AR329" s="67" t="str">
        <f t="shared" si="61"/>
        <v/>
      </c>
      <c r="AS329" s="67" t="str">
        <f t="shared" si="62"/>
        <v/>
      </c>
      <c r="AT329" s="67" t="str">
        <f t="shared" si="63"/>
        <v/>
      </c>
      <c r="AU329" s="67" t="str">
        <f t="shared" si="71"/>
        <v/>
      </c>
      <c r="AV329" s="67" t="str">
        <f t="shared" si="64"/>
        <v/>
      </c>
      <c r="AW329" s="67" t="str">
        <f t="shared" si="65"/>
        <v/>
      </c>
      <c r="AX329" s="67" t="str">
        <f t="shared" si="66"/>
        <v/>
      </c>
      <c r="AY329" s="67" t="str">
        <f t="shared" si="67"/>
        <v/>
      </c>
      <c r="AZ329" s="67" t="str">
        <f t="shared" si="68"/>
        <v/>
      </c>
      <c r="BA329" s="67" t="str">
        <f t="shared" si="69"/>
        <v/>
      </c>
      <c r="BB329" s="67" t="str">
        <f t="shared" si="70"/>
        <v/>
      </c>
      <c r="IX329" s="7"/>
      <c r="IY329" s="7"/>
    </row>
    <row r="330" spans="1:259" x14ac:dyDescent="0.3">
      <c r="A330" s="7" t="str">
        <f t="shared" si="59"/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4" t="str">
        <v/>
      </c>
      <c r="H330" s="14" t="str">
        <v/>
      </c>
      <c r="I330" s="14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/>
      <c r="T330" s="10"/>
      <c r="U330" s="7"/>
      <c r="V330" s="7"/>
      <c r="W330" s="7"/>
      <c r="X330" s="7"/>
      <c r="AH330" s="1"/>
      <c r="AI330" s="1"/>
      <c r="AQ330" s="7" t="str">
        <f t="shared" si="60"/>
        <v/>
      </c>
      <c r="AR330" s="67" t="str">
        <f t="shared" si="61"/>
        <v/>
      </c>
      <c r="AS330" s="67" t="str">
        <f t="shared" si="62"/>
        <v/>
      </c>
      <c r="AT330" s="67" t="str">
        <f t="shared" si="63"/>
        <v/>
      </c>
      <c r="AU330" s="67" t="str">
        <f t="shared" si="71"/>
        <v/>
      </c>
      <c r="AV330" s="67" t="str">
        <f t="shared" si="64"/>
        <v/>
      </c>
      <c r="AW330" s="67" t="str">
        <f t="shared" si="65"/>
        <v/>
      </c>
      <c r="AX330" s="67" t="str">
        <f t="shared" si="66"/>
        <v/>
      </c>
      <c r="AY330" s="67" t="str">
        <f t="shared" si="67"/>
        <v/>
      </c>
      <c r="AZ330" s="67" t="str">
        <f t="shared" si="68"/>
        <v/>
      </c>
      <c r="BA330" s="67" t="str">
        <f t="shared" si="69"/>
        <v/>
      </c>
      <c r="BB330" s="67" t="str">
        <f t="shared" si="70"/>
        <v/>
      </c>
      <c r="IX330" s="7"/>
      <c r="IY330" s="7"/>
    </row>
    <row r="331" spans="1:259" x14ac:dyDescent="0.3">
      <c r="A331" s="7" t="str">
        <f t="shared" si="59"/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4" t="str">
        <v/>
      </c>
      <c r="H331" s="14" t="str">
        <v/>
      </c>
      <c r="I331" s="14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/>
      <c r="T331" s="10"/>
      <c r="U331" s="7"/>
      <c r="V331" s="7"/>
      <c r="W331" s="7"/>
      <c r="X331" s="7"/>
      <c r="AH331" s="1"/>
      <c r="AI331" s="1"/>
      <c r="AQ331" s="7" t="str">
        <f t="shared" si="60"/>
        <v/>
      </c>
      <c r="AR331" s="67" t="str">
        <f t="shared" si="61"/>
        <v/>
      </c>
      <c r="AS331" s="67" t="str">
        <f t="shared" si="62"/>
        <v/>
      </c>
      <c r="AT331" s="67" t="str">
        <f t="shared" si="63"/>
        <v/>
      </c>
      <c r="AU331" s="67" t="str">
        <f t="shared" si="71"/>
        <v/>
      </c>
      <c r="AV331" s="67" t="str">
        <f t="shared" si="64"/>
        <v/>
      </c>
      <c r="AW331" s="67" t="str">
        <f t="shared" si="65"/>
        <v/>
      </c>
      <c r="AX331" s="67" t="str">
        <f t="shared" si="66"/>
        <v/>
      </c>
      <c r="AY331" s="67" t="str">
        <f t="shared" si="67"/>
        <v/>
      </c>
      <c r="AZ331" s="67" t="str">
        <f t="shared" si="68"/>
        <v/>
      </c>
      <c r="BA331" s="67" t="str">
        <f t="shared" si="69"/>
        <v/>
      </c>
      <c r="BB331" s="67" t="str">
        <f t="shared" si="70"/>
        <v/>
      </c>
      <c r="IX331" s="7"/>
      <c r="IY331" s="7"/>
    </row>
    <row r="332" spans="1:259" x14ac:dyDescent="0.3">
      <c r="A332" s="7" t="str">
        <f t="shared" si="59"/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4" t="str">
        <v/>
      </c>
      <c r="H332" s="14" t="str">
        <v/>
      </c>
      <c r="I332" s="14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/>
      <c r="T332" s="10"/>
      <c r="U332" s="7"/>
      <c r="V332" s="7"/>
      <c r="W332" s="7"/>
      <c r="X332" s="7"/>
      <c r="AH332" s="1"/>
      <c r="AI332" s="1"/>
      <c r="AQ332" s="7" t="str">
        <f t="shared" si="60"/>
        <v/>
      </c>
      <c r="AR332" s="67" t="str">
        <f t="shared" si="61"/>
        <v/>
      </c>
      <c r="AS332" s="67" t="str">
        <f t="shared" si="62"/>
        <v/>
      </c>
      <c r="AT332" s="67" t="str">
        <f t="shared" si="63"/>
        <v/>
      </c>
      <c r="AU332" s="67" t="str">
        <f t="shared" si="71"/>
        <v/>
      </c>
      <c r="AV332" s="67" t="str">
        <f t="shared" si="64"/>
        <v/>
      </c>
      <c r="AW332" s="67" t="str">
        <f t="shared" si="65"/>
        <v/>
      </c>
      <c r="AX332" s="67" t="str">
        <f t="shared" si="66"/>
        <v/>
      </c>
      <c r="AY332" s="67" t="str">
        <f t="shared" si="67"/>
        <v/>
      </c>
      <c r="AZ332" s="67" t="str">
        <f t="shared" si="68"/>
        <v/>
      </c>
      <c r="BA332" s="67" t="str">
        <f t="shared" si="69"/>
        <v/>
      </c>
      <c r="BB332" s="67" t="str">
        <f t="shared" si="70"/>
        <v/>
      </c>
      <c r="IX332" s="7"/>
      <c r="IY332" s="7"/>
    </row>
    <row r="333" spans="1:259" x14ac:dyDescent="0.3">
      <c r="A333" s="7" t="str">
        <f t="shared" si="59"/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4" t="str">
        <v/>
      </c>
      <c r="H333" s="14" t="str">
        <v/>
      </c>
      <c r="I333" s="14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/>
      <c r="T333" s="10"/>
      <c r="U333" s="7"/>
      <c r="V333" s="7"/>
      <c r="W333" s="7"/>
      <c r="X333" s="7"/>
      <c r="AH333" s="1"/>
      <c r="AI333" s="1"/>
      <c r="AQ333" s="7" t="str">
        <f t="shared" si="60"/>
        <v/>
      </c>
      <c r="AR333" s="67" t="str">
        <f t="shared" si="61"/>
        <v/>
      </c>
      <c r="AS333" s="67" t="str">
        <f t="shared" si="62"/>
        <v/>
      </c>
      <c r="AT333" s="67" t="str">
        <f t="shared" si="63"/>
        <v/>
      </c>
      <c r="AU333" s="67" t="str">
        <f t="shared" si="71"/>
        <v/>
      </c>
      <c r="AV333" s="67" t="str">
        <f t="shared" si="64"/>
        <v/>
      </c>
      <c r="AW333" s="67" t="str">
        <f t="shared" si="65"/>
        <v/>
      </c>
      <c r="AX333" s="67" t="str">
        <f t="shared" si="66"/>
        <v/>
      </c>
      <c r="AY333" s="67" t="str">
        <f t="shared" si="67"/>
        <v/>
      </c>
      <c r="AZ333" s="67" t="str">
        <f t="shared" si="68"/>
        <v/>
      </c>
      <c r="BA333" s="67" t="str">
        <f t="shared" si="69"/>
        <v/>
      </c>
      <c r="BB333" s="67" t="str">
        <f t="shared" si="70"/>
        <v/>
      </c>
      <c r="IX333" s="7"/>
      <c r="IY333" s="7"/>
    </row>
    <row r="334" spans="1:259" x14ac:dyDescent="0.3">
      <c r="A334" s="7" t="str">
        <f t="shared" si="59"/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4" t="str">
        <v/>
      </c>
      <c r="H334" s="14" t="str">
        <v/>
      </c>
      <c r="I334" s="14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/>
      <c r="T334" s="10"/>
      <c r="U334" s="7"/>
      <c r="V334" s="7"/>
      <c r="W334" s="7"/>
      <c r="X334" s="7"/>
      <c r="AH334" s="1"/>
      <c r="AI334" s="1"/>
      <c r="AQ334" s="7" t="str">
        <f t="shared" si="60"/>
        <v/>
      </c>
      <c r="AR334" s="67" t="str">
        <f t="shared" si="61"/>
        <v/>
      </c>
      <c r="AS334" s="67" t="str">
        <f t="shared" si="62"/>
        <v/>
      </c>
      <c r="AT334" s="67" t="str">
        <f t="shared" si="63"/>
        <v/>
      </c>
      <c r="AU334" s="67" t="str">
        <f t="shared" si="71"/>
        <v/>
      </c>
      <c r="AV334" s="67" t="str">
        <f t="shared" si="64"/>
        <v/>
      </c>
      <c r="AW334" s="67" t="str">
        <f t="shared" si="65"/>
        <v/>
      </c>
      <c r="AX334" s="67" t="str">
        <f t="shared" si="66"/>
        <v/>
      </c>
      <c r="AY334" s="67" t="str">
        <f t="shared" si="67"/>
        <v/>
      </c>
      <c r="AZ334" s="67" t="str">
        <f t="shared" si="68"/>
        <v/>
      </c>
      <c r="BA334" s="67" t="str">
        <f t="shared" si="69"/>
        <v/>
      </c>
      <c r="BB334" s="67" t="str">
        <f t="shared" si="70"/>
        <v/>
      </c>
      <c r="IX334" s="7"/>
      <c r="IY334" s="7"/>
    </row>
    <row r="335" spans="1:259" x14ac:dyDescent="0.3">
      <c r="A335" s="7" t="str">
        <f t="shared" si="59"/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4" t="str">
        <v/>
      </c>
      <c r="H335" s="14" t="str">
        <v/>
      </c>
      <c r="I335" s="14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/>
      <c r="T335" s="10"/>
      <c r="U335" s="7"/>
      <c r="V335" s="7"/>
      <c r="W335" s="7"/>
      <c r="X335" s="7"/>
      <c r="AH335" s="1"/>
      <c r="AI335" s="1"/>
      <c r="AQ335" s="7" t="str">
        <f t="shared" si="60"/>
        <v/>
      </c>
      <c r="AR335" s="67" t="str">
        <f t="shared" si="61"/>
        <v/>
      </c>
      <c r="AS335" s="67" t="str">
        <f t="shared" si="62"/>
        <v/>
      </c>
      <c r="AT335" s="67" t="str">
        <f t="shared" si="63"/>
        <v/>
      </c>
      <c r="AU335" s="67" t="str">
        <f t="shared" si="71"/>
        <v/>
      </c>
      <c r="AV335" s="67" t="str">
        <f t="shared" si="64"/>
        <v/>
      </c>
      <c r="AW335" s="67" t="str">
        <f t="shared" si="65"/>
        <v/>
      </c>
      <c r="AX335" s="67" t="str">
        <f t="shared" si="66"/>
        <v/>
      </c>
      <c r="AY335" s="67" t="str">
        <f t="shared" si="67"/>
        <v/>
      </c>
      <c r="AZ335" s="67" t="str">
        <f t="shared" si="68"/>
        <v/>
      </c>
      <c r="BA335" s="67" t="str">
        <f t="shared" si="69"/>
        <v/>
      </c>
      <c r="BB335" s="67" t="str">
        <f t="shared" si="70"/>
        <v/>
      </c>
      <c r="IX335" s="7"/>
      <c r="IY335" s="7"/>
    </row>
    <row r="336" spans="1:259" x14ac:dyDescent="0.3">
      <c r="A336" s="7" t="str">
        <f t="shared" si="59"/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4" t="str">
        <v/>
      </c>
      <c r="H336" s="14" t="str">
        <v/>
      </c>
      <c r="I336" s="14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/>
      <c r="T336" s="10"/>
      <c r="U336" s="7"/>
      <c r="V336" s="7"/>
      <c r="W336" s="7"/>
      <c r="X336" s="7"/>
      <c r="AH336" s="1"/>
      <c r="AI336" s="1"/>
      <c r="AQ336" s="7" t="str">
        <f t="shared" si="60"/>
        <v/>
      </c>
      <c r="AR336" s="67" t="str">
        <f t="shared" si="61"/>
        <v/>
      </c>
      <c r="AS336" s="67" t="str">
        <f t="shared" si="62"/>
        <v/>
      </c>
      <c r="AT336" s="67" t="str">
        <f t="shared" si="63"/>
        <v/>
      </c>
      <c r="AU336" s="67" t="str">
        <f t="shared" si="71"/>
        <v/>
      </c>
      <c r="AV336" s="67" t="str">
        <f t="shared" si="64"/>
        <v/>
      </c>
      <c r="AW336" s="67" t="str">
        <f t="shared" si="65"/>
        <v/>
      </c>
      <c r="AX336" s="67" t="str">
        <f t="shared" si="66"/>
        <v/>
      </c>
      <c r="AY336" s="67" t="str">
        <f t="shared" si="67"/>
        <v/>
      </c>
      <c r="AZ336" s="67" t="str">
        <f t="shared" si="68"/>
        <v/>
      </c>
      <c r="BA336" s="67" t="str">
        <f t="shared" si="69"/>
        <v/>
      </c>
      <c r="BB336" s="67" t="str">
        <f t="shared" si="70"/>
        <v/>
      </c>
      <c r="IX336" s="7"/>
      <c r="IY336" s="7"/>
    </row>
    <row r="337" spans="1:259" x14ac:dyDescent="0.3">
      <c r="A337" s="7" t="str">
        <f t="shared" si="59"/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4" t="str">
        <v/>
      </c>
      <c r="H337" s="14" t="str">
        <v/>
      </c>
      <c r="I337" s="14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/>
      <c r="T337" s="10"/>
      <c r="U337" s="7"/>
      <c r="V337" s="7"/>
      <c r="W337" s="7"/>
      <c r="X337" s="7"/>
      <c r="AH337" s="1"/>
      <c r="AI337" s="1"/>
      <c r="AQ337" s="7" t="str">
        <f t="shared" si="60"/>
        <v/>
      </c>
      <c r="AR337" s="67" t="str">
        <f t="shared" si="61"/>
        <v/>
      </c>
      <c r="AS337" s="67" t="str">
        <f t="shared" si="62"/>
        <v/>
      </c>
      <c r="AT337" s="67" t="str">
        <f t="shared" si="63"/>
        <v/>
      </c>
      <c r="AU337" s="67" t="str">
        <f t="shared" si="71"/>
        <v/>
      </c>
      <c r="AV337" s="67" t="str">
        <f t="shared" si="64"/>
        <v/>
      </c>
      <c r="AW337" s="67" t="str">
        <f t="shared" si="65"/>
        <v/>
      </c>
      <c r="AX337" s="67" t="str">
        <f t="shared" si="66"/>
        <v/>
      </c>
      <c r="AY337" s="67" t="str">
        <f t="shared" si="67"/>
        <v/>
      </c>
      <c r="AZ337" s="67" t="str">
        <f t="shared" si="68"/>
        <v/>
      </c>
      <c r="BA337" s="67" t="str">
        <f t="shared" si="69"/>
        <v/>
      </c>
      <c r="BB337" s="67" t="str">
        <f t="shared" si="70"/>
        <v/>
      </c>
      <c r="IX337" s="7"/>
      <c r="IY337" s="7"/>
    </row>
    <row r="338" spans="1:259" x14ac:dyDescent="0.3">
      <c r="A338" s="7" t="str">
        <f t="shared" si="59"/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4" t="str">
        <v/>
      </c>
      <c r="H338" s="14" t="str">
        <v/>
      </c>
      <c r="I338" s="14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/>
      <c r="T338" s="10"/>
      <c r="U338" s="7"/>
      <c r="V338" s="7"/>
      <c r="W338" s="7"/>
      <c r="X338" s="7"/>
      <c r="AH338" s="1"/>
      <c r="AI338" s="1"/>
      <c r="AQ338" s="7" t="str">
        <f t="shared" si="60"/>
        <v/>
      </c>
      <c r="AR338" s="67" t="str">
        <f t="shared" si="61"/>
        <v/>
      </c>
      <c r="AS338" s="67" t="str">
        <f t="shared" si="62"/>
        <v/>
      </c>
      <c r="AT338" s="67" t="str">
        <f t="shared" si="63"/>
        <v/>
      </c>
      <c r="AU338" s="67" t="str">
        <f t="shared" si="71"/>
        <v/>
      </c>
      <c r="AV338" s="67" t="str">
        <f t="shared" si="64"/>
        <v/>
      </c>
      <c r="AW338" s="67" t="str">
        <f t="shared" si="65"/>
        <v/>
      </c>
      <c r="AX338" s="67" t="str">
        <f t="shared" si="66"/>
        <v/>
      </c>
      <c r="AY338" s="67" t="str">
        <f t="shared" si="67"/>
        <v/>
      </c>
      <c r="AZ338" s="67" t="str">
        <f t="shared" si="68"/>
        <v/>
      </c>
      <c r="BA338" s="67" t="str">
        <f t="shared" si="69"/>
        <v/>
      </c>
      <c r="BB338" s="67" t="str">
        <f t="shared" si="70"/>
        <v/>
      </c>
      <c r="IX338" s="7"/>
      <c r="IY338" s="7"/>
    </row>
    <row r="339" spans="1:259" x14ac:dyDescent="0.3">
      <c r="A339" s="7" t="str">
        <f t="shared" si="59"/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4" t="str">
        <v/>
      </c>
      <c r="H339" s="14" t="str">
        <v/>
      </c>
      <c r="I339" s="14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/>
      <c r="T339" s="10"/>
      <c r="U339" s="7"/>
      <c r="V339" s="7"/>
      <c r="W339" s="7"/>
      <c r="X339" s="7"/>
      <c r="AH339" s="1"/>
      <c r="AI339" s="1"/>
      <c r="AQ339" s="7" t="str">
        <f t="shared" si="60"/>
        <v/>
      </c>
      <c r="AR339" s="67" t="str">
        <f t="shared" si="61"/>
        <v/>
      </c>
      <c r="AS339" s="67" t="str">
        <f t="shared" si="62"/>
        <v/>
      </c>
      <c r="AT339" s="67" t="str">
        <f t="shared" si="63"/>
        <v/>
      </c>
      <c r="AU339" s="67" t="str">
        <f t="shared" si="71"/>
        <v/>
      </c>
      <c r="AV339" s="67" t="str">
        <f t="shared" si="64"/>
        <v/>
      </c>
      <c r="AW339" s="67" t="str">
        <f t="shared" si="65"/>
        <v/>
      </c>
      <c r="AX339" s="67" t="str">
        <f t="shared" si="66"/>
        <v/>
      </c>
      <c r="AY339" s="67" t="str">
        <f t="shared" si="67"/>
        <v/>
      </c>
      <c r="AZ339" s="67" t="str">
        <f t="shared" si="68"/>
        <v/>
      </c>
      <c r="BA339" s="67" t="str">
        <f t="shared" si="69"/>
        <v/>
      </c>
      <c r="BB339" s="67" t="str">
        <f t="shared" si="70"/>
        <v/>
      </c>
      <c r="IX339" s="7"/>
      <c r="IY339" s="7"/>
    </row>
    <row r="340" spans="1:259" x14ac:dyDescent="0.3">
      <c r="A340" s="7" t="str">
        <f t="shared" si="59"/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4" t="str">
        <v/>
      </c>
      <c r="H340" s="14" t="str">
        <v/>
      </c>
      <c r="I340" s="14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/>
      <c r="T340" s="10"/>
      <c r="U340" s="7"/>
      <c r="V340" s="7"/>
      <c r="W340" s="7"/>
      <c r="X340" s="7"/>
      <c r="AH340" s="1"/>
      <c r="AI340" s="1"/>
      <c r="AQ340" s="7" t="str">
        <f t="shared" si="60"/>
        <v/>
      </c>
      <c r="AR340" s="67" t="str">
        <f t="shared" si="61"/>
        <v/>
      </c>
      <c r="AS340" s="67" t="str">
        <f t="shared" si="62"/>
        <v/>
      </c>
      <c r="AT340" s="67" t="str">
        <f t="shared" si="63"/>
        <v/>
      </c>
      <c r="AU340" s="67" t="str">
        <f t="shared" si="71"/>
        <v/>
      </c>
      <c r="AV340" s="67" t="str">
        <f t="shared" si="64"/>
        <v/>
      </c>
      <c r="AW340" s="67" t="str">
        <f t="shared" si="65"/>
        <v/>
      </c>
      <c r="AX340" s="67" t="str">
        <f t="shared" si="66"/>
        <v/>
      </c>
      <c r="AY340" s="67" t="str">
        <f t="shared" si="67"/>
        <v/>
      </c>
      <c r="AZ340" s="67" t="str">
        <f t="shared" si="68"/>
        <v/>
      </c>
      <c r="BA340" s="67" t="str">
        <f t="shared" si="69"/>
        <v/>
      </c>
      <c r="BB340" s="67" t="str">
        <f t="shared" si="70"/>
        <v/>
      </c>
      <c r="IX340" s="7"/>
      <c r="IY340" s="7"/>
    </row>
    <row r="341" spans="1:259" x14ac:dyDescent="0.3">
      <c r="A341" s="7" t="str">
        <f t="shared" si="59"/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4" t="str">
        <v/>
      </c>
      <c r="H341" s="14" t="str">
        <v/>
      </c>
      <c r="I341" s="14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/>
      <c r="T341" s="10"/>
      <c r="U341" s="7"/>
      <c r="V341" s="7"/>
      <c r="W341" s="7"/>
      <c r="X341" s="7"/>
      <c r="AH341" s="1"/>
      <c r="AI341" s="1"/>
      <c r="AQ341" s="7" t="str">
        <f t="shared" si="60"/>
        <v/>
      </c>
      <c r="AR341" s="67" t="str">
        <f t="shared" si="61"/>
        <v/>
      </c>
      <c r="AS341" s="67" t="str">
        <f t="shared" si="62"/>
        <v/>
      </c>
      <c r="AT341" s="67" t="str">
        <f t="shared" si="63"/>
        <v/>
      </c>
      <c r="AU341" s="67" t="str">
        <f t="shared" si="71"/>
        <v/>
      </c>
      <c r="AV341" s="67" t="str">
        <f t="shared" si="64"/>
        <v/>
      </c>
      <c r="AW341" s="67" t="str">
        <f t="shared" si="65"/>
        <v/>
      </c>
      <c r="AX341" s="67" t="str">
        <f t="shared" si="66"/>
        <v/>
      </c>
      <c r="AY341" s="67" t="str">
        <f t="shared" si="67"/>
        <v/>
      </c>
      <c r="AZ341" s="67" t="str">
        <f t="shared" si="68"/>
        <v/>
      </c>
      <c r="BA341" s="67" t="str">
        <f t="shared" si="69"/>
        <v/>
      </c>
      <c r="BB341" s="67" t="str">
        <f t="shared" si="70"/>
        <v/>
      </c>
      <c r="IX341" s="7"/>
      <c r="IY341" s="7"/>
    </row>
    <row r="342" spans="1:259" x14ac:dyDescent="0.3">
      <c r="A342" s="7" t="str">
        <f t="shared" si="59"/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4" t="str">
        <v/>
      </c>
      <c r="H342" s="14" t="str">
        <v/>
      </c>
      <c r="I342" s="14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/>
      <c r="T342" s="10"/>
      <c r="U342" s="7"/>
      <c r="V342" s="7"/>
      <c r="W342" s="7"/>
      <c r="X342" s="7"/>
      <c r="AH342" s="1"/>
      <c r="AI342" s="1"/>
      <c r="AQ342" s="7" t="str">
        <f t="shared" si="60"/>
        <v/>
      </c>
      <c r="AR342" s="67" t="str">
        <f t="shared" si="61"/>
        <v/>
      </c>
      <c r="AS342" s="67" t="str">
        <f t="shared" si="62"/>
        <v/>
      </c>
      <c r="AT342" s="67" t="str">
        <f t="shared" si="63"/>
        <v/>
      </c>
      <c r="AU342" s="67" t="str">
        <f t="shared" si="71"/>
        <v/>
      </c>
      <c r="AV342" s="67" t="str">
        <f t="shared" si="64"/>
        <v/>
      </c>
      <c r="AW342" s="67" t="str">
        <f t="shared" si="65"/>
        <v/>
      </c>
      <c r="AX342" s="67" t="str">
        <f t="shared" si="66"/>
        <v/>
      </c>
      <c r="AY342" s="67" t="str">
        <f t="shared" si="67"/>
        <v/>
      </c>
      <c r="AZ342" s="67" t="str">
        <f t="shared" si="68"/>
        <v/>
      </c>
      <c r="BA342" s="67" t="str">
        <f t="shared" si="69"/>
        <v/>
      </c>
      <c r="BB342" s="67" t="str">
        <f t="shared" si="70"/>
        <v/>
      </c>
      <c r="IX342" s="7"/>
      <c r="IY342" s="7"/>
    </row>
    <row r="343" spans="1:259" x14ac:dyDescent="0.3">
      <c r="A343" s="7" t="str">
        <f t="shared" si="59"/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4" t="str">
        <v/>
      </c>
      <c r="H343" s="14" t="str">
        <v/>
      </c>
      <c r="I343" s="14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/>
      <c r="T343" s="10"/>
      <c r="U343" s="7"/>
      <c r="V343" s="7"/>
      <c r="W343" s="7"/>
      <c r="X343" s="7"/>
      <c r="AH343" s="1"/>
      <c r="AI343" s="1"/>
      <c r="AQ343" s="7" t="str">
        <f t="shared" si="60"/>
        <v/>
      </c>
      <c r="AR343" s="67" t="str">
        <f t="shared" si="61"/>
        <v/>
      </c>
      <c r="AS343" s="67" t="str">
        <f t="shared" si="62"/>
        <v/>
      </c>
      <c r="AT343" s="67" t="str">
        <f t="shared" si="63"/>
        <v/>
      </c>
      <c r="AU343" s="67" t="str">
        <f t="shared" si="71"/>
        <v/>
      </c>
      <c r="AV343" s="67" t="str">
        <f t="shared" si="64"/>
        <v/>
      </c>
      <c r="AW343" s="67" t="str">
        <f t="shared" si="65"/>
        <v/>
      </c>
      <c r="AX343" s="67" t="str">
        <f t="shared" si="66"/>
        <v/>
      </c>
      <c r="AY343" s="67" t="str">
        <f t="shared" si="67"/>
        <v/>
      </c>
      <c r="AZ343" s="67" t="str">
        <f t="shared" si="68"/>
        <v/>
      </c>
      <c r="BA343" s="67" t="str">
        <f t="shared" si="69"/>
        <v/>
      </c>
      <c r="BB343" s="67" t="str">
        <f t="shared" si="70"/>
        <v/>
      </c>
      <c r="IX343" s="7"/>
      <c r="IY343" s="7"/>
    </row>
    <row r="344" spans="1:259" x14ac:dyDescent="0.3">
      <c r="A344" s="7" t="str">
        <f t="shared" si="59"/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4" t="str">
        <v/>
      </c>
      <c r="H344" s="14" t="str">
        <v/>
      </c>
      <c r="I344" s="14" t="str">
        <v/>
      </c>
      <c r="J344" s="10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/>
      <c r="T344" s="10"/>
      <c r="U344" s="7"/>
      <c r="V344" s="7"/>
      <c r="W344" s="7"/>
      <c r="X344" s="7"/>
      <c r="AH344" s="1"/>
      <c r="AI344" s="1"/>
      <c r="AQ344" s="7" t="str">
        <f t="shared" si="60"/>
        <v/>
      </c>
      <c r="AR344" s="67" t="str">
        <f t="shared" si="61"/>
        <v/>
      </c>
      <c r="AS344" s="67" t="str">
        <f t="shared" si="62"/>
        <v/>
      </c>
      <c r="AT344" s="67" t="str">
        <f t="shared" si="63"/>
        <v/>
      </c>
      <c r="AU344" s="67" t="str">
        <f t="shared" si="71"/>
        <v/>
      </c>
      <c r="AV344" s="67" t="str">
        <f t="shared" si="64"/>
        <v/>
      </c>
      <c r="AW344" s="67" t="str">
        <f t="shared" si="65"/>
        <v/>
      </c>
      <c r="AX344" s="67" t="str">
        <f t="shared" si="66"/>
        <v/>
      </c>
      <c r="AY344" s="67" t="str">
        <f t="shared" si="67"/>
        <v/>
      </c>
      <c r="AZ344" s="67" t="str">
        <f t="shared" si="68"/>
        <v/>
      </c>
      <c r="BA344" s="67" t="str">
        <f t="shared" si="69"/>
        <v/>
      </c>
      <c r="BB344" s="67" t="str">
        <f t="shared" si="70"/>
        <v/>
      </c>
      <c r="IX344" s="7"/>
      <c r="IY344" s="7"/>
    </row>
    <row r="345" spans="1:259" x14ac:dyDescent="0.3">
      <c r="A345" s="7" t="str">
        <f t="shared" si="59"/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4" t="str">
        <v/>
      </c>
      <c r="H345" s="14" t="str">
        <v/>
      </c>
      <c r="I345" s="14" t="str">
        <v/>
      </c>
      <c r="J345" s="10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/>
      <c r="T345" s="10"/>
      <c r="U345" s="7"/>
      <c r="V345" s="7"/>
      <c r="W345" s="7"/>
      <c r="X345" s="7"/>
      <c r="AH345" s="1"/>
      <c r="AI345" s="1"/>
      <c r="AQ345" s="7" t="str">
        <f t="shared" si="60"/>
        <v/>
      </c>
      <c r="AR345" s="67" t="str">
        <f t="shared" si="61"/>
        <v/>
      </c>
      <c r="AS345" s="67" t="str">
        <f t="shared" si="62"/>
        <v/>
      </c>
      <c r="AT345" s="67" t="str">
        <f t="shared" si="63"/>
        <v/>
      </c>
      <c r="AU345" s="67" t="str">
        <f t="shared" si="71"/>
        <v/>
      </c>
      <c r="AV345" s="67" t="str">
        <f t="shared" si="64"/>
        <v/>
      </c>
      <c r="AW345" s="67" t="str">
        <f t="shared" si="65"/>
        <v/>
      </c>
      <c r="AX345" s="67" t="str">
        <f t="shared" si="66"/>
        <v/>
      </c>
      <c r="AY345" s="67" t="str">
        <f t="shared" si="67"/>
        <v/>
      </c>
      <c r="AZ345" s="67" t="str">
        <f t="shared" si="68"/>
        <v/>
      </c>
      <c r="BA345" s="67" t="str">
        <f t="shared" si="69"/>
        <v/>
      </c>
      <c r="BB345" s="67" t="str">
        <f t="shared" si="70"/>
        <v/>
      </c>
      <c r="IX345" s="7"/>
      <c r="IY345" s="7"/>
    </row>
    <row r="346" spans="1:259" ht="13.05" customHeight="1" x14ac:dyDescent="0.3">
      <c r="A346" s="4"/>
      <c r="B346" s="10"/>
      <c r="C346" s="10"/>
      <c r="D346" s="63"/>
      <c r="P346" s="7"/>
      <c r="Q346" s="7"/>
      <c r="S346" s="4"/>
      <c r="AH346" s="1"/>
      <c r="AI346" s="1"/>
      <c r="AJ346" s="1"/>
      <c r="AQ346" s="7" t="str">
        <f t="shared" si="60"/>
        <v/>
      </c>
      <c r="AR346" s="67" t="str">
        <f t="shared" si="61"/>
        <v/>
      </c>
      <c r="AS346" s="67" t="str">
        <f t="shared" si="62"/>
        <v/>
      </c>
      <c r="AT346" s="67" t="str">
        <f t="shared" si="63"/>
        <v/>
      </c>
      <c r="AU346" s="67" t="str">
        <f t="shared" si="71"/>
        <v/>
      </c>
      <c r="AV346" s="67" t="str">
        <f t="shared" si="64"/>
        <v/>
      </c>
      <c r="AW346" s="67" t="str">
        <f t="shared" si="65"/>
        <v/>
      </c>
      <c r="AX346" s="67" t="str">
        <f t="shared" si="66"/>
        <v/>
      </c>
      <c r="AY346" s="67" t="str">
        <f t="shared" si="67"/>
        <v/>
      </c>
      <c r="AZ346" s="67" t="str">
        <f t="shared" si="68"/>
        <v/>
      </c>
      <c r="BA346" s="67" t="str">
        <f t="shared" si="69"/>
        <v/>
      </c>
      <c r="BB346" s="67" t="str">
        <f t="shared" si="70"/>
        <v/>
      </c>
    </row>
    <row r="347" spans="1:259" ht="11.85" customHeight="1" x14ac:dyDescent="0.3">
      <c r="C347" s="60"/>
      <c r="D347" s="27"/>
      <c r="E347" s="27"/>
      <c r="F347" s="27"/>
      <c r="AQ347" s="7" t="str">
        <f t="shared" si="60"/>
        <v/>
      </c>
      <c r="AR347" s="67" t="str">
        <f t="shared" si="61"/>
        <v/>
      </c>
      <c r="AS347" s="67" t="str">
        <f t="shared" si="62"/>
        <v/>
      </c>
      <c r="AT347" s="67" t="str">
        <f t="shared" si="63"/>
        <v/>
      </c>
      <c r="AU347" s="67" t="str">
        <f t="shared" si="71"/>
        <v/>
      </c>
      <c r="AV347" s="67" t="str">
        <f t="shared" si="64"/>
        <v/>
      </c>
      <c r="AW347" s="67" t="str">
        <f t="shared" si="65"/>
        <v/>
      </c>
      <c r="AX347" s="67" t="str">
        <f t="shared" si="66"/>
        <v/>
      </c>
      <c r="AY347" s="67" t="str">
        <f t="shared" si="67"/>
        <v/>
      </c>
      <c r="AZ347" s="67" t="str">
        <f t="shared" si="68"/>
        <v/>
      </c>
      <c r="BA347" s="67" t="str">
        <f t="shared" si="69"/>
        <v/>
      </c>
      <c r="BB347" s="67" t="str">
        <f t="shared" si="70"/>
        <v/>
      </c>
      <c r="IU347" s="4"/>
      <c r="IV347" s="4"/>
      <c r="IW347" s="4"/>
    </row>
    <row r="348" spans="1:259" ht="11.85" customHeight="1" x14ac:dyDescent="0.3">
      <c r="C348" s="10"/>
      <c r="D348" s="10"/>
      <c r="E348" s="10"/>
      <c r="F348" s="10"/>
      <c r="G348" s="10"/>
      <c r="H348" s="10"/>
      <c r="I348" s="10"/>
      <c r="AH348" s="1"/>
      <c r="AI348" s="1"/>
      <c r="AQ348" s="7" t="str">
        <f t="shared" si="60"/>
        <v/>
      </c>
      <c r="AR348" s="67" t="str">
        <f t="shared" si="61"/>
        <v/>
      </c>
      <c r="AS348" s="67" t="str">
        <f t="shared" si="62"/>
        <v/>
      </c>
      <c r="AT348" s="67" t="str">
        <f t="shared" si="63"/>
        <v/>
      </c>
      <c r="AU348" s="67" t="str">
        <f t="shared" si="71"/>
        <v/>
      </c>
      <c r="AV348" s="67" t="str">
        <f t="shared" si="64"/>
        <v/>
      </c>
      <c r="AW348" s="67" t="str">
        <f t="shared" si="65"/>
        <v/>
      </c>
      <c r="AX348" s="67" t="str">
        <f t="shared" si="66"/>
        <v/>
      </c>
      <c r="AY348" s="67" t="str">
        <f t="shared" si="67"/>
        <v/>
      </c>
      <c r="AZ348" s="67" t="str">
        <f t="shared" si="68"/>
        <v/>
      </c>
      <c r="BA348" s="67" t="str">
        <f t="shared" si="69"/>
        <v/>
      </c>
      <c r="BB348" s="67" t="str">
        <f t="shared" si="70"/>
        <v/>
      </c>
      <c r="IW348" s="4"/>
    </row>
    <row r="349" spans="1:259" ht="11.85" customHeight="1" x14ac:dyDescent="0.3">
      <c r="B349" s="8"/>
      <c r="C349" s="61"/>
      <c r="D349" s="62"/>
      <c r="E349" s="62"/>
      <c r="F349" s="62"/>
      <c r="G349" s="23"/>
      <c r="H349" s="23"/>
      <c r="I349" s="14"/>
      <c r="J349" s="10"/>
      <c r="K349" s="10"/>
      <c r="L349" s="10"/>
      <c r="M349" s="10"/>
      <c r="N349" s="10"/>
      <c r="O349" s="10"/>
      <c r="P349" s="10"/>
      <c r="Q349" s="10"/>
      <c r="R349" s="10"/>
      <c r="S349" s="8"/>
      <c r="T349" s="8"/>
      <c r="AH349" s="1"/>
      <c r="AI349" s="1"/>
      <c r="AJ349" s="1"/>
      <c r="AQ349" s="7" t="str">
        <f t="shared" si="60"/>
        <v/>
      </c>
      <c r="AR349" s="67" t="str">
        <f t="shared" si="61"/>
        <v/>
      </c>
      <c r="AS349" s="67" t="str">
        <f t="shared" si="62"/>
        <v/>
      </c>
      <c r="AT349" s="67" t="str">
        <f t="shared" si="63"/>
        <v/>
      </c>
      <c r="AU349" s="67" t="str">
        <f t="shared" si="71"/>
        <v/>
      </c>
      <c r="AV349" s="67" t="str">
        <f t="shared" si="64"/>
        <v/>
      </c>
      <c r="AW349" s="67" t="str">
        <f t="shared" si="65"/>
        <v/>
      </c>
      <c r="AX349" s="67" t="str">
        <f t="shared" si="66"/>
        <v/>
      </c>
      <c r="AY349" s="67" t="str">
        <f t="shared" si="67"/>
        <v/>
      </c>
      <c r="AZ349" s="67" t="str">
        <f t="shared" si="68"/>
        <v/>
      </c>
      <c r="BA349" s="67" t="str">
        <f t="shared" si="69"/>
        <v/>
      </c>
      <c r="BB349" s="67" t="str">
        <f t="shared" si="70"/>
        <v/>
      </c>
    </row>
    <row r="350" spans="1:259" ht="11.4" customHeight="1" x14ac:dyDescent="0.3">
      <c r="C350" s="24"/>
      <c r="D350" s="12"/>
      <c r="E350" s="12"/>
      <c r="F350" s="12"/>
      <c r="G350" s="14"/>
      <c r="H350" s="14"/>
      <c r="I350" s="59"/>
      <c r="J350" s="25"/>
      <c r="K350" s="25"/>
      <c r="L350" s="25"/>
      <c r="M350" s="25"/>
      <c r="N350" s="25"/>
      <c r="O350" s="25"/>
      <c r="P350" s="25"/>
      <c r="Q350" s="25"/>
      <c r="R350" s="25"/>
      <c r="S350" s="10"/>
      <c r="T350" s="25"/>
      <c r="U350" s="7"/>
      <c r="V350" s="7"/>
      <c r="W350" s="7"/>
      <c r="X350" s="7"/>
      <c r="AH350" s="1"/>
      <c r="AI350" s="1"/>
      <c r="AQ350" s="7" t="str">
        <f t="shared" si="60"/>
        <v/>
      </c>
      <c r="AR350" s="67" t="str">
        <f t="shared" si="61"/>
        <v/>
      </c>
      <c r="AS350" s="67" t="str">
        <f t="shared" si="62"/>
        <v/>
      </c>
      <c r="AT350" s="67" t="str">
        <f t="shared" si="63"/>
        <v/>
      </c>
      <c r="AU350" s="67" t="str">
        <f t="shared" si="71"/>
        <v/>
      </c>
      <c r="AV350" s="67" t="str">
        <f t="shared" si="64"/>
        <v/>
      </c>
      <c r="AW350" s="67" t="str">
        <f t="shared" si="65"/>
        <v/>
      </c>
      <c r="AX350" s="67" t="str">
        <f t="shared" si="66"/>
        <v/>
      </c>
      <c r="AY350" s="67" t="str">
        <f t="shared" si="67"/>
        <v/>
      </c>
      <c r="AZ350" s="67" t="str">
        <f t="shared" si="68"/>
        <v/>
      </c>
      <c r="BA350" s="67" t="str">
        <f t="shared" si="69"/>
        <v/>
      </c>
      <c r="BB350" s="67" t="str">
        <f t="shared" si="70"/>
        <v/>
      </c>
      <c r="IW350" s="4"/>
    </row>
    <row r="351" spans="1:259" ht="11.85" customHeight="1" x14ac:dyDescent="0.3">
      <c r="C351" s="24"/>
      <c r="D351" s="12"/>
      <c r="E351" s="12"/>
      <c r="F351" s="12"/>
      <c r="G351" s="14"/>
      <c r="H351" s="14"/>
      <c r="I351" s="14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7"/>
      <c r="V351" s="7"/>
      <c r="W351" s="7"/>
      <c r="X351" s="7"/>
      <c r="AH351" s="1"/>
      <c r="AI351" s="1"/>
      <c r="AQ351" s="7" t="str">
        <f t="shared" si="60"/>
        <v/>
      </c>
      <c r="AR351" s="67" t="str">
        <f t="shared" si="61"/>
        <v/>
      </c>
      <c r="AS351" s="67" t="str">
        <f t="shared" si="62"/>
        <v/>
      </c>
      <c r="AT351" s="67" t="str">
        <f t="shared" si="63"/>
        <v/>
      </c>
      <c r="AU351" s="67" t="str">
        <f t="shared" si="71"/>
        <v/>
      </c>
      <c r="AV351" s="67" t="str">
        <f t="shared" si="64"/>
        <v/>
      </c>
      <c r="AW351" s="67" t="str">
        <f t="shared" si="65"/>
        <v/>
      </c>
      <c r="AX351" s="67" t="str">
        <f t="shared" si="66"/>
        <v/>
      </c>
      <c r="AY351" s="67" t="str">
        <f t="shared" si="67"/>
        <v/>
      </c>
      <c r="AZ351" s="67" t="str">
        <f t="shared" si="68"/>
        <v/>
      </c>
      <c r="BA351" s="67" t="str">
        <f t="shared" si="69"/>
        <v/>
      </c>
      <c r="BB351" s="67" t="str">
        <f t="shared" si="70"/>
        <v/>
      </c>
      <c r="IW351" s="4"/>
    </row>
    <row r="352" spans="1:259" ht="11.85" customHeight="1" x14ac:dyDescent="0.3">
      <c r="C352" s="24"/>
      <c r="D352" s="12"/>
      <c r="E352" s="12"/>
      <c r="F352" s="12"/>
      <c r="G352" s="14"/>
      <c r="H352" s="14"/>
      <c r="I352" s="14"/>
      <c r="J352" s="10"/>
      <c r="K352" s="10"/>
      <c r="L352" s="10"/>
      <c r="M352" s="10"/>
      <c r="N352" s="10"/>
      <c r="O352" s="10"/>
      <c r="P352" s="10"/>
      <c r="Q352" s="10"/>
      <c r="R352" s="10"/>
      <c r="S352" s="7"/>
      <c r="T352" s="7"/>
      <c r="U352" s="7"/>
      <c r="V352" s="7"/>
      <c r="W352" s="7"/>
      <c r="X352" s="7"/>
      <c r="AH352" s="1"/>
      <c r="AI352" s="1"/>
      <c r="AQ352" s="7" t="str">
        <f t="shared" si="60"/>
        <v/>
      </c>
      <c r="AR352" s="67" t="str">
        <f t="shared" si="61"/>
        <v/>
      </c>
      <c r="AS352" s="67" t="str">
        <f t="shared" si="62"/>
        <v/>
      </c>
      <c r="AT352" s="67" t="str">
        <f t="shared" si="63"/>
        <v/>
      </c>
      <c r="AU352" s="67" t="str">
        <f t="shared" si="71"/>
        <v/>
      </c>
      <c r="AV352" s="67" t="str">
        <f t="shared" si="64"/>
        <v/>
      </c>
      <c r="AW352" s="67" t="str">
        <f t="shared" si="65"/>
        <v/>
      </c>
      <c r="AX352" s="67" t="str">
        <f t="shared" si="66"/>
        <v/>
      </c>
      <c r="AY352" s="67" t="str">
        <f t="shared" si="67"/>
        <v/>
      </c>
      <c r="AZ352" s="67" t="str">
        <f t="shared" si="68"/>
        <v/>
      </c>
      <c r="BA352" s="67" t="str">
        <f t="shared" si="69"/>
        <v/>
      </c>
      <c r="BB352" s="67" t="str">
        <f t="shared" si="70"/>
        <v/>
      </c>
      <c r="IW352" s="4"/>
    </row>
    <row r="353" spans="3:259" ht="11.4" customHeight="1" x14ac:dyDescent="0.3">
      <c r="C353" s="24"/>
      <c r="D353" s="12"/>
      <c r="E353" s="12"/>
      <c r="F353" s="12"/>
      <c r="G353" s="14"/>
      <c r="H353" s="14"/>
      <c r="I353" s="14"/>
      <c r="J353" s="10"/>
      <c r="K353" s="10"/>
      <c r="L353" s="10"/>
      <c r="M353" s="10"/>
      <c r="N353" s="10"/>
      <c r="O353" s="10"/>
      <c r="P353" s="10"/>
      <c r="Q353" s="10"/>
      <c r="R353" s="10"/>
      <c r="S353" s="7"/>
      <c r="T353" s="7"/>
      <c r="U353" s="7"/>
      <c r="V353" s="7"/>
      <c r="W353" s="7"/>
      <c r="X353" s="7"/>
      <c r="AH353" s="1"/>
      <c r="AI353" s="1"/>
      <c r="AQ353" s="7" t="str">
        <f t="shared" si="60"/>
        <v/>
      </c>
      <c r="AR353" s="67" t="str">
        <f t="shared" si="61"/>
        <v/>
      </c>
      <c r="AS353" s="67" t="str">
        <f t="shared" si="62"/>
        <v/>
      </c>
      <c r="AT353" s="67" t="str">
        <f t="shared" si="63"/>
        <v/>
      </c>
      <c r="AU353" s="67" t="str">
        <f t="shared" si="71"/>
        <v/>
      </c>
      <c r="AV353" s="67" t="str">
        <f t="shared" si="64"/>
        <v/>
      </c>
      <c r="AW353" s="67" t="str">
        <f t="shared" si="65"/>
        <v/>
      </c>
      <c r="AX353" s="67" t="str">
        <f t="shared" si="66"/>
        <v/>
      </c>
      <c r="AY353" s="67" t="str">
        <f t="shared" si="67"/>
        <v/>
      </c>
      <c r="AZ353" s="67" t="str">
        <f t="shared" si="68"/>
        <v/>
      </c>
      <c r="BA353" s="67" t="str">
        <f t="shared" si="69"/>
        <v/>
      </c>
      <c r="BB353" s="67" t="str">
        <f t="shared" si="70"/>
        <v/>
      </c>
      <c r="IW353" s="4"/>
    </row>
    <row r="354" spans="3:259" ht="13.8" customHeight="1" x14ac:dyDescent="0.3">
      <c r="C354" s="24"/>
      <c r="D354" s="12"/>
      <c r="E354" s="12"/>
      <c r="F354" s="12"/>
      <c r="G354" s="14"/>
      <c r="H354" s="14"/>
      <c r="I354" s="14"/>
      <c r="J354" s="10"/>
      <c r="K354" s="10"/>
      <c r="L354" s="10"/>
      <c r="M354" s="10"/>
      <c r="N354" s="10"/>
      <c r="O354" s="10"/>
      <c r="P354" s="10"/>
      <c r="Q354" s="10"/>
      <c r="R354" s="10"/>
      <c r="S354" s="7"/>
      <c r="T354" s="7"/>
      <c r="U354" s="7"/>
      <c r="V354" s="7"/>
      <c r="W354" s="7"/>
      <c r="X354" s="7"/>
      <c r="AH354" s="1"/>
      <c r="AI354" s="1"/>
      <c r="AQ354" s="7" t="str">
        <f t="shared" si="60"/>
        <v/>
      </c>
      <c r="AR354" s="67" t="str">
        <f t="shared" si="61"/>
        <v/>
      </c>
      <c r="AS354" s="67" t="str">
        <f t="shared" si="62"/>
        <v/>
      </c>
      <c r="AT354" s="67" t="str">
        <f t="shared" si="63"/>
        <v/>
      </c>
      <c r="AU354" s="67" t="str">
        <f t="shared" si="71"/>
        <v/>
      </c>
      <c r="AV354" s="67" t="str">
        <f t="shared" si="64"/>
        <v/>
      </c>
      <c r="AW354" s="67" t="str">
        <f t="shared" si="65"/>
        <v/>
      </c>
      <c r="AX354" s="67" t="str">
        <f t="shared" si="66"/>
        <v/>
      </c>
      <c r="AY354" s="67" t="str">
        <f t="shared" si="67"/>
        <v/>
      </c>
      <c r="AZ354" s="67" t="str">
        <f t="shared" si="68"/>
        <v/>
      </c>
      <c r="BA354" s="67" t="str">
        <f t="shared" si="69"/>
        <v/>
      </c>
      <c r="BB354" s="67" t="str">
        <f t="shared" si="70"/>
        <v/>
      </c>
      <c r="IW354" s="4"/>
    </row>
    <row r="355" spans="3:259" ht="13.2" customHeight="1" x14ac:dyDescent="0.3">
      <c r="C355" s="24"/>
      <c r="D355" s="12"/>
      <c r="E355" s="12"/>
      <c r="F355" s="12"/>
      <c r="G355" s="14"/>
      <c r="H355" s="14"/>
      <c r="I355" s="14"/>
      <c r="J355" s="10"/>
      <c r="K355" s="10"/>
      <c r="L355" s="10"/>
      <c r="M355" s="10"/>
      <c r="N355" s="10"/>
      <c r="O355" s="10"/>
      <c r="P355" s="10"/>
      <c r="Q355" s="10"/>
      <c r="R355" s="10"/>
      <c r="S355" s="7"/>
      <c r="T355" s="7"/>
      <c r="U355" s="7"/>
      <c r="V355" s="7"/>
      <c r="W355" s="7"/>
      <c r="X355" s="7"/>
      <c r="AH355" s="1"/>
      <c r="AI355" s="1"/>
      <c r="AQ355" s="7" t="str">
        <f t="shared" si="60"/>
        <v/>
      </c>
      <c r="AR355" s="67" t="str">
        <f t="shared" si="61"/>
        <v/>
      </c>
      <c r="AS355" s="67" t="str">
        <f t="shared" si="62"/>
        <v/>
      </c>
      <c r="AT355" s="67" t="str">
        <f t="shared" si="63"/>
        <v/>
      </c>
      <c r="AU355" s="67" t="str">
        <f t="shared" si="71"/>
        <v/>
      </c>
      <c r="AV355" s="67" t="str">
        <f t="shared" si="64"/>
        <v/>
      </c>
      <c r="AW355" s="67" t="str">
        <f t="shared" si="65"/>
        <v/>
      </c>
      <c r="AX355" s="67" t="str">
        <f t="shared" si="66"/>
        <v/>
      </c>
      <c r="AY355" s="67" t="str">
        <f t="shared" si="67"/>
        <v/>
      </c>
      <c r="AZ355" s="67" t="str">
        <f t="shared" si="68"/>
        <v/>
      </c>
      <c r="BA355" s="67" t="str">
        <f t="shared" si="69"/>
        <v/>
      </c>
      <c r="BB355" s="67" t="str">
        <f t="shared" si="70"/>
        <v/>
      </c>
      <c r="IW355" s="4"/>
    </row>
    <row r="356" spans="3:259" ht="11.85" customHeight="1" x14ac:dyDescent="0.3">
      <c r="C356" s="24"/>
      <c r="D356" s="12"/>
      <c r="E356" s="12"/>
      <c r="F356" s="12"/>
      <c r="G356" s="14"/>
      <c r="H356" s="14"/>
      <c r="I356" s="14"/>
      <c r="J356" s="10"/>
      <c r="K356" s="10"/>
      <c r="L356" s="10"/>
      <c r="M356" s="10"/>
      <c r="N356" s="10"/>
      <c r="O356" s="10"/>
      <c r="P356" s="10"/>
      <c r="Q356" s="10"/>
      <c r="R356" s="10"/>
      <c r="S356" s="7"/>
      <c r="T356" s="7"/>
      <c r="U356" s="7"/>
      <c r="V356" s="7"/>
      <c r="W356" s="7"/>
      <c r="X356" s="7"/>
      <c r="AH356" s="1"/>
      <c r="AI356" s="1"/>
      <c r="AQ356" s="7" t="str">
        <f t="shared" si="60"/>
        <v/>
      </c>
      <c r="AR356" s="67" t="str">
        <f t="shared" si="61"/>
        <v/>
      </c>
      <c r="AS356" s="67" t="str">
        <f t="shared" si="62"/>
        <v/>
      </c>
      <c r="AT356" s="67" t="str">
        <f t="shared" si="63"/>
        <v/>
      </c>
      <c r="AU356" s="67" t="str">
        <f t="shared" si="71"/>
        <v/>
      </c>
      <c r="AV356" s="67" t="str">
        <f t="shared" si="64"/>
        <v/>
      </c>
      <c r="AW356" s="67" t="str">
        <f t="shared" si="65"/>
        <v/>
      </c>
      <c r="AX356" s="67" t="str">
        <f t="shared" si="66"/>
        <v/>
      </c>
      <c r="AY356" s="67" t="str">
        <f t="shared" si="67"/>
        <v/>
      </c>
      <c r="AZ356" s="67" t="str">
        <f t="shared" si="68"/>
        <v/>
      </c>
      <c r="BA356" s="67" t="str">
        <f t="shared" si="69"/>
        <v/>
      </c>
      <c r="BB356" s="67" t="str">
        <f t="shared" si="70"/>
        <v/>
      </c>
      <c r="IW356" s="4"/>
    </row>
    <row r="357" spans="3:259" ht="11.85" customHeight="1" x14ac:dyDescent="0.3">
      <c r="C357" s="24"/>
      <c r="D357" s="12"/>
      <c r="E357" s="12"/>
      <c r="F357" s="12"/>
      <c r="G357" s="14"/>
      <c r="H357" s="14"/>
      <c r="I357" s="14"/>
      <c r="J357" s="10"/>
      <c r="K357" s="10"/>
      <c r="L357" s="10"/>
      <c r="M357" s="10"/>
      <c r="N357" s="10"/>
      <c r="O357" s="10"/>
      <c r="P357" s="10"/>
      <c r="Q357" s="10"/>
      <c r="R357" s="10"/>
      <c r="S357" s="7"/>
      <c r="T357" s="7"/>
      <c r="U357" s="7"/>
      <c r="V357" s="7"/>
      <c r="W357" s="7"/>
      <c r="X357" s="7"/>
      <c r="AH357" s="1"/>
      <c r="AI357" s="1"/>
      <c r="AQ357" s="7" t="str">
        <f t="shared" si="60"/>
        <v/>
      </c>
      <c r="AR357" s="67" t="str">
        <f t="shared" si="61"/>
        <v/>
      </c>
      <c r="AS357" s="67" t="str">
        <f t="shared" si="62"/>
        <v/>
      </c>
      <c r="AT357" s="67" t="str">
        <f t="shared" si="63"/>
        <v/>
      </c>
      <c r="AU357" s="67" t="str">
        <f t="shared" si="71"/>
        <v/>
      </c>
      <c r="AV357" s="67" t="str">
        <f t="shared" si="64"/>
        <v/>
      </c>
      <c r="AW357" s="67" t="str">
        <f t="shared" si="65"/>
        <v/>
      </c>
      <c r="AX357" s="67" t="str">
        <f t="shared" si="66"/>
        <v/>
      </c>
      <c r="AY357" s="67" t="str">
        <f t="shared" si="67"/>
        <v/>
      </c>
      <c r="AZ357" s="67" t="str">
        <f t="shared" si="68"/>
        <v/>
      </c>
      <c r="BA357" s="67" t="str">
        <f t="shared" si="69"/>
        <v/>
      </c>
      <c r="BB357" s="67" t="str">
        <f t="shared" si="70"/>
        <v/>
      </c>
      <c r="IW357" s="4"/>
    </row>
    <row r="358" spans="3:259" ht="11.85" customHeight="1" x14ac:dyDescent="0.3">
      <c r="C358" s="24"/>
      <c r="D358" s="12"/>
      <c r="E358" s="12"/>
      <c r="F358" s="12"/>
      <c r="G358" s="14"/>
      <c r="H358" s="14"/>
      <c r="I358" s="14"/>
      <c r="J358" s="10"/>
      <c r="K358" s="10"/>
      <c r="L358" s="10"/>
      <c r="M358" s="10"/>
      <c r="N358" s="10"/>
      <c r="O358" s="10"/>
      <c r="P358" s="10"/>
      <c r="Q358" s="10"/>
      <c r="R358" s="10"/>
      <c r="S358" s="7"/>
      <c r="T358" s="7"/>
      <c r="U358" s="7"/>
      <c r="V358" s="7"/>
      <c r="W358" s="7"/>
      <c r="X358" s="7"/>
      <c r="AH358" s="1"/>
      <c r="AI358" s="1"/>
      <c r="AQ358" s="7" t="str">
        <f t="shared" si="60"/>
        <v/>
      </c>
      <c r="AR358" s="67" t="str">
        <f t="shared" si="61"/>
        <v/>
      </c>
      <c r="AS358" s="67" t="str">
        <f t="shared" si="62"/>
        <v/>
      </c>
      <c r="AT358" s="67" t="str">
        <f t="shared" si="63"/>
        <v/>
      </c>
      <c r="AU358" s="67" t="str">
        <f t="shared" si="71"/>
        <v/>
      </c>
      <c r="AV358" s="67" t="str">
        <f t="shared" si="64"/>
        <v/>
      </c>
      <c r="AW358" s="67" t="str">
        <f t="shared" si="65"/>
        <v/>
      </c>
      <c r="AX358" s="67" t="str">
        <f t="shared" si="66"/>
        <v/>
      </c>
      <c r="AY358" s="67" t="str">
        <f t="shared" si="67"/>
        <v/>
      </c>
      <c r="AZ358" s="67" t="str">
        <f t="shared" si="68"/>
        <v/>
      </c>
      <c r="BA358" s="67" t="str">
        <f t="shared" si="69"/>
        <v/>
      </c>
      <c r="BB358" s="67" t="str">
        <f t="shared" si="70"/>
        <v/>
      </c>
      <c r="IW358" s="4"/>
    </row>
    <row r="359" spans="3:259" ht="11.85" customHeight="1" x14ac:dyDescent="0.3">
      <c r="C359" s="24"/>
      <c r="D359" s="12"/>
      <c r="E359" s="12"/>
      <c r="F359" s="12"/>
      <c r="G359" s="14"/>
      <c r="H359" s="14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7"/>
      <c r="T359" s="7"/>
      <c r="U359" s="7"/>
      <c r="V359" s="7"/>
      <c r="W359" s="7"/>
      <c r="X359" s="7"/>
      <c r="AH359" s="1"/>
      <c r="AI359" s="1"/>
      <c r="AQ359" s="7" t="str">
        <f t="shared" si="60"/>
        <v/>
      </c>
      <c r="AR359" s="67" t="str">
        <f t="shared" si="61"/>
        <v/>
      </c>
      <c r="AS359" s="67" t="str">
        <f t="shared" si="62"/>
        <v/>
      </c>
      <c r="AT359" s="67" t="str">
        <f t="shared" si="63"/>
        <v/>
      </c>
      <c r="AU359" s="67" t="str">
        <f t="shared" si="71"/>
        <v/>
      </c>
      <c r="AV359" s="67" t="str">
        <f t="shared" si="64"/>
        <v/>
      </c>
      <c r="AW359" s="67" t="str">
        <f t="shared" si="65"/>
        <v/>
      </c>
      <c r="AX359" s="67" t="str">
        <f t="shared" si="66"/>
        <v/>
      </c>
      <c r="AY359" s="67" t="str">
        <f t="shared" si="67"/>
        <v/>
      </c>
      <c r="AZ359" s="67" t="str">
        <f t="shared" si="68"/>
        <v/>
      </c>
      <c r="BA359" s="67" t="str">
        <f t="shared" si="69"/>
        <v/>
      </c>
      <c r="BB359" s="67" t="str">
        <f t="shared" si="70"/>
        <v/>
      </c>
      <c r="IW359" s="4"/>
    </row>
    <row r="360" spans="3:259" ht="11.85" customHeight="1" x14ac:dyDescent="0.3">
      <c r="C360" s="24"/>
      <c r="D360" s="12"/>
      <c r="E360" s="12"/>
      <c r="F360" s="12"/>
      <c r="G360" s="14"/>
      <c r="H360" s="14"/>
      <c r="I360" s="14"/>
      <c r="J360" s="10"/>
      <c r="K360" s="10"/>
      <c r="L360" s="10"/>
      <c r="M360" s="10"/>
      <c r="N360" s="10"/>
      <c r="O360" s="10"/>
      <c r="P360" s="10"/>
      <c r="Q360" s="10"/>
      <c r="R360" s="10"/>
      <c r="S360" s="7"/>
      <c r="T360" s="7"/>
      <c r="U360" s="7"/>
      <c r="V360" s="7"/>
      <c r="W360" s="7"/>
      <c r="X360" s="7"/>
      <c r="AH360" s="1"/>
      <c r="AI360" s="1"/>
      <c r="AQ360" s="7" t="str">
        <f t="shared" si="60"/>
        <v/>
      </c>
      <c r="AR360" s="67" t="str">
        <f t="shared" si="61"/>
        <v/>
      </c>
      <c r="AS360" s="67" t="str">
        <f t="shared" si="62"/>
        <v/>
      </c>
      <c r="AT360" s="67" t="str">
        <f t="shared" si="63"/>
        <v/>
      </c>
      <c r="AU360" s="67" t="str">
        <f t="shared" si="71"/>
        <v/>
      </c>
      <c r="AV360" s="67" t="str">
        <f t="shared" si="64"/>
        <v/>
      </c>
      <c r="AW360" s="67" t="str">
        <f t="shared" si="65"/>
        <v/>
      </c>
      <c r="AX360" s="67" t="str">
        <f t="shared" si="66"/>
        <v/>
      </c>
      <c r="AY360" s="67" t="str">
        <f t="shared" si="67"/>
        <v/>
      </c>
      <c r="AZ360" s="67" t="str">
        <f t="shared" si="68"/>
        <v/>
      </c>
      <c r="BA360" s="67" t="str">
        <f t="shared" si="69"/>
        <v/>
      </c>
      <c r="BB360" s="67" t="str">
        <f t="shared" si="70"/>
        <v/>
      </c>
    </row>
    <row r="361" spans="3:259" ht="11.85" customHeight="1" x14ac:dyDescent="0.3">
      <c r="C361" s="24"/>
      <c r="D361" s="12"/>
      <c r="E361" s="12"/>
      <c r="F361" s="12"/>
      <c r="G361" s="14"/>
      <c r="H361" s="14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7"/>
      <c r="T361" s="7"/>
      <c r="U361" s="7"/>
      <c r="V361" s="7"/>
      <c r="W361" s="7"/>
      <c r="X361" s="7"/>
      <c r="AH361" s="1"/>
      <c r="AI361" s="1"/>
      <c r="AQ361" s="7" t="str">
        <f t="shared" si="60"/>
        <v/>
      </c>
      <c r="AR361" s="67" t="str">
        <f t="shared" si="61"/>
        <v/>
      </c>
      <c r="AS361" s="67" t="str">
        <f t="shared" si="62"/>
        <v/>
      </c>
      <c r="AT361" s="67" t="str">
        <f t="shared" si="63"/>
        <v/>
      </c>
      <c r="AU361" s="67" t="str">
        <f t="shared" si="71"/>
        <v/>
      </c>
      <c r="AV361" s="67" t="str">
        <f t="shared" si="64"/>
        <v/>
      </c>
      <c r="AW361" s="67" t="str">
        <f t="shared" si="65"/>
        <v/>
      </c>
      <c r="AX361" s="67" t="str">
        <f t="shared" si="66"/>
        <v/>
      </c>
      <c r="AY361" s="67" t="str">
        <f t="shared" si="67"/>
        <v/>
      </c>
      <c r="AZ361" s="67" t="str">
        <f t="shared" si="68"/>
        <v/>
      </c>
      <c r="BA361" s="67" t="str">
        <f t="shared" si="69"/>
        <v/>
      </c>
      <c r="BB361" s="67" t="str">
        <f t="shared" si="70"/>
        <v/>
      </c>
    </row>
    <row r="362" spans="3:259" ht="11.85" customHeight="1" x14ac:dyDescent="0.3">
      <c r="C362" s="24"/>
      <c r="D362" s="12"/>
      <c r="E362" s="12"/>
      <c r="F362" s="12"/>
      <c r="G362" s="14"/>
      <c r="H362" s="14"/>
      <c r="I362" s="14"/>
      <c r="J362" s="10"/>
      <c r="K362" s="10"/>
      <c r="L362" s="10"/>
      <c r="M362" s="10"/>
      <c r="N362" s="10"/>
      <c r="O362" s="10"/>
      <c r="P362" s="10"/>
      <c r="Q362" s="10"/>
      <c r="R362" s="10"/>
      <c r="S362" s="7"/>
      <c r="T362" s="7"/>
      <c r="U362" s="7"/>
      <c r="V362" s="7"/>
      <c r="W362" s="7"/>
      <c r="X362" s="7"/>
      <c r="AH362" s="1"/>
      <c r="AI362" s="1"/>
      <c r="AQ362" s="7" t="str">
        <f t="shared" si="60"/>
        <v/>
      </c>
      <c r="AR362" s="67" t="str">
        <f t="shared" si="61"/>
        <v/>
      </c>
      <c r="AS362" s="67" t="str">
        <f t="shared" si="62"/>
        <v/>
      </c>
      <c r="AT362" s="67" t="str">
        <f t="shared" si="63"/>
        <v/>
      </c>
      <c r="AU362" s="67" t="str">
        <f t="shared" si="71"/>
        <v/>
      </c>
      <c r="AV362" s="67" t="str">
        <f t="shared" si="64"/>
        <v/>
      </c>
      <c r="AW362" s="67" t="str">
        <f t="shared" si="65"/>
        <v/>
      </c>
      <c r="AX362" s="67" t="str">
        <f t="shared" si="66"/>
        <v/>
      </c>
      <c r="AY362" s="67" t="str">
        <f t="shared" si="67"/>
        <v/>
      </c>
      <c r="AZ362" s="67" t="str">
        <f t="shared" si="68"/>
        <v/>
      </c>
      <c r="BA362" s="67" t="str">
        <f t="shared" si="69"/>
        <v/>
      </c>
      <c r="BB362" s="67" t="str">
        <f t="shared" si="70"/>
        <v/>
      </c>
    </row>
    <row r="363" spans="3:259" ht="11.85" customHeight="1" x14ac:dyDescent="0.3">
      <c r="C363" s="24"/>
      <c r="D363" s="12"/>
      <c r="E363" s="12"/>
      <c r="F363" s="12"/>
      <c r="G363" s="14"/>
      <c r="H363" s="14"/>
      <c r="I363" s="14"/>
      <c r="J363" s="10"/>
      <c r="K363" s="10"/>
      <c r="L363" s="10"/>
      <c r="M363" s="10"/>
      <c r="N363" s="10"/>
      <c r="O363" s="10"/>
      <c r="P363" s="10"/>
      <c r="Q363" s="10"/>
      <c r="R363" s="10"/>
      <c r="S363" s="7"/>
      <c r="T363" s="7"/>
      <c r="U363" s="7"/>
      <c r="V363" s="7"/>
      <c r="W363" s="7"/>
      <c r="X363" s="7"/>
      <c r="AH363" s="1"/>
      <c r="AI363" s="1"/>
      <c r="AQ363" s="7" t="str">
        <f t="shared" si="60"/>
        <v/>
      </c>
      <c r="AR363" s="67" t="str">
        <f t="shared" si="61"/>
        <v/>
      </c>
      <c r="AS363" s="67" t="str">
        <f t="shared" si="62"/>
        <v/>
      </c>
      <c r="AT363" s="67" t="str">
        <f t="shared" si="63"/>
        <v/>
      </c>
      <c r="AU363" s="67" t="str">
        <f t="shared" si="71"/>
        <v/>
      </c>
      <c r="AV363" s="67" t="str">
        <f t="shared" si="64"/>
        <v/>
      </c>
      <c r="AW363" s="67" t="str">
        <f t="shared" si="65"/>
        <v/>
      </c>
      <c r="AX363" s="67" t="str">
        <f t="shared" si="66"/>
        <v/>
      </c>
      <c r="AY363" s="67" t="str">
        <f t="shared" si="67"/>
        <v/>
      </c>
      <c r="AZ363" s="67" t="str">
        <f t="shared" si="68"/>
        <v/>
      </c>
      <c r="BA363" s="67" t="str">
        <f t="shared" si="69"/>
        <v/>
      </c>
      <c r="BB363" s="67" t="str">
        <f t="shared" si="70"/>
        <v/>
      </c>
    </row>
    <row r="364" spans="3:259" ht="11.85" customHeight="1" x14ac:dyDescent="0.3">
      <c r="C364" s="24"/>
      <c r="D364" s="12"/>
      <c r="E364" s="12"/>
      <c r="F364" s="12"/>
      <c r="G364" s="14"/>
      <c r="H364" s="14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7"/>
      <c r="T364" s="7"/>
      <c r="U364" s="7"/>
      <c r="V364" s="7"/>
      <c r="W364" s="7"/>
      <c r="X364" s="7"/>
      <c r="AH364" s="1"/>
      <c r="AI364" s="1"/>
      <c r="AQ364" s="7" t="str">
        <f t="shared" si="60"/>
        <v/>
      </c>
      <c r="AR364" s="67" t="str">
        <f t="shared" si="61"/>
        <v/>
      </c>
      <c r="AS364" s="67" t="str">
        <f t="shared" si="62"/>
        <v/>
      </c>
      <c r="AT364" s="67" t="str">
        <f t="shared" si="63"/>
        <v/>
      </c>
      <c r="AU364" s="67" t="str">
        <f t="shared" si="71"/>
        <v/>
      </c>
      <c r="AV364" s="67" t="str">
        <f t="shared" si="64"/>
        <v/>
      </c>
      <c r="AW364" s="67" t="str">
        <f t="shared" si="65"/>
        <v/>
      </c>
      <c r="AX364" s="67" t="str">
        <f t="shared" si="66"/>
        <v/>
      </c>
      <c r="AY364" s="67" t="str">
        <f t="shared" si="67"/>
        <v/>
      </c>
      <c r="AZ364" s="67" t="str">
        <f t="shared" si="68"/>
        <v/>
      </c>
      <c r="BA364" s="67" t="str">
        <f t="shared" si="69"/>
        <v/>
      </c>
      <c r="BB364" s="67" t="str">
        <f t="shared" si="70"/>
        <v/>
      </c>
    </row>
    <row r="365" spans="3:259" ht="11.85" customHeight="1" x14ac:dyDescent="0.3">
      <c r="C365" s="24"/>
      <c r="D365" s="12"/>
      <c r="E365" s="12"/>
      <c r="F365" s="12"/>
      <c r="G365" s="14"/>
      <c r="H365" s="14"/>
      <c r="I365" s="14"/>
      <c r="J365" s="10"/>
      <c r="K365" s="10"/>
      <c r="L365" s="10"/>
      <c r="M365" s="10"/>
      <c r="N365" s="10"/>
      <c r="O365" s="10"/>
      <c r="P365" s="10"/>
      <c r="Q365" s="10"/>
      <c r="R365" s="10"/>
      <c r="S365" s="7"/>
      <c r="T365" s="7"/>
      <c r="U365" s="7"/>
      <c r="V365" s="7"/>
      <c r="W365" s="7"/>
      <c r="X365" s="7"/>
      <c r="AH365" s="1"/>
      <c r="AI365" s="1"/>
      <c r="AQ365" s="7" t="str">
        <f t="shared" ref="AQ365:AQ428" si="72">IF((ROW(A365)-ROW($A$45))*$E$30&lt;=$E$31,A365,"")</f>
        <v/>
      </c>
      <c r="AR365" s="67" t="str">
        <f t="shared" ref="AR365:AR428" si="73">IF(ISNUMBER(C365),C365,"")</f>
        <v/>
      </c>
      <c r="AS365" s="67" t="str">
        <f t="shared" ref="AS365:AS428" si="74">IF(ISNUMBER(D365),D365,"")</f>
        <v/>
      </c>
      <c r="AT365" s="67" t="str">
        <f t="shared" ref="AT365:AT428" si="75">IF(ISNUMBER(E365),E365,"")</f>
        <v/>
      </c>
      <c r="AU365" s="67" t="str">
        <f t="shared" si="71"/>
        <v/>
      </c>
      <c r="AV365" s="67" t="str">
        <f t="shared" ref="AV365:AV428" si="76">IF(ISNUMBER(G365),G365,"")</f>
        <v/>
      </c>
      <c r="AW365" s="67" t="str">
        <f t="shared" ref="AW365:AW428" si="77">IF(ISNUMBER(H365),H365,"")</f>
        <v/>
      </c>
      <c r="AX365" s="67" t="str">
        <f t="shared" ref="AX365:AX428" si="78">IF(ISNUMBER(I365),I365,"")</f>
        <v/>
      </c>
      <c r="AY365" s="67" t="str">
        <f t="shared" ref="AY365:AY428" si="79">IF(ISNUMBER(J365),J365,"")</f>
        <v/>
      </c>
      <c r="AZ365" s="67" t="str">
        <f t="shared" ref="AZ365:AZ428" si="80">IF(ISNUMBER(K365),K365,"")</f>
        <v/>
      </c>
      <c r="BA365" s="67" t="str">
        <f t="shared" ref="BA365:BA428" si="81">IF(ISNUMBER(L365),L365,"")</f>
        <v/>
      </c>
      <c r="BB365" s="67" t="str">
        <f t="shared" ref="BB365:BB428" si="82">IF(ISNUMBER(M365),M365,"")</f>
        <v/>
      </c>
    </row>
    <row r="366" spans="3:259" ht="11.85" customHeight="1" x14ac:dyDescent="0.3">
      <c r="C366" s="24"/>
      <c r="D366" s="12"/>
      <c r="E366" s="12"/>
      <c r="F366" s="12"/>
      <c r="G366" s="14"/>
      <c r="H366" s="14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7"/>
      <c r="T366" s="7"/>
      <c r="U366" s="7"/>
      <c r="V366" s="7"/>
      <c r="W366" s="7"/>
      <c r="X366" s="7"/>
      <c r="AH366" s="1"/>
      <c r="AI366" s="1"/>
      <c r="AQ366" s="7" t="str">
        <f t="shared" si="72"/>
        <v/>
      </c>
      <c r="AR366" s="67" t="str">
        <f t="shared" si="73"/>
        <v/>
      </c>
      <c r="AS366" s="67" t="str">
        <f t="shared" si="74"/>
        <v/>
      </c>
      <c r="AT366" s="67" t="str">
        <f t="shared" si="75"/>
        <v/>
      </c>
      <c r="AU366" s="67" t="str">
        <f t="shared" ref="AU366:AU429" si="83">IF(ISNUMBER(F366),F366,"")</f>
        <v/>
      </c>
      <c r="AV366" s="67" t="str">
        <f t="shared" si="76"/>
        <v/>
      </c>
      <c r="AW366" s="67" t="str">
        <f t="shared" si="77"/>
        <v/>
      </c>
      <c r="AX366" s="67" t="str">
        <f t="shared" si="78"/>
        <v/>
      </c>
      <c r="AY366" s="67" t="str">
        <f t="shared" si="79"/>
        <v/>
      </c>
      <c r="AZ366" s="67" t="str">
        <f t="shared" si="80"/>
        <v/>
      </c>
      <c r="BA366" s="67" t="str">
        <f t="shared" si="81"/>
        <v/>
      </c>
      <c r="BB366" s="67" t="str">
        <f t="shared" si="82"/>
        <v/>
      </c>
      <c r="IX366" s="7"/>
      <c r="IY366" s="7"/>
    </row>
    <row r="367" spans="3:259" ht="11.85" customHeight="1" x14ac:dyDescent="0.3">
      <c r="C367" s="24"/>
      <c r="D367" s="12"/>
      <c r="E367" s="12"/>
      <c r="F367" s="12"/>
      <c r="G367" s="14"/>
      <c r="H367" s="14"/>
      <c r="I367" s="14"/>
      <c r="J367" s="10"/>
      <c r="K367" s="10"/>
      <c r="L367" s="10"/>
      <c r="M367" s="10"/>
      <c r="N367" s="10"/>
      <c r="O367" s="10"/>
      <c r="P367" s="10"/>
      <c r="Q367" s="10"/>
      <c r="R367" s="10"/>
      <c r="S367" s="7"/>
      <c r="T367" s="7"/>
      <c r="U367" s="7"/>
      <c r="V367" s="7"/>
      <c r="W367" s="7"/>
      <c r="X367" s="7"/>
      <c r="AH367" s="1"/>
      <c r="AI367" s="1"/>
      <c r="AQ367" s="7" t="str">
        <f t="shared" si="72"/>
        <v/>
      </c>
      <c r="AR367" s="67" t="str">
        <f t="shared" si="73"/>
        <v/>
      </c>
      <c r="AS367" s="67" t="str">
        <f t="shared" si="74"/>
        <v/>
      </c>
      <c r="AT367" s="67" t="str">
        <f t="shared" si="75"/>
        <v/>
      </c>
      <c r="AU367" s="67" t="str">
        <f t="shared" si="83"/>
        <v/>
      </c>
      <c r="AV367" s="67" t="str">
        <f t="shared" si="76"/>
        <v/>
      </c>
      <c r="AW367" s="67" t="str">
        <f t="shared" si="77"/>
        <v/>
      </c>
      <c r="AX367" s="67" t="str">
        <f t="shared" si="78"/>
        <v/>
      </c>
      <c r="AY367" s="67" t="str">
        <f t="shared" si="79"/>
        <v/>
      </c>
      <c r="AZ367" s="67" t="str">
        <f t="shared" si="80"/>
        <v/>
      </c>
      <c r="BA367" s="67" t="str">
        <f t="shared" si="81"/>
        <v/>
      </c>
      <c r="BB367" s="67" t="str">
        <f t="shared" si="82"/>
        <v/>
      </c>
      <c r="IX367" s="7"/>
      <c r="IY367" s="7"/>
    </row>
    <row r="368" spans="3:259" ht="11.85" customHeight="1" x14ac:dyDescent="0.3">
      <c r="C368" s="24"/>
      <c r="D368" s="12"/>
      <c r="E368" s="12"/>
      <c r="F368" s="12"/>
      <c r="G368" s="14"/>
      <c r="H368" s="14"/>
      <c r="I368" s="14"/>
      <c r="J368" s="10"/>
      <c r="K368" s="10"/>
      <c r="L368" s="10"/>
      <c r="M368" s="10"/>
      <c r="N368" s="10"/>
      <c r="O368" s="10"/>
      <c r="P368" s="10"/>
      <c r="Q368" s="10"/>
      <c r="R368" s="10"/>
      <c r="S368" s="7"/>
      <c r="T368" s="7"/>
      <c r="U368" s="7"/>
      <c r="V368" s="7"/>
      <c r="W368" s="7"/>
      <c r="X368" s="7"/>
      <c r="AH368" s="1"/>
      <c r="AI368" s="1"/>
      <c r="AQ368" s="7" t="str">
        <f t="shared" si="72"/>
        <v/>
      </c>
      <c r="AR368" s="67" t="str">
        <f t="shared" si="73"/>
        <v/>
      </c>
      <c r="AS368" s="67" t="str">
        <f t="shared" si="74"/>
        <v/>
      </c>
      <c r="AT368" s="67" t="str">
        <f t="shared" si="75"/>
        <v/>
      </c>
      <c r="AU368" s="67" t="str">
        <f t="shared" si="83"/>
        <v/>
      </c>
      <c r="AV368" s="67" t="str">
        <f t="shared" si="76"/>
        <v/>
      </c>
      <c r="AW368" s="67" t="str">
        <f t="shared" si="77"/>
        <v/>
      </c>
      <c r="AX368" s="67" t="str">
        <f t="shared" si="78"/>
        <v/>
      </c>
      <c r="AY368" s="67" t="str">
        <f t="shared" si="79"/>
        <v/>
      </c>
      <c r="AZ368" s="67" t="str">
        <f t="shared" si="80"/>
        <v/>
      </c>
      <c r="BA368" s="67" t="str">
        <f t="shared" si="81"/>
        <v/>
      </c>
      <c r="BB368" s="67" t="str">
        <f t="shared" si="82"/>
        <v/>
      </c>
      <c r="IX368" s="7"/>
      <c r="IY368" s="7"/>
    </row>
    <row r="369" spans="3:259" ht="11.85" customHeight="1" x14ac:dyDescent="0.3">
      <c r="C369" s="24"/>
      <c r="D369" s="12"/>
      <c r="E369" s="12"/>
      <c r="F369" s="12"/>
      <c r="G369" s="14"/>
      <c r="H369" s="14"/>
      <c r="I369" s="14"/>
      <c r="J369" s="10"/>
      <c r="K369" s="10"/>
      <c r="L369" s="10"/>
      <c r="M369" s="10"/>
      <c r="N369" s="10"/>
      <c r="O369" s="10"/>
      <c r="P369" s="10"/>
      <c r="Q369" s="10"/>
      <c r="R369" s="10"/>
      <c r="S369" s="7"/>
      <c r="T369" s="7"/>
      <c r="U369" s="7"/>
      <c r="V369" s="7"/>
      <c r="W369" s="7"/>
      <c r="X369" s="7"/>
      <c r="AH369" s="1"/>
      <c r="AI369" s="1"/>
      <c r="AQ369" s="7" t="str">
        <f t="shared" si="72"/>
        <v/>
      </c>
      <c r="AR369" s="67" t="str">
        <f t="shared" si="73"/>
        <v/>
      </c>
      <c r="AS369" s="67" t="str">
        <f t="shared" si="74"/>
        <v/>
      </c>
      <c r="AT369" s="67" t="str">
        <f t="shared" si="75"/>
        <v/>
      </c>
      <c r="AU369" s="67" t="str">
        <f t="shared" si="83"/>
        <v/>
      </c>
      <c r="AV369" s="67" t="str">
        <f t="shared" si="76"/>
        <v/>
      </c>
      <c r="AW369" s="67" t="str">
        <f t="shared" si="77"/>
        <v/>
      </c>
      <c r="AX369" s="67" t="str">
        <f t="shared" si="78"/>
        <v/>
      </c>
      <c r="AY369" s="67" t="str">
        <f t="shared" si="79"/>
        <v/>
      </c>
      <c r="AZ369" s="67" t="str">
        <f t="shared" si="80"/>
        <v/>
      </c>
      <c r="BA369" s="67" t="str">
        <f t="shared" si="81"/>
        <v/>
      </c>
      <c r="BB369" s="67" t="str">
        <f t="shared" si="82"/>
        <v/>
      </c>
      <c r="IX369" s="7"/>
      <c r="IY369" s="7"/>
    </row>
    <row r="370" spans="3:259" ht="11.85" customHeight="1" x14ac:dyDescent="0.3">
      <c r="C370" s="24"/>
      <c r="D370" s="12"/>
      <c r="E370" s="12"/>
      <c r="F370" s="12"/>
      <c r="G370" s="14"/>
      <c r="H370" s="14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7"/>
      <c r="T370" s="7"/>
      <c r="U370" s="7"/>
      <c r="V370" s="7"/>
      <c r="W370" s="7"/>
      <c r="X370" s="7"/>
      <c r="AH370" s="1"/>
      <c r="AI370" s="1"/>
      <c r="AQ370" s="7" t="str">
        <f t="shared" si="72"/>
        <v/>
      </c>
      <c r="AR370" s="67" t="str">
        <f t="shared" si="73"/>
        <v/>
      </c>
      <c r="AS370" s="67" t="str">
        <f t="shared" si="74"/>
        <v/>
      </c>
      <c r="AT370" s="67" t="str">
        <f t="shared" si="75"/>
        <v/>
      </c>
      <c r="AU370" s="67" t="str">
        <f t="shared" si="83"/>
        <v/>
      </c>
      <c r="AV370" s="67" t="str">
        <f t="shared" si="76"/>
        <v/>
      </c>
      <c r="AW370" s="67" t="str">
        <f t="shared" si="77"/>
        <v/>
      </c>
      <c r="AX370" s="67" t="str">
        <f t="shared" si="78"/>
        <v/>
      </c>
      <c r="AY370" s="67" t="str">
        <f t="shared" si="79"/>
        <v/>
      </c>
      <c r="AZ370" s="67" t="str">
        <f t="shared" si="80"/>
        <v/>
      </c>
      <c r="BA370" s="67" t="str">
        <f t="shared" si="81"/>
        <v/>
      </c>
      <c r="BB370" s="67" t="str">
        <f t="shared" si="82"/>
        <v/>
      </c>
      <c r="IX370" s="7"/>
      <c r="IY370" s="7"/>
    </row>
    <row r="371" spans="3:259" ht="11.85" customHeight="1" x14ac:dyDescent="0.3">
      <c r="C371" s="24"/>
      <c r="D371" s="12"/>
      <c r="E371" s="12"/>
      <c r="F371" s="12"/>
      <c r="G371" s="14"/>
      <c r="H371" s="14"/>
      <c r="I371" s="14"/>
      <c r="J371" s="10"/>
      <c r="K371" s="10"/>
      <c r="L371" s="10"/>
      <c r="M371" s="10"/>
      <c r="N371" s="10"/>
      <c r="O371" s="10"/>
      <c r="P371" s="10"/>
      <c r="Q371" s="10"/>
      <c r="R371" s="10"/>
      <c r="S371" s="7"/>
      <c r="T371" s="7"/>
      <c r="U371" s="7"/>
      <c r="V371" s="7"/>
      <c r="W371" s="7"/>
      <c r="X371" s="7"/>
      <c r="AH371" s="1"/>
      <c r="AI371" s="1"/>
      <c r="AQ371" s="7" t="str">
        <f t="shared" si="72"/>
        <v/>
      </c>
      <c r="AR371" s="67" t="str">
        <f t="shared" si="73"/>
        <v/>
      </c>
      <c r="AS371" s="67" t="str">
        <f t="shared" si="74"/>
        <v/>
      </c>
      <c r="AT371" s="67" t="str">
        <f t="shared" si="75"/>
        <v/>
      </c>
      <c r="AU371" s="67" t="str">
        <f t="shared" si="83"/>
        <v/>
      </c>
      <c r="AV371" s="67" t="str">
        <f t="shared" si="76"/>
        <v/>
      </c>
      <c r="AW371" s="67" t="str">
        <f t="shared" si="77"/>
        <v/>
      </c>
      <c r="AX371" s="67" t="str">
        <f t="shared" si="78"/>
        <v/>
      </c>
      <c r="AY371" s="67" t="str">
        <f t="shared" si="79"/>
        <v/>
      </c>
      <c r="AZ371" s="67" t="str">
        <f t="shared" si="80"/>
        <v/>
      </c>
      <c r="BA371" s="67" t="str">
        <f t="shared" si="81"/>
        <v/>
      </c>
      <c r="BB371" s="67" t="str">
        <f t="shared" si="82"/>
        <v/>
      </c>
      <c r="IX371" s="7"/>
      <c r="IY371" s="7"/>
    </row>
    <row r="372" spans="3:259" ht="11.85" customHeight="1" x14ac:dyDescent="0.3">
      <c r="C372" s="24"/>
      <c r="D372" s="12"/>
      <c r="E372" s="12"/>
      <c r="F372" s="12"/>
      <c r="G372" s="14"/>
      <c r="H372" s="14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7"/>
      <c r="T372" s="7"/>
      <c r="U372" s="7"/>
      <c r="V372" s="7"/>
      <c r="W372" s="7"/>
      <c r="X372" s="7"/>
      <c r="AH372" s="1"/>
      <c r="AI372" s="1"/>
      <c r="AQ372" s="7" t="str">
        <f t="shared" si="72"/>
        <v/>
      </c>
      <c r="AR372" s="67" t="str">
        <f t="shared" si="73"/>
        <v/>
      </c>
      <c r="AS372" s="67" t="str">
        <f t="shared" si="74"/>
        <v/>
      </c>
      <c r="AT372" s="67" t="str">
        <f t="shared" si="75"/>
        <v/>
      </c>
      <c r="AU372" s="67" t="str">
        <f t="shared" si="83"/>
        <v/>
      </c>
      <c r="AV372" s="67" t="str">
        <f t="shared" si="76"/>
        <v/>
      </c>
      <c r="AW372" s="67" t="str">
        <f t="shared" si="77"/>
        <v/>
      </c>
      <c r="AX372" s="67" t="str">
        <f t="shared" si="78"/>
        <v/>
      </c>
      <c r="AY372" s="67" t="str">
        <f t="shared" si="79"/>
        <v/>
      </c>
      <c r="AZ372" s="67" t="str">
        <f t="shared" si="80"/>
        <v/>
      </c>
      <c r="BA372" s="67" t="str">
        <f t="shared" si="81"/>
        <v/>
      </c>
      <c r="BB372" s="67" t="str">
        <f t="shared" si="82"/>
        <v/>
      </c>
      <c r="IX372" s="7"/>
      <c r="IY372" s="7"/>
    </row>
    <row r="373" spans="3:259" ht="11.85" customHeight="1" x14ac:dyDescent="0.3">
      <c r="C373" s="24"/>
      <c r="D373" s="12"/>
      <c r="E373" s="12"/>
      <c r="F373" s="12"/>
      <c r="G373" s="14"/>
      <c r="H373" s="14"/>
      <c r="I373" s="14"/>
      <c r="J373" s="10"/>
      <c r="K373" s="10"/>
      <c r="L373" s="10"/>
      <c r="M373" s="10"/>
      <c r="N373" s="10"/>
      <c r="O373" s="10"/>
      <c r="P373" s="10"/>
      <c r="Q373" s="10"/>
      <c r="R373" s="10"/>
      <c r="S373" s="7"/>
      <c r="T373" s="7"/>
      <c r="U373" s="7"/>
      <c r="V373" s="7"/>
      <c r="W373" s="7"/>
      <c r="X373" s="7"/>
      <c r="AH373" s="1"/>
      <c r="AI373" s="1"/>
      <c r="AQ373" s="7" t="str">
        <f t="shared" si="72"/>
        <v/>
      </c>
      <c r="AR373" s="67" t="str">
        <f t="shared" si="73"/>
        <v/>
      </c>
      <c r="AS373" s="67" t="str">
        <f t="shared" si="74"/>
        <v/>
      </c>
      <c r="AT373" s="67" t="str">
        <f t="shared" si="75"/>
        <v/>
      </c>
      <c r="AU373" s="67" t="str">
        <f t="shared" si="83"/>
        <v/>
      </c>
      <c r="AV373" s="67" t="str">
        <f t="shared" si="76"/>
        <v/>
      </c>
      <c r="AW373" s="67" t="str">
        <f t="shared" si="77"/>
        <v/>
      </c>
      <c r="AX373" s="67" t="str">
        <f t="shared" si="78"/>
        <v/>
      </c>
      <c r="AY373" s="67" t="str">
        <f t="shared" si="79"/>
        <v/>
      </c>
      <c r="AZ373" s="67" t="str">
        <f t="shared" si="80"/>
        <v/>
      </c>
      <c r="BA373" s="67" t="str">
        <f t="shared" si="81"/>
        <v/>
      </c>
      <c r="BB373" s="67" t="str">
        <f t="shared" si="82"/>
        <v/>
      </c>
      <c r="IX373" s="7"/>
      <c r="IY373" s="7"/>
    </row>
    <row r="374" spans="3:259" ht="11.85" customHeight="1" x14ac:dyDescent="0.3">
      <c r="C374" s="24"/>
      <c r="D374" s="12"/>
      <c r="E374" s="12"/>
      <c r="F374" s="12"/>
      <c r="G374" s="14"/>
      <c r="H374" s="14"/>
      <c r="I374" s="14"/>
      <c r="J374" s="10"/>
      <c r="K374" s="10"/>
      <c r="L374" s="10"/>
      <c r="M374" s="10"/>
      <c r="N374" s="10"/>
      <c r="O374" s="10"/>
      <c r="P374" s="10"/>
      <c r="Q374" s="10"/>
      <c r="R374" s="10"/>
      <c r="S374" s="7"/>
      <c r="T374" s="7"/>
      <c r="U374" s="7"/>
      <c r="V374" s="7"/>
      <c r="W374" s="7"/>
      <c r="X374" s="7"/>
      <c r="AH374" s="1"/>
      <c r="AI374" s="1"/>
      <c r="AQ374" s="7" t="str">
        <f t="shared" si="72"/>
        <v/>
      </c>
      <c r="AR374" s="67" t="str">
        <f t="shared" si="73"/>
        <v/>
      </c>
      <c r="AS374" s="67" t="str">
        <f t="shared" si="74"/>
        <v/>
      </c>
      <c r="AT374" s="67" t="str">
        <f t="shared" si="75"/>
        <v/>
      </c>
      <c r="AU374" s="67" t="str">
        <f t="shared" si="83"/>
        <v/>
      </c>
      <c r="AV374" s="67" t="str">
        <f t="shared" si="76"/>
        <v/>
      </c>
      <c r="AW374" s="67" t="str">
        <f t="shared" si="77"/>
        <v/>
      </c>
      <c r="AX374" s="67" t="str">
        <f t="shared" si="78"/>
        <v/>
      </c>
      <c r="AY374" s="67" t="str">
        <f t="shared" si="79"/>
        <v/>
      </c>
      <c r="AZ374" s="67" t="str">
        <f t="shared" si="80"/>
        <v/>
      </c>
      <c r="BA374" s="67" t="str">
        <f t="shared" si="81"/>
        <v/>
      </c>
      <c r="BB374" s="67" t="str">
        <f t="shared" si="82"/>
        <v/>
      </c>
      <c r="IX374" s="7"/>
      <c r="IY374" s="7"/>
    </row>
    <row r="375" spans="3:259" ht="11.85" customHeight="1" x14ac:dyDescent="0.3">
      <c r="C375" s="24"/>
      <c r="D375" s="12"/>
      <c r="E375" s="12"/>
      <c r="F375" s="12"/>
      <c r="G375" s="14"/>
      <c r="H375" s="14"/>
      <c r="I375" s="14"/>
      <c r="J375" s="10"/>
      <c r="K375" s="10"/>
      <c r="L375" s="10"/>
      <c r="M375" s="10"/>
      <c r="N375" s="10"/>
      <c r="O375" s="10"/>
      <c r="P375" s="10"/>
      <c r="Q375" s="10"/>
      <c r="R375" s="10"/>
      <c r="S375" s="7"/>
      <c r="T375" s="7"/>
      <c r="U375" s="7"/>
      <c r="V375" s="7"/>
      <c r="W375" s="7"/>
      <c r="X375" s="7"/>
      <c r="AH375" s="1"/>
      <c r="AI375" s="1"/>
      <c r="AQ375" s="7" t="str">
        <f t="shared" si="72"/>
        <v/>
      </c>
      <c r="AR375" s="67" t="str">
        <f t="shared" si="73"/>
        <v/>
      </c>
      <c r="AS375" s="67" t="str">
        <f t="shared" si="74"/>
        <v/>
      </c>
      <c r="AT375" s="67" t="str">
        <f t="shared" si="75"/>
        <v/>
      </c>
      <c r="AU375" s="67" t="str">
        <f t="shared" si="83"/>
        <v/>
      </c>
      <c r="AV375" s="67" t="str">
        <f t="shared" si="76"/>
        <v/>
      </c>
      <c r="AW375" s="67" t="str">
        <f t="shared" si="77"/>
        <v/>
      </c>
      <c r="AX375" s="67" t="str">
        <f t="shared" si="78"/>
        <v/>
      </c>
      <c r="AY375" s="67" t="str">
        <f t="shared" si="79"/>
        <v/>
      </c>
      <c r="AZ375" s="67" t="str">
        <f t="shared" si="80"/>
        <v/>
      </c>
      <c r="BA375" s="67" t="str">
        <f t="shared" si="81"/>
        <v/>
      </c>
      <c r="BB375" s="67" t="str">
        <f t="shared" si="82"/>
        <v/>
      </c>
      <c r="IX375" s="7"/>
      <c r="IY375" s="7"/>
    </row>
    <row r="376" spans="3:259" ht="11.85" customHeight="1" x14ac:dyDescent="0.3">
      <c r="C376" s="24"/>
      <c r="D376" s="12"/>
      <c r="E376" s="12"/>
      <c r="F376" s="12"/>
      <c r="G376" s="14"/>
      <c r="H376" s="14"/>
      <c r="I376" s="14"/>
      <c r="J376" s="10"/>
      <c r="K376" s="10"/>
      <c r="L376" s="10"/>
      <c r="M376" s="10"/>
      <c r="N376" s="10"/>
      <c r="O376" s="10"/>
      <c r="P376" s="10"/>
      <c r="Q376" s="10"/>
      <c r="R376" s="10"/>
      <c r="S376" s="7"/>
      <c r="T376" s="7"/>
      <c r="U376" s="7"/>
      <c r="V376" s="7"/>
      <c r="W376" s="7"/>
      <c r="X376" s="7"/>
      <c r="AH376" s="1"/>
      <c r="AI376" s="1"/>
      <c r="AQ376" s="7" t="str">
        <f t="shared" si="72"/>
        <v/>
      </c>
      <c r="AR376" s="67" t="str">
        <f t="shared" si="73"/>
        <v/>
      </c>
      <c r="AS376" s="67" t="str">
        <f t="shared" si="74"/>
        <v/>
      </c>
      <c r="AT376" s="67" t="str">
        <f t="shared" si="75"/>
        <v/>
      </c>
      <c r="AU376" s="67" t="str">
        <f t="shared" si="83"/>
        <v/>
      </c>
      <c r="AV376" s="67" t="str">
        <f t="shared" si="76"/>
        <v/>
      </c>
      <c r="AW376" s="67" t="str">
        <f t="shared" si="77"/>
        <v/>
      </c>
      <c r="AX376" s="67" t="str">
        <f t="shared" si="78"/>
        <v/>
      </c>
      <c r="AY376" s="67" t="str">
        <f t="shared" si="79"/>
        <v/>
      </c>
      <c r="AZ376" s="67" t="str">
        <f t="shared" si="80"/>
        <v/>
      </c>
      <c r="BA376" s="67" t="str">
        <f t="shared" si="81"/>
        <v/>
      </c>
      <c r="BB376" s="67" t="str">
        <f t="shared" si="82"/>
        <v/>
      </c>
      <c r="IX376" s="7"/>
      <c r="IY376" s="7"/>
    </row>
    <row r="377" spans="3:259" ht="11.85" customHeight="1" x14ac:dyDescent="0.3">
      <c r="C377" s="24"/>
      <c r="D377" s="12"/>
      <c r="E377" s="12"/>
      <c r="F377" s="12"/>
      <c r="G377" s="14"/>
      <c r="H377" s="14"/>
      <c r="I377" s="14"/>
      <c r="J377" s="10"/>
      <c r="K377" s="10"/>
      <c r="L377" s="10"/>
      <c r="M377" s="10"/>
      <c r="N377" s="10"/>
      <c r="O377" s="10"/>
      <c r="P377" s="10"/>
      <c r="Q377" s="10"/>
      <c r="R377" s="10"/>
      <c r="S377" s="7"/>
      <c r="T377" s="7"/>
      <c r="U377" s="7"/>
      <c r="V377" s="7"/>
      <c r="W377" s="7"/>
      <c r="X377" s="7"/>
      <c r="AH377" s="1"/>
      <c r="AI377" s="1"/>
      <c r="AQ377" s="7" t="str">
        <f t="shared" si="72"/>
        <v/>
      </c>
      <c r="AR377" s="67" t="str">
        <f t="shared" si="73"/>
        <v/>
      </c>
      <c r="AS377" s="67" t="str">
        <f t="shared" si="74"/>
        <v/>
      </c>
      <c r="AT377" s="67" t="str">
        <f t="shared" si="75"/>
        <v/>
      </c>
      <c r="AU377" s="67" t="str">
        <f t="shared" si="83"/>
        <v/>
      </c>
      <c r="AV377" s="67" t="str">
        <f t="shared" si="76"/>
        <v/>
      </c>
      <c r="AW377" s="67" t="str">
        <f t="shared" si="77"/>
        <v/>
      </c>
      <c r="AX377" s="67" t="str">
        <f t="shared" si="78"/>
        <v/>
      </c>
      <c r="AY377" s="67" t="str">
        <f t="shared" si="79"/>
        <v/>
      </c>
      <c r="AZ377" s="67" t="str">
        <f t="shared" si="80"/>
        <v/>
      </c>
      <c r="BA377" s="67" t="str">
        <f t="shared" si="81"/>
        <v/>
      </c>
      <c r="BB377" s="67" t="str">
        <f t="shared" si="82"/>
        <v/>
      </c>
      <c r="IX377" s="7"/>
      <c r="IY377" s="7"/>
    </row>
    <row r="378" spans="3:259" ht="11.85" customHeight="1" x14ac:dyDescent="0.3">
      <c r="C378" s="24"/>
      <c r="D378" s="12"/>
      <c r="E378" s="12"/>
      <c r="F378" s="12"/>
      <c r="G378" s="14"/>
      <c r="H378" s="14"/>
      <c r="I378" s="14"/>
      <c r="J378" s="10"/>
      <c r="K378" s="10"/>
      <c r="L378" s="10"/>
      <c r="M378" s="10"/>
      <c r="N378" s="10"/>
      <c r="O378" s="10"/>
      <c r="P378" s="10"/>
      <c r="Q378" s="10"/>
      <c r="R378" s="10"/>
      <c r="S378" s="7"/>
      <c r="T378" s="7"/>
      <c r="U378" s="7"/>
      <c r="V378" s="7"/>
      <c r="W378" s="7"/>
      <c r="X378" s="7"/>
      <c r="AH378" s="1"/>
      <c r="AI378" s="1"/>
      <c r="AQ378" s="7" t="str">
        <f t="shared" si="72"/>
        <v/>
      </c>
      <c r="AR378" s="67" t="str">
        <f t="shared" si="73"/>
        <v/>
      </c>
      <c r="AS378" s="67" t="str">
        <f t="shared" si="74"/>
        <v/>
      </c>
      <c r="AT378" s="67" t="str">
        <f t="shared" si="75"/>
        <v/>
      </c>
      <c r="AU378" s="67" t="str">
        <f t="shared" si="83"/>
        <v/>
      </c>
      <c r="AV378" s="67" t="str">
        <f t="shared" si="76"/>
        <v/>
      </c>
      <c r="AW378" s="67" t="str">
        <f t="shared" si="77"/>
        <v/>
      </c>
      <c r="AX378" s="67" t="str">
        <f t="shared" si="78"/>
        <v/>
      </c>
      <c r="AY378" s="67" t="str">
        <f t="shared" si="79"/>
        <v/>
      </c>
      <c r="AZ378" s="67" t="str">
        <f t="shared" si="80"/>
        <v/>
      </c>
      <c r="BA378" s="67" t="str">
        <f t="shared" si="81"/>
        <v/>
      </c>
      <c r="BB378" s="67" t="str">
        <f t="shared" si="82"/>
        <v/>
      </c>
      <c r="IX378" s="7"/>
      <c r="IY378" s="7"/>
    </row>
    <row r="379" spans="3:259" ht="11.85" customHeight="1" x14ac:dyDescent="0.3">
      <c r="C379" s="24"/>
      <c r="D379" s="12"/>
      <c r="E379" s="12"/>
      <c r="F379" s="12"/>
      <c r="G379" s="14"/>
      <c r="H379" s="14"/>
      <c r="I379" s="14"/>
      <c r="J379" s="10"/>
      <c r="K379" s="10"/>
      <c r="L379" s="10"/>
      <c r="M379" s="10"/>
      <c r="N379" s="10"/>
      <c r="O379" s="10"/>
      <c r="P379" s="10"/>
      <c r="Q379" s="10"/>
      <c r="R379" s="10"/>
      <c r="S379" s="7"/>
      <c r="T379" s="7"/>
      <c r="U379" s="7"/>
      <c r="V379" s="7"/>
      <c r="W379" s="7"/>
      <c r="X379" s="7"/>
      <c r="AH379" s="1"/>
      <c r="AI379" s="1"/>
      <c r="AQ379" s="7" t="str">
        <f t="shared" si="72"/>
        <v/>
      </c>
      <c r="AR379" s="67" t="str">
        <f t="shared" si="73"/>
        <v/>
      </c>
      <c r="AS379" s="67" t="str">
        <f t="shared" si="74"/>
        <v/>
      </c>
      <c r="AT379" s="67" t="str">
        <f t="shared" si="75"/>
        <v/>
      </c>
      <c r="AU379" s="67" t="str">
        <f t="shared" si="83"/>
        <v/>
      </c>
      <c r="AV379" s="67" t="str">
        <f t="shared" si="76"/>
        <v/>
      </c>
      <c r="AW379" s="67" t="str">
        <f t="shared" si="77"/>
        <v/>
      </c>
      <c r="AX379" s="67" t="str">
        <f t="shared" si="78"/>
        <v/>
      </c>
      <c r="AY379" s="67" t="str">
        <f t="shared" si="79"/>
        <v/>
      </c>
      <c r="AZ379" s="67" t="str">
        <f t="shared" si="80"/>
        <v/>
      </c>
      <c r="BA379" s="67" t="str">
        <f t="shared" si="81"/>
        <v/>
      </c>
      <c r="BB379" s="67" t="str">
        <f t="shared" si="82"/>
        <v/>
      </c>
      <c r="IX379" s="7"/>
      <c r="IY379" s="7"/>
    </row>
    <row r="380" spans="3:259" ht="11.85" customHeight="1" x14ac:dyDescent="0.3">
      <c r="C380" s="24"/>
      <c r="D380" s="12"/>
      <c r="E380" s="12"/>
      <c r="F380" s="12"/>
      <c r="G380" s="14"/>
      <c r="H380" s="14"/>
      <c r="I380" s="14"/>
      <c r="J380" s="10"/>
      <c r="K380" s="10"/>
      <c r="L380" s="10"/>
      <c r="M380" s="10"/>
      <c r="N380" s="10"/>
      <c r="O380" s="10"/>
      <c r="P380" s="10"/>
      <c r="Q380" s="10"/>
      <c r="R380" s="10"/>
      <c r="S380" s="7"/>
      <c r="T380" s="7"/>
      <c r="U380" s="7"/>
      <c r="V380" s="7"/>
      <c r="W380" s="7"/>
      <c r="X380" s="7"/>
      <c r="AH380" s="1"/>
      <c r="AI380" s="1"/>
      <c r="AQ380" s="7" t="str">
        <f t="shared" si="72"/>
        <v/>
      </c>
      <c r="AR380" s="67" t="str">
        <f t="shared" si="73"/>
        <v/>
      </c>
      <c r="AS380" s="67" t="str">
        <f t="shared" si="74"/>
        <v/>
      </c>
      <c r="AT380" s="67" t="str">
        <f t="shared" si="75"/>
        <v/>
      </c>
      <c r="AU380" s="67" t="str">
        <f t="shared" si="83"/>
        <v/>
      </c>
      <c r="AV380" s="67" t="str">
        <f t="shared" si="76"/>
        <v/>
      </c>
      <c r="AW380" s="67" t="str">
        <f t="shared" si="77"/>
        <v/>
      </c>
      <c r="AX380" s="67" t="str">
        <f t="shared" si="78"/>
        <v/>
      </c>
      <c r="AY380" s="67" t="str">
        <f t="shared" si="79"/>
        <v/>
      </c>
      <c r="AZ380" s="67" t="str">
        <f t="shared" si="80"/>
        <v/>
      </c>
      <c r="BA380" s="67" t="str">
        <f t="shared" si="81"/>
        <v/>
      </c>
      <c r="BB380" s="67" t="str">
        <f t="shared" si="82"/>
        <v/>
      </c>
      <c r="IX380" s="7"/>
      <c r="IY380" s="7"/>
    </row>
    <row r="381" spans="3:259" ht="11.85" customHeight="1" x14ac:dyDescent="0.3">
      <c r="C381" s="24"/>
      <c r="D381" s="12"/>
      <c r="E381" s="12"/>
      <c r="F381" s="12"/>
      <c r="G381" s="14"/>
      <c r="H381" s="14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7"/>
      <c r="T381" s="7"/>
      <c r="U381" s="7"/>
      <c r="V381" s="7"/>
      <c r="W381" s="7"/>
      <c r="X381" s="7"/>
      <c r="AH381" s="1"/>
      <c r="AI381" s="1"/>
      <c r="AQ381" s="7" t="str">
        <f t="shared" si="72"/>
        <v/>
      </c>
      <c r="AR381" s="67" t="str">
        <f t="shared" si="73"/>
        <v/>
      </c>
      <c r="AS381" s="67" t="str">
        <f t="shared" si="74"/>
        <v/>
      </c>
      <c r="AT381" s="67" t="str">
        <f t="shared" si="75"/>
        <v/>
      </c>
      <c r="AU381" s="67" t="str">
        <f t="shared" si="83"/>
        <v/>
      </c>
      <c r="AV381" s="67" t="str">
        <f t="shared" si="76"/>
        <v/>
      </c>
      <c r="AW381" s="67" t="str">
        <f t="shared" si="77"/>
        <v/>
      </c>
      <c r="AX381" s="67" t="str">
        <f t="shared" si="78"/>
        <v/>
      </c>
      <c r="AY381" s="67" t="str">
        <f t="shared" si="79"/>
        <v/>
      </c>
      <c r="AZ381" s="67" t="str">
        <f t="shared" si="80"/>
        <v/>
      </c>
      <c r="BA381" s="67" t="str">
        <f t="shared" si="81"/>
        <v/>
      </c>
      <c r="BB381" s="67" t="str">
        <f t="shared" si="82"/>
        <v/>
      </c>
      <c r="IX381" s="7"/>
      <c r="IY381" s="7"/>
    </row>
    <row r="382" spans="3:259" ht="11.85" customHeight="1" x14ac:dyDescent="0.3">
      <c r="C382" s="24"/>
      <c r="D382" s="12"/>
      <c r="E382" s="12"/>
      <c r="F382" s="12"/>
      <c r="G382" s="14"/>
      <c r="H382" s="14"/>
      <c r="I382" s="14"/>
      <c r="J382" s="10"/>
      <c r="K382" s="10"/>
      <c r="L382" s="10"/>
      <c r="M382" s="10"/>
      <c r="N382" s="10"/>
      <c r="O382" s="10"/>
      <c r="P382" s="10"/>
      <c r="Q382" s="10"/>
      <c r="R382" s="10"/>
      <c r="S382" s="7"/>
      <c r="T382" s="7"/>
      <c r="U382" s="7"/>
      <c r="V382" s="7"/>
      <c r="W382" s="7"/>
      <c r="X382" s="7"/>
      <c r="AH382" s="1"/>
      <c r="AI382" s="1"/>
      <c r="AQ382" s="7" t="str">
        <f t="shared" si="72"/>
        <v/>
      </c>
      <c r="AR382" s="67" t="str">
        <f t="shared" si="73"/>
        <v/>
      </c>
      <c r="AS382" s="67" t="str">
        <f t="shared" si="74"/>
        <v/>
      </c>
      <c r="AT382" s="67" t="str">
        <f t="shared" si="75"/>
        <v/>
      </c>
      <c r="AU382" s="67" t="str">
        <f t="shared" si="83"/>
        <v/>
      </c>
      <c r="AV382" s="67" t="str">
        <f t="shared" si="76"/>
        <v/>
      </c>
      <c r="AW382" s="67" t="str">
        <f t="shared" si="77"/>
        <v/>
      </c>
      <c r="AX382" s="67" t="str">
        <f t="shared" si="78"/>
        <v/>
      </c>
      <c r="AY382" s="67" t="str">
        <f t="shared" si="79"/>
        <v/>
      </c>
      <c r="AZ382" s="67" t="str">
        <f t="shared" si="80"/>
        <v/>
      </c>
      <c r="BA382" s="67" t="str">
        <f t="shared" si="81"/>
        <v/>
      </c>
      <c r="BB382" s="67" t="str">
        <f t="shared" si="82"/>
        <v/>
      </c>
      <c r="IX382" s="7"/>
      <c r="IY382" s="7"/>
    </row>
    <row r="383" spans="3:259" ht="11.85" customHeight="1" x14ac:dyDescent="0.3">
      <c r="C383" s="24"/>
      <c r="D383" s="12"/>
      <c r="E383" s="12"/>
      <c r="F383" s="12"/>
      <c r="G383" s="14"/>
      <c r="H383" s="14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7"/>
      <c r="T383" s="7"/>
      <c r="U383" s="7"/>
      <c r="V383" s="7"/>
      <c r="W383" s="7"/>
      <c r="X383" s="7"/>
      <c r="AH383" s="1"/>
      <c r="AI383" s="1"/>
      <c r="AQ383" s="7" t="str">
        <f t="shared" si="72"/>
        <v/>
      </c>
      <c r="AR383" s="67" t="str">
        <f t="shared" si="73"/>
        <v/>
      </c>
      <c r="AS383" s="67" t="str">
        <f t="shared" si="74"/>
        <v/>
      </c>
      <c r="AT383" s="67" t="str">
        <f t="shared" si="75"/>
        <v/>
      </c>
      <c r="AU383" s="67" t="str">
        <f t="shared" si="83"/>
        <v/>
      </c>
      <c r="AV383" s="67" t="str">
        <f t="shared" si="76"/>
        <v/>
      </c>
      <c r="AW383" s="67" t="str">
        <f t="shared" si="77"/>
        <v/>
      </c>
      <c r="AX383" s="67" t="str">
        <f t="shared" si="78"/>
        <v/>
      </c>
      <c r="AY383" s="67" t="str">
        <f t="shared" si="79"/>
        <v/>
      </c>
      <c r="AZ383" s="67" t="str">
        <f t="shared" si="80"/>
        <v/>
      </c>
      <c r="BA383" s="67" t="str">
        <f t="shared" si="81"/>
        <v/>
      </c>
      <c r="BB383" s="67" t="str">
        <f t="shared" si="82"/>
        <v/>
      </c>
      <c r="IX383" s="7"/>
      <c r="IY383" s="7"/>
    </row>
    <row r="384" spans="3:259" ht="11.85" customHeight="1" x14ac:dyDescent="0.3">
      <c r="C384" s="24"/>
      <c r="D384" s="12"/>
      <c r="E384" s="12"/>
      <c r="F384" s="12"/>
      <c r="G384" s="14"/>
      <c r="H384" s="14"/>
      <c r="I384" s="14"/>
      <c r="J384" s="10"/>
      <c r="K384" s="10"/>
      <c r="L384" s="10"/>
      <c r="M384" s="10"/>
      <c r="N384" s="10"/>
      <c r="O384" s="10"/>
      <c r="P384" s="10"/>
      <c r="Q384" s="10"/>
      <c r="R384" s="10"/>
      <c r="S384" s="7"/>
      <c r="T384" s="7"/>
      <c r="U384" s="7"/>
      <c r="V384" s="7"/>
      <c r="W384" s="7"/>
      <c r="X384" s="7"/>
      <c r="AH384" s="1"/>
      <c r="AI384" s="1"/>
      <c r="AQ384" s="7" t="str">
        <f t="shared" si="72"/>
        <v/>
      </c>
      <c r="AR384" s="67" t="str">
        <f t="shared" si="73"/>
        <v/>
      </c>
      <c r="AS384" s="67" t="str">
        <f t="shared" si="74"/>
        <v/>
      </c>
      <c r="AT384" s="67" t="str">
        <f t="shared" si="75"/>
        <v/>
      </c>
      <c r="AU384" s="67" t="str">
        <f t="shared" si="83"/>
        <v/>
      </c>
      <c r="AV384" s="67" t="str">
        <f t="shared" si="76"/>
        <v/>
      </c>
      <c r="AW384" s="67" t="str">
        <f t="shared" si="77"/>
        <v/>
      </c>
      <c r="AX384" s="67" t="str">
        <f t="shared" si="78"/>
        <v/>
      </c>
      <c r="AY384" s="67" t="str">
        <f t="shared" si="79"/>
        <v/>
      </c>
      <c r="AZ384" s="67" t="str">
        <f t="shared" si="80"/>
        <v/>
      </c>
      <c r="BA384" s="67" t="str">
        <f t="shared" si="81"/>
        <v/>
      </c>
      <c r="BB384" s="67" t="str">
        <f t="shared" si="82"/>
        <v/>
      </c>
      <c r="IX384" s="7"/>
      <c r="IY384" s="7"/>
    </row>
    <row r="385" spans="3:259" ht="11.85" customHeight="1" x14ac:dyDescent="0.3">
      <c r="C385" s="24"/>
      <c r="D385" s="12"/>
      <c r="E385" s="12"/>
      <c r="F385" s="12"/>
      <c r="G385" s="14"/>
      <c r="H385" s="14"/>
      <c r="I385" s="14"/>
      <c r="J385" s="10"/>
      <c r="K385" s="10"/>
      <c r="L385" s="10"/>
      <c r="M385" s="10"/>
      <c r="N385" s="10"/>
      <c r="O385" s="10"/>
      <c r="P385" s="10"/>
      <c r="Q385" s="10"/>
      <c r="R385" s="10"/>
      <c r="S385" s="7"/>
      <c r="T385" s="7"/>
      <c r="U385" s="7"/>
      <c r="V385" s="7"/>
      <c r="W385" s="7"/>
      <c r="X385" s="7"/>
      <c r="AH385" s="1"/>
      <c r="AI385" s="1"/>
      <c r="AQ385" s="7" t="str">
        <f t="shared" si="72"/>
        <v/>
      </c>
      <c r="AR385" s="67" t="str">
        <f t="shared" si="73"/>
        <v/>
      </c>
      <c r="AS385" s="67" t="str">
        <f t="shared" si="74"/>
        <v/>
      </c>
      <c r="AT385" s="67" t="str">
        <f t="shared" si="75"/>
        <v/>
      </c>
      <c r="AU385" s="67" t="str">
        <f t="shared" si="83"/>
        <v/>
      </c>
      <c r="AV385" s="67" t="str">
        <f t="shared" si="76"/>
        <v/>
      </c>
      <c r="AW385" s="67" t="str">
        <f t="shared" si="77"/>
        <v/>
      </c>
      <c r="AX385" s="67" t="str">
        <f t="shared" si="78"/>
        <v/>
      </c>
      <c r="AY385" s="67" t="str">
        <f t="shared" si="79"/>
        <v/>
      </c>
      <c r="AZ385" s="67" t="str">
        <f t="shared" si="80"/>
        <v/>
      </c>
      <c r="BA385" s="67" t="str">
        <f t="shared" si="81"/>
        <v/>
      </c>
      <c r="BB385" s="67" t="str">
        <f t="shared" si="82"/>
        <v/>
      </c>
      <c r="IX385" s="7"/>
      <c r="IY385" s="7"/>
    </row>
    <row r="386" spans="3:259" ht="11.85" customHeight="1" x14ac:dyDescent="0.3">
      <c r="C386" s="24"/>
      <c r="D386" s="12"/>
      <c r="E386" s="12"/>
      <c r="F386" s="12"/>
      <c r="G386" s="14"/>
      <c r="H386" s="14"/>
      <c r="I386" s="14"/>
      <c r="J386" s="10"/>
      <c r="K386" s="10"/>
      <c r="L386" s="10"/>
      <c r="M386" s="10"/>
      <c r="N386" s="10"/>
      <c r="O386" s="10"/>
      <c r="P386" s="10"/>
      <c r="Q386" s="10"/>
      <c r="R386" s="10"/>
      <c r="S386" s="7"/>
      <c r="T386" s="7"/>
      <c r="U386" s="7"/>
      <c r="V386" s="7"/>
      <c r="W386" s="7"/>
      <c r="X386" s="7"/>
      <c r="AH386" s="1"/>
      <c r="AI386" s="1"/>
      <c r="AQ386" s="7" t="str">
        <f t="shared" si="72"/>
        <v/>
      </c>
      <c r="AR386" s="67" t="str">
        <f t="shared" si="73"/>
        <v/>
      </c>
      <c r="AS386" s="67" t="str">
        <f t="shared" si="74"/>
        <v/>
      </c>
      <c r="AT386" s="67" t="str">
        <f t="shared" si="75"/>
        <v/>
      </c>
      <c r="AU386" s="67" t="str">
        <f t="shared" si="83"/>
        <v/>
      </c>
      <c r="AV386" s="67" t="str">
        <f t="shared" si="76"/>
        <v/>
      </c>
      <c r="AW386" s="67" t="str">
        <f t="shared" si="77"/>
        <v/>
      </c>
      <c r="AX386" s="67" t="str">
        <f t="shared" si="78"/>
        <v/>
      </c>
      <c r="AY386" s="67" t="str">
        <f t="shared" si="79"/>
        <v/>
      </c>
      <c r="AZ386" s="67" t="str">
        <f t="shared" si="80"/>
        <v/>
      </c>
      <c r="BA386" s="67" t="str">
        <f t="shared" si="81"/>
        <v/>
      </c>
      <c r="BB386" s="67" t="str">
        <f t="shared" si="82"/>
        <v/>
      </c>
      <c r="IX386" s="7"/>
      <c r="IY386" s="7"/>
    </row>
    <row r="387" spans="3:259" ht="11.85" customHeight="1" x14ac:dyDescent="0.3">
      <c r="C387" s="24"/>
      <c r="D387" s="12"/>
      <c r="E387" s="12"/>
      <c r="F387" s="12"/>
      <c r="G387" s="14"/>
      <c r="H387" s="14"/>
      <c r="I387" s="14"/>
      <c r="J387" s="10"/>
      <c r="K387" s="10"/>
      <c r="L387" s="10"/>
      <c r="M387" s="10"/>
      <c r="N387" s="10"/>
      <c r="O387" s="10"/>
      <c r="P387" s="10"/>
      <c r="Q387" s="10"/>
      <c r="R387" s="10"/>
      <c r="S387" s="7"/>
      <c r="T387" s="7"/>
      <c r="U387" s="7"/>
      <c r="V387" s="7"/>
      <c r="W387" s="7"/>
      <c r="X387" s="7"/>
      <c r="AH387" s="1"/>
      <c r="AI387" s="1"/>
      <c r="AQ387" s="7" t="str">
        <f t="shared" si="72"/>
        <v/>
      </c>
      <c r="AR387" s="67" t="str">
        <f t="shared" si="73"/>
        <v/>
      </c>
      <c r="AS387" s="67" t="str">
        <f t="shared" si="74"/>
        <v/>
      </c>
      <c r="AT387" s="67" t="str">
        <f t="shared" si="75"/>
        <v/>
      </c>
      <c r="AU387" s="67" t="str">
        <f t="shared" si="83"/>
        <v/>
      </c>
      <c r="AV387" s="67" t="str">
        <f t="shared" si="76"/>
        <v/>
      </c>
      <c r="AW387" s="67" t="str">
        <f t="shared" si="77"/>
        <v/>
      </c>
      <c r="AX387" s="67" t="str">
        <f t="shared" si="78"/>
        <v/>
      </c>
      <c r="AY387" s="67" t="str">
        <f t="shared" si="79"/>
        <v/>
      </c>
      <c r="AZ387" s="67" t="str">
        <f t="shared" si="80"/>
        <v/>
      </c>
      <c r="BA387" s="67" t="str">
        <f t="shared" si="81"/>
        <v/>
      </c>
      <c r="BB387" s="67" t="str">
        <f t="shared" si="82"/>
        <v/>
      </c>
      <c r="IX387" s="7"/>
      <c r="IY387" s="7"/>
    </row>
    <row r="388" spans="3:259" ht="11.85" customHeight="1" x14ac:dyDescent="0.3">
      <c r="C388" s="24"/>
      <c r="D388" s="12"/>
      <c r="E388" s="12"/>
      <c r="F388" s="12"/>
      <c r="G388" s="14"/>
      <c r="H388" s="14"/>
      <c r="I388" s="14"/>
      <c r="J388" s="10"/>
      <c r="K388" s="10"/>
      <c r="L388" s="10"/>
      <c r="M388" s="10"/>
      <c r="N388" s="10"/>
      <c r="O388" s="10"/>
      <c r="P388" s="10"/>
      <c r="Q388" s="10"/>
      <c r="R388" s="10"/>
      <c r="S388" s="7"/>
      <c r="T388" s="7"/>
      <c r="U388" s="7"/>
      <c r="V388" s="7"/>
      <c r="W388" s="7"/>
      <c r="X388" s="7"/>
      <c r="AH388" s="1"/>
      <c r="AI388" s="1"/>
      <c r="AQ388" s="7" t="str">
        <f t="shared" si="72"/>
        <v/>
      </c>
      <c r="AR388" s="67" t="str">
        <f t="shared" si="73"/>
        <v/>
      </c>
      <c r="AS388" s="67" t="str">
        <f t="shared" si="74"/>
        <v/>
      </c>
      <c r="AT388" s="67" t="str">
        <f t="shared" si="75"/>
        <v/>
      </c>
      <c r="AU388" s="67" t="str">
        <f t="shared" si="83"/>
        <v/>
      </c>
      <c r="AV388" s="67" t="str">
        <f t="shared" si="76"/>
        <v/>
      </c>
      <c r="AW388" s="67" t="str">
        <f t="shared" si="77"/>
        <v/>
      </c>
      <c r="AX388" s="67" t="str">
        <f t="shared" si="78"/>
        <v/>
      </c>
      <c r="AY388" s="67" t="str">
        <f t="shared" si="79"/>
        <v/>
      </c>
      <c r="AZ388" s="67" t="str">
        <f t="shared" si="80"/>
        <v/>
      </c>
      <c r="BA388" s="67" t="str">
        <f t="shared" si="81"/>
        <v/>
      </c>
      <c r="BB388" s="67" t="str">
        <f t="shared" si="82"/>
        <v/>
      </c>
      <c r="IX388" s="7"/>
      <c r="IY388" s="7"/>
    </row>
    <row r="389" spans="3:259" ht="11.85" customHeight="1" x14ac:dyDescent="0.3">
      <c r="C389" s="24"/>
      <c r="D389" s="12"/>
      <c r="E389" s="12"/>
      <c r="F389" s="12"/>
      <c r="G389" s="14"/>
      <c r="H389" s="14"/>
      <c r="I389" s="14"/>
      <c r="J389" s="10"/>
      <c r="K389" s="10"/>
      <c r="L389" s="10"/>
      <c r="M389" s="10"/>
      <c r="N389" s="10"/>
      <c r="O389" s="10"/>
      <c r="P389" s="10"/>
      <c r="Q389" s="10"/>
      <c r="R389" s="10"/>
      <c r="S389" s="7"/>
      <c r="T389" s="7"/>
      <c r="U389" s="7"/>
      <c r="V389" s="7"/>
      <c r="W389" s="7"/>
      <c r="X389" s="7"/>
      <c r="AH389" s="1"/>
      <c r="AI389" s="1"/>
      <c r="AQ389" s="7" t="str">
        <f t="shared" si="72"/>
        <v/>
      </c>
      <c r="AR389" s="67" t="str">
        <f t="shared" si="73"/>
        <v/>
      </c>
      <c r="AS389" s="67" t="str">
        <f t="shared" si="74"/>
        <v/>
      </c>
      <c r="AT389" s="67" t="str">
        <f t="shared" si="75"/>
        <v/>
      </c>
      <c r="AU389" s="67" t="str">
        <f t="shared" si="83"/>
        <v/>
      </c>
      <c r="AV389" s="67" t="str">
        <f t="shared" si="76"/>
        <v/>
      </c>
      <c r="AW389" s="67" t="str">
        <f t="shared" si="77"/>
        <v/>
      </c>
      <c r="AX389" s="67" t="str">
        <f t="shared" si="78"/>
        <v/>
      </c>
      <c r="AY389" s="67" t="str">
        <f t="shared" si="79"/>
        <v/>
      </c>
      <c r="AZ389" s="67" t="str">
        <f t="shared" si="80"/>
        <v/>
      </c>
      <c r="BA389" s="67" t="str">
        <f t="shared" si="81"/>
        <v/>
      </c>
      <c r="BB389" s="67" t="str">
        <f t="shared" si="82"/>
        <v/>
      </c>
      <c r="IX389" s="7"/>
      <c r="IY389" s="7"/>
    </row>
    <row r="390" spans="3:259" ht="11.85" customHeight="1" x14ac:dyDescent="0.3">
      <c r="C390" s="24"/>
      <c r="D390" s="12"/>
      <c r="E390" s="12"/>
      <c r="F390" s="12"/>
      <c r="G390" s="14"/>
      <c r="H390" s="14"/>
      <c r="I390" s="14"/>
      <c r="J390" s="10"/>
      <c r="K390" s="10"/>
      <c r="L390" s="10"/>
      <c r="M390" s="10"/>
      <c r="N390" s="10"/>
      <c r="O390" s="10"/>
      <c r="P390" s="10"/>
      <c r="Q390" s="10"/>
      <c r="R390" s="10"/>
      <c r="S390" s="7"/>
      <c r="T390" s="7"/>
      <c r="U390" s="7"/>
      <c r="V390" s="7"/>
      <c r="W390" s="7"/>
      <c r="X390" s="7"/>
      <c r="AH390" s="1"/>
      <c r="AI390" s="1"/>
      <c r="AQ390" s="7" t="str">
        <f t="shared" si="72"/>
        <v/>
      </c>
      <c r="AR390" s="67" t="str">
        <f t="shared" si="73"/>
        <v/>
      </c>
      <c r="AS390" s="67" t="str">
        <f t="shared" si="74"/>
        <v/>
      </c>
      <c r="AT390" s="67" t="str">
        <f t="shared" si="75"/>
        <v/>
      </c>
      <c r="AU390" s="67" t="str">
        <f t="shared" si="83"/>
        <v/>
      </c>
      <c r="AV390" s="67" t="str">
        <f t="shared" si="76"/>
        <v/>
      </c>
      <c r="AW390" s="67" t="str">
        <f t="shared" si="77"/>
        <v/>
      </c>
      <c r="AX390" s="67" t="str">
        <f t="shared" si="78"/>
        <v/>
      </c>
      <c r="AY390" s="67" t="str">
        <f t="shared" si="79"/>
        <v/>
      </c>
      <c r="AZ390" s="67" t="str">
        <f t="shared" si="80"/>
        <v/>
      </c>
      <c r="BA390" s="67" t="str">
        <f t="shared" si="81"/>
        <v/>
      </c>
      <c r="BB390" s="67" t="str">
        <f t="shared" si="82"/>
        <v/>
      </c>
      <c r="IX390" s="7"/>
      <c r="IY390" s="7"/>
    </row>
    <row r="391" spans="3:259" ht="11.85" customHeight="1" x14ac:dyDescent="0.3">
      <c r="C391" s="24"/>
      <c r="D391" s="12"/>
      <c r="E391" s="12"/>
      <c r="F391" s="12"/>
      <c r="G391" s="14"/>
      <c r="H391" s="14"/>
      <c r="I391" s="14"/>
      <c r="J391" s="10"/>
      <c r="K391" s="10"/>
      <c r="L391" s="10"/>
      <c r="M391" s="10"/>
      <c r="N391" s="10"/>
      <c r="O391" s="10"/>
      <c r="P391" s="10"/>
      <c r="Q391" s="10"/>
      <c r="R391" s="10"/>
      <c r="S391" s="7"/>
      <c r="T391" s="7"/>
      <c r="U391" s="7"/>
      <c r="V391" s="7"/>
      <c r="W391" s="7"/>
      <c r="X391" s="7"/>
      <c r="AH391" s="1"/>
      <c r="AI391" s="1"/>
      <c r="AQ391" s="7" t="str">
        <f t="shared" si="72"/>
        <v/>
      </c>
      <c r="AR391" s="67" t="str">
        <f t="shared" si="73"/>
        <v/>
      </c>
      <c r="AS391" s="67" t="str">
        <f t="shared" si="74"/>
        <v/>
      </c>
      <c r="AT391" s="67" t="str">
        <f t="shared" si="75"/>
        <v/>
      </c>
      <c r="AU391" s="67" t="str">
        <f t="shared" si="83"/>
        <v/>
      </c>
      <c r="AV391" s="67" t="str">
        <f t="shared" si="76"/>
        <v/>
      </c>
      <c r="AW391" s="67" t="str">
        <f t="shared" si="77"/>
        <v/>
      </c>
      <c r="AX391" s="67" t="str">
        <f t="shared" si="78"/>
        <v/>
      </c>
      <c r="AY391" s="67" t="str">
        <f t="shared" si="79"/>
        <v/>
      </c>
      <c r="AZ391" s="67" t="str">
        <f t="shared" si="80"/>
        <v/>
      </c>
      <c r="BA391" s="67" t="str">
        <f t="shared" si="81"/>
        <v/>
      </c>
      <c r="BB391" s="67" t="str">
        <f t="shared" si="82"/>
        <v/>
      </c>
      <c r="IX391" s="7"/>
      <c r="IY391" s="7"/>
    </row>
    <row r="392" spans="3:259" ht="11.85" customHeight="1" x14ac:dyDescent="0.3">
      <c r="C392" s="24"/>
      <c r="D392" s="12"/>
      <c r="E392" s="12"/>
      <c r="F392" s="12"/>
      <c r="G392" s="14"/>
      <c r="H392" s="14"/>
      <c r="I392" s="14"/>
      <c r="J392" s="10"/>
      <c r="K392" s="10"/>
      <c r="L392" s="10"/>
      <c r="M392" s="10"/>
      <c r="N392" s="10"/>
      <c r="O392" s="10"/>
      <c r="P392" s="10"/>
      <c r="Q392" s="10"/>
      <c r="R392" s="10"/>
      <c r="S392" s="7"/>
      <c r="T392" s="7"/>
      <c r="U392" s="7"/>
      <c r="V392" s="7"/>
      <c r="W392" s="7"/>
      <c r="X392" s="7"/>
      <c r="AH392" s="1"/>
      <c r="AI392" s="1"/>
      <c r="AQ392" s="7" t="str">
        <f t="shared" si="72"/>
        <v/>
      </c>
      <c r="AR392" s="67" t="str">
        <f t="shared" si="73"/>
        <v/>
      </c>
      <c r="AS392" s="67" t="str">
        <f t="shared" si="74"/>
        <v/>
      </c>
      <c r="AT392" s="67" t="str">
        <f t="shared" si="75"/>
        <v/>
      </c>
      <c r="AU392" s="67" t="str">
        <f t="shared" si="83"/>
        <v/>
      </c>
      <c r="AV392" s="67" t="str">
        <f t="shared" si="76"/>
        <v/>
      </c>
      <c r="AW392" s="67" t="str">
        <f t="shared" si="77"/>
        <v/>
      </c>
      <c r="AX392" s="67" t="str">
        <f t="shared" si="78"/>
        <v/>
      </c>
      <c r="AY392" s="67" t="str">
        <f t="shared" si="79"/>
        <v/>
      </c>
      <c r="AZ392" s="67" t="str">
        <f t="shared" si="80"/>
        <v/>
      </c>
      <c r="BA392" s="67" t="str">
        <f t="shared" si="81"/>
        <v/>
      </c>
      <c r="BB392" s="67" t="str">
        <f t="shared" si="82"/>
        <v/>
      </c>
      <c r="IX392" s="7"/>
      <c r="IY392" s="7"/>
    </row>
    <row r="393" spans="3:259" ht="11.85" customHeight="1" x14ac:dyDescent="0.3">
      <c r="C393" s="24"/>
      <c r="D393" s="12"/>
      <c r="E393" s="12"/>
      <c r="F393" s="12"/>
      <c r="G393" s="14"/>
      <c r="H393" s="14"/>
      <c r="I393" s="14"/>
      <c r="J393" s="10"/>
      <c r="K393" s="10"/>
      <c r="L393" s="10"/>
      <c r="M393" s="10"/>
      <c r="N393" s="10"/>
      <c r="O393" s="10"/>
      <c r="P393" s="10"/>
      <c r="Q393" s="10"/>
      <c r="R393" s="10"/>
      <c r="S393" s="7"/>
      <c r="T393" s="7"/>
      <c r="U393" s="7"/>
      <c r="V393" s="7"/>
      <c r="W393" s="7"/>
      <c r="X393" s="7"/>
      <c r="AH393" s="1"/>
      <c r="AI393" s="1"/>
      <c r="AQ393" s="7" t="str">
        <f t="shared" si="72"/>
        <v/>
      </c>
      <c r="AR393" s="67" t="str">
        <f t="shared" si="73"/>
        <v/>
      </c>
      <c r="AS393" s="67" t="str">
        <f t="shared" si="74"/>
        <v/>
      </c>
      <c r="AT393" s="67" t="str">
        <f t="shared" si="75"/>
        <v/>
      </c>
      <c r="AU393" s="67" t="str">
        <f t="shared" si="83"/>
        <v/>
      </c>
      <c r="AV393" s="67" t="str">
        <f t="shared" si="76"/>
        <v/>
      </c>
      <c r="AW393" s="67" t="str">
        <f t="shared" si="77"/>
        <v/>
      </c>
      <c r="AX393" s="67" t="str">
        <f t="shared" si="78"/>
        <v/>
      </c>
      <c r="AY393" s="67" t="str">
        <f t="shared" si="79"/>
        <v/>
      </c>
      <c r="AZ393" s="67" t="str">
        <f t="shared" si="80"/>
        <v/>
      </c>
      <c r="BA393" s="67" t="str">
        <f t="shared" si="81"/>
        <v/>
      </c>
      <c r="BB393" s="67" t="str">
        <f t="shared" si="82"/>
        <v/>
      </c>
      <c r="IX393" s="7"/>
      <c r="IY393" s="7"/>
    </row>
    <row r="394" spans="3:259" ht="11.85" customHeight="1" x14ac:dyDescent="0.3">
      <c r="C394" s="24"/>
      <c r="D394" s="12"/>
      <c r="E394" s="12"/>
      <c r="F394" s="12"/>
      <c r="G394" s="14"/>
      <c r="H394" s="14"/>
      <c r="I394" s="14"/>
      <c r="J394" s="10"/>
      <c r="K394" s="10"/>
      <c r="L394" s="10"/>
      <c r="M394" s="10"/>
      <c r="N394" s="10"/>
      <c r="O394" s="10"/>
      <c r="P394" s="10"/>
      <c r="Q394" s="10"/>
      <c r="R394" s="10"/>
      <c r="S394" s="7"/>
      <c r="T394" s="7"/>
      <c r="U394" s="7"/>
      <c r="V394" s="7"/>
      <c r="W394" s="7"/>
      <c r="X394" s="7"/>
      <c r="AH394" s="1"/>
      <c r="AI394" s="1"/>
      <c r="AQ394" s="7" t="str">
        <f t="shared" si="72"/>
        <v/>
      </c>
      <c r="AR394" s="67" t="str">
        <f t="shared" si="73"/>
        <v/>
      </c>
      <c r="AS394" s="67" t="str">
        <f t="shared" si="74"/>
        <v/>
      </c>
      <c r="AT394" s="67" t="str">
        <f t="shared" si="75"/>
        <v/>
      </c>
      <c r="AU394" s="67" t="str">
        <f t="shared" si="83"/>
        <v/>
      </c>
      <c r="AV394" s="67" t="str">
        <f t="shared" si="76"/>
        <v/>
      </c>
      <c r="AW394" s="67" t="str">
        <f t="shared" si="77"/>
        <v/>
      </c>
      <c r="AX394" s="67" t="str">
        <f t="shared" si="78"/>
        <v/>
      </c>
      <c r="AY394" s="67" t="str">
        <f t="shared" si="79"/>
        <v/>
      </c>
      <c r="AZ394" s="67" t="str">
        <f t="shared" si="80"/>
        <v/>
      </c>
      <c r="BA394" s="67" t="str">
        <f t="shared" si="81"/>
        <v/>
      </c>
      <c r="BB394" s="67" t="str">
        <f t="shared" si="82"/>
        <v/>
      </c>
      <c r="IX394" s="7"/>
      <c r="IY394" s="7"/>
    </row>
    <row r="395" spans="3:259" ht="11.85" customHeight="1" x14ac:dyDescent="0.3">
      <c r="C395" s="24"/>
      <c r="D395" s="12"/>
      <c r="E395" s="12"/>
      <c r="F395" s="12"/>
      <c r="G395" s="14"/>
      <c r="H395" s="14"/>
      <c r="I395" s="14"/>
      <c r="J395" s="10"/>
      <c r="K395" s="10"/>
      <c r="L395" s="10"/>
      <c r="M395" s="10"/>
      <c r="N395" s="10"/>
      <c r="O395" s="10"/>
      <c r="P395" s="10"/>
      <c r="Q395" s="10"/>
      <c r="R395" s="10"/>
      <c r="S395" s="7"/>
      <c r="T395" s="7"/>
      <c r="U395" s="7"/>
      <c r="V395" s="7"/>
      <c r="W395" s="7"/>
      <c r="X395" s="7"/>
      <c r="AH395" s="1"/>
      <c r="AI395" s="1"/>
      <c r="AQ395" s="7" t="str">
        <f t="shared" si="72"/>
        <v/>
      </c>
      <c r="AR395" s="67" t="str">
        <f t="shared" si="73"/>
        <v/>
      </c>
      <c r="AS395" s="67" t="str">
        <f t="shared" si="74"/>
        <v/>
      </c>
      <c r="AT395" s="67" t="str">
        <f t="shared" si="75"/>
        <v/>
      </c>
      <c r="AU395" s="67" t="str">
        <f t="shared" si="83"/>
        <v/>
      </c>
      <c r="AV395" s="67" t="str">
        <f t="shared" si="76"/>
        <v/>
      </c>
      <c r="AW395" s="67" t="str">
        <f t="shared" si="77"/>
        <v/>
      </c>
      <c r="AX395" s="67" t="str">
        <f t="shared" si="78"/>
        <v/>
      </c>
      <c r="AY395" s="67" t="str">
        <f t="shared" si="79"/>
        <v/>
      </c>
      <c r="AZ395" s="67" t="str">
        <f t="shared" si="80"/>
        <v/>
      </c>
      <c r="BA395" s="67" t="str">
        <f t="shared" si="81"/>
        <v/>
      </c>
      <c r="BB395" s="67" t="str">
        <f t="shared" si="82"/>
        <v/>
      </c>
      <c r="IX395" s="7"/>
      <c r="IY395" s="7"/>
    </row>
    <row r="396" spans="3:259" ht="11.85" customHeight="1" x14ac:dyDescent="0.3">
      <c r="C396" s="24"/>
      <c r="D396" s="12"/>
      <c r="E396" s="12"/>
      <c r="F396" s="12"/>
      <c r="G396" s="14"/>
      <c r="H396" s="14"/>
      <c r="I396" s="14"/>
      <c r="J396" s="10"/>
      <c r="K396" s="10"/>
      <c r="L396" s="10"/>
      <c r="M396" s="10"/>
      <c r="N396" s="10"/>
      <c r="O396" s="10"/>
      <c r="P396" s="10"/>
      <c r="Q396" s="10"/>
      <c r="R396" s="10"/>
      <c r="S396" s="7"/>
      <c r="T396" s="7"/>
      <c r="U396" s="7"/>
      <c r="V396" s="7"/>
      <c r="W396" s="7"/>
      <c r="X396" s="7"/>
      <c r="AH396" s="1"/>
      <c r="AI396" s="1"/>
      <c r="AQ396" s="7" t="str">
        <f t="shared" si="72"/>
        <v/>
      </c>
      <c r="AR396" s="67" t="str">
        <f t="shared" si="73"/>
        <v/>
      </c>
      <c r="AS396" s="67" t="str">
        <f t="shared" si="74"/>
        <v/>
      </c>
      <c r="AT396" s="67" t="str">
        <f t="shared" si="75"/>
        <v/>
      </c>
      <c r="AU396" s="67" t="str">
        <f t="shared" si="83"/>
        <v/>
      </c>
      <c r="AV396" s="67" t="str">
        <f t="shared" si="76"/>
        <v/>
      </c>
      <c r="AW396" s="67" t="str">
        <f t="shared" si="77"/>
        <v/>
      </c>
      <c r="AX396" s="67" t="str">
        <f t="shared" si="78"/>
        <v/>
      </c>
      <c r="AY396" s="67" t="str">
        <f t="shared" si="79"/>
        <v/>
      </c>
      <c r="AZ396" s="67" t="str">
        <f t="shared" si="80"/>
        <v/>
      </c>
      <c r="BA396" s="67" t="str">
        <f t="shared" si="81"/>
        <v/>
      </c>
      <c r="BB396" s="67" t="str">
        <f t="shared" si="82"/>
        <v/>
      </c>
      <c r="IX396" s="7"/>
      <c r="IY396" s="7"/>
    </row>
    <row r="397" spans="3:259" ht="11.85" customHeight="1" x14ac:dyDescent="0.3">
      <c r="C397" s="24"/>
      <c r="D397" s="12"/>
      <c r="E397" s="12"/>
      <c r="F397" s="12"/>
      <c r="G397" s="14"/>
      <c r="H397" s="14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7"/>
      <c r="T397" s="7"/>
      <c r="U397" s="7"/>
      <c r="V397" s="7"/>
      <c r="W397" s="7"/>
      <c r="X397" s="7"/>
      <c r="AH397" s="1"/>
      <c r="AI397" s="1"/>
      <c r="AQ397" s="7" t="str">
        <f t="shared" si="72"/>
        <v/>
      </c>
      <c r="AR397" s="67" t="str">
        <f t="shared" si="73"/>
        <v/>
      </c>
      <c r="AS397" s="67" t="str">
        <f t="shared" si="74"/>
        <v/>
      </c>
      <c r="AT397" s="67" t="str">
        <f t="shared" si="75"/>
        <v/>
      </c>
      <c r="AU397" s="67" t="str">
        <f t="shared" si="83"/>
        <v/>
      </c>
      <c r="AV397" s="67" t="str">
        <f t="shared" si="76"/>
        <v/>
      </c>
      <c r="AW397" s="67" t="str">
        <f t="shared" si="77"/>
        <v/>
      </c>
      <c r="AX397" s="67" t="str">
        <f t="shared" si="78"/>
        <v/>
      </c>
      <c r="AY397" s="67" t="str">
        <f t="shared" si="79"/>
        <v/>
      </c>
      <c r="AZ397" s="67" t="str">
        <f t="shared" si="80"/>
        <v/>
      </c>
      <c r="BA397" s="67" t="str">
        <f t="shared" si="81"/>
        <v/>
      </c>
      <c r="BB397" s="67" t="str">
        <f t="shared" si="82"/>
        <v/>
      </c>
      <c r="IX397" s="7"/>
      <c r="IY397" s="7"/>
    </row>
    <row r="398" spans="3:259" ht="11.85" customHeight="1" x14ac:dyDescent="0.3">
      <c r="C398" s="24"/>
      <c r="D398" s="12"/>
      <c r="E398" s="12"/>
      <c r="F398" s="12"/>
      <c r="G398" s="14"/>
      <c r="H398" s="14"/>
      <c r="I398" s="14"/>
      <c r="J398" s="10"/>
      <c r="K398" s="10"/>
      <c r="L398" s="10"/>
      <c r="M398" s="10"/>
      <c r="N398" s="10"/>
      <c r="O398" s="10"/>
      <c r="P398" s="10"/>
      <c r="Q398" s="10"/>
      <c r="R398" s="10"/>
      <c r="S398" s="7"/>
      <c r="T398" s="7"/>
      <c r="U398" s="7"/>
      <c r="V398" s="7"/>
      <c r="W398" s="7"/>
      <c r="X398" s="7"/>
      <c r="AH398" s="1"/>
      <c r="AI398" s="1"/>
      <c r="AQ398" s="7" t="str">
        <f t="shared" si="72"/>
        <v/>
      </c>
      <c r="AR398" s="67" t="str">
        <f t="shared" si="73"/>
        <v/>
      </c>
      <c r="AS398" s="67" t="str">
        <f t="shared" si="74"/>
        <v/>
      </c>
      <c r="AT398" s="67" t="str">
        <f t="shared" si="75"/>
        <v/>
      </c>
      <c r="AU398" s="67" t="str">
        <f t="shared" si="83"/>
        <v/>
      </c>
      <c r="AV398" s="67" t="str">
        <f t="shared" si="76"/>
        <v/>
      </c>
      <c r="AW398" s="67" t="str">
        <f t="shared" si="77"/>
        <v/>
      </c>
      <c r="AX398" s="67" t="str">
        <f t="shared" si="78"/>
        <v/>
      </c>
      <c r="AY398" s="67" t="str">
        <f t="shared" si="79"/>
        <v/>
      </c>
      <c r="AZ398" s="67" t="str">
        <f t="shared" si="80"/>
        <v/>
      </c>
      <c r="BA398" s="67" t="str">
        <f t="shared" si="81"/>
        <v/>
      </c>
      <c r="BB398" s="67" t="str">
        <f t="shared" si="82"/>
        <v/>
      </c>
      <c r="IX398" s="7"/>
      <c r="IY398" s="7"/>
    </row>
    <row r="399" spans="3:259" ht="11.85" customHeight="1" x14ac:dyDescent="0.3">
      <c r="C399" s="24"/>
      <c r="D399" s="12"/>
      <c r="E399" s="12"/>
      <c r="F399" s="12"/>
      <c r="G399" s="14"/>
      <c r="H399" s="14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7"/>
      <c r="T399" s="7"/>
      <c r="U399" s="7"/>
      <c r="V399" s="7"/>
      <c r="W399" s="7"/>
      <c r="X399" s="7"/>
      <c r="AH399" s="1"/>
      <c r="AI399" s="1"/>
      <c r="AQ399" s="7" t="str">
        <f t="shared" si="72"/>
        <v/>
      </c>
      <c r="AR399" s="67" t="str">
        <f t="shared" si="73"/>
        <v/>
      </c>
      <c r="AS399" s="67" t="str">
        <f t="shared" si="74"/>
        <v/>
      </c>
      <c r="AT399" s="67" t="str">
        <f t="shared" si="75"/>
        <v/>
      </c>
      <c r="AU399" s="67" t="str">
        <f t="shared" si="83"/>
        <v/>
      </c>
      <c r="AV399" s="67" t="str">
        <f t="shared" si="76"/>
        <v/>
      </c>
      <c r="AW399" s="67" t="str">
        <f t="shared" si="77"/>
        <v/>
      </c>
      <c r="AX399" s="67" t="str">
        <f t="shared" si="78"/>
        <v/>
      </c>
      <c r="AY399" s="67" t="str">
        <f t="shared" si="79"/>
        <v/>
      </c>
      <c r="AZ399" s="67" t="str">
        <f t="shared" si="80"/>
        <v/>
      </c>
      <c r="BA399" s="67" t="str">
        <f t="shared" si="81"/>
        <v/>
      </c>
      <c r="BB399" s="67" t="str">
        <f t="shared" si="82"/>
        <v/>
      </c>
      <c r="IX399" s="7"/>
      <c r="IY399" s="7"/>
    </row>
    <row r="400" spans="3:259" ht="11.85" customHeight="1" x14ac:dyDescent="0.3">
      <c r="C400" s="24"/>
      <c r="D400" s="12"/>
      <c r="E400" s="12"/>
      <c r="F400" s="12"/>
      <c r="G400" s="14"/>
      <c r="H400" s="14"/>
      <c r="I400" s="14"/>
      <c r="J400" s="10"/>
      <c r="K400" s="10"/>
      <c r="L400" s="10"/>
      <c r="M400" s="10"/>
      <c r="N400" s="10"/>
      <c r="O400" s="10"/>
      <c r="P400" s="10"/>
      <c r="Q400" s="10"/>
      <c r="R400" s="10"/>
      <c r="S400" s="7"/>
      <c r="T400" s="7"/>
      <c r="U400" s="7"/>
      <c r="V400" s="7"/>
      <c r="W400" s="7"/>
      <c r="X400" s="7"/>
      <c r="AH400" s="1"/>
      <c r="AI400" s="1"/>
      <c r="AQ400" s="7" t="str">
        <f t="shared" si="72"/>
        <v/>
      </c>
      <c r="AR400" s="67" t="str">
        <f t="shared" si="73"/>
        <v/>
      </c>
      <c r="AS400" s="67" t="str">
        <f t="shared" si="74"/>
        <v/>
      </c>
      <c r="AT400" s="67" t="str">
        <f t="shared" si="75"/>
        <v/>
      </c>
      <c r="AU400" s="67" t="str">
        <f t="shared" si="83"/>
        <v/>
      </c>
      <c r="AV400" s="67" t="str">
        <f t="shared" si="76"/>
        <v/>
      </c>
      <c r="AW400" s="67" t="str">
        <f t="shared" si="77"/>
        <v/>
      </c>
      <c r="AX400" s="67" t="str">
        <f t="shared" si="78"/>
        <v/>
      </c>
      <c r="AY400" s="67" t="str">
        <f t="shared" si="79"/>
        <v/>
      </c>
      <c r="AZ400" s="67" t="str">
        <f t="shared" si="80"/>
        <v/>
      </c>
      <c r="BA400" s="67" t="str">
        <f t="shared" si="81"/>
        <v/>
      </c>
      <c r="BB400" s="67" t="str">
        <f t="shared" si="82"/>
        <v/>
      </c>
      <c r="IX400" s="7"/>
      <c r="IY400" s="7"/>
    </row>
    <row r="401" spans="3:259" ht="11.85" customHeight="1" x14ac:dyDescent="0.3">
      <c r="C401" s="24"/>
      <c r="D401" s="12"/>
      <c r="E401" s="12"/>
      <c r="F401" s="12"/>
      <c r="G401" s="14"/>
      <c r="H401" s="14"/>
      <c r="I401" s="14"/>
      <c r="J401" s="10"/>
      <c r="K401" s="10"/>
      <c r="L401" s="10"/>
      <c r="M401" s="10"/>
      <c r="N401" s="10"/>
      <c r="O401" s="10"/>
      <c r="P401" s="10"/>
      <c r="Q401" s="10"/>
      <c r="R401" s="10"/>
      <c r="S401" s="7"/>
      <c r="T401" s="7"/>
      <c r="U401" s="7"/>
      <c r="V401" s="7"/>
      <c r="W401" s="7"/>
      <c r="X401" s="7"/>
      <c r="AH401" s="1"/>
      <c r="AI401" s="1"/>
      <c r="AQ401" s="7" t="str">
        <f t="shared" si="72"/>
        <v/>
      </c>
      <c r="AR401" s="67" t="str">
        <f t="shared" si="73"/>
        <v/>
      </c>
      <c r="AS401" s="67" t="str">
        <f t="shared" si="74"/>
        <v/>
      </c>
      <c r="AT401" s="67" t="str">
        <f t="shared" si="75"/>
        <v/>
      </c>
      <c r="AU401" s="67" t="str">
        <f t="shared" si="83"/>
        <v/>
      </c>
      <c r="AV401" s="67" t="str">
        <f t="shared" si="76"/>
        <v/>
      </c>
      <c r="AW401" s="67" t="str">
        <f t="shared" si="77"/>
        <v/>
      </c>
      <c r="AX401" s="67" t="str">
        <f t="shared" si="78"/>
        <v/>
      </c>
      <c r="AY401" s="67" t="str">
        <f t="shared" si="79"/>
        <v/>
      </c>
      <c r="AZ401" s="67" t="str">
        <f t="shared" si="80"/>
        <v/>
      </c>
      <c r="BA401" s="67" t="str">
        <f t="shared" si="81"/>
        <v/>
      </c>
      <c r="BB401" s="67" t="str">
        <f t="shared" si="82"/>
        <v/>
      </c>
      <c r="IX401" s="7"/>
      <c r="IY401" s="7"/>
    </row>
    <row r="402" spans="3:259" ht="11.85" customHeight="1" x14ac:dyDescent="0.3">
      <c r="C402" s="24"/>
      <c r="D402" s="12"/>
      <c r="E402" s="12"/>
      <c r="F402" s="12"/>
      <c r="G402" s="14"/>
      <c r="H402" s="14"/>
      <c r="I402" s="14"/>
      <c r="J402" s="10"/>
      <c r="K402" s="10"/>
      <c r="L402" s="10"/>
      <c r="M402" s="10"/>
      <c r="N402" s="10"/>
      <c r="O402" s="10"/>
      <c r="P402" s="10"/>
      <c r="Q402" s="10"/>
      <c r="R402" s="10"/>
      <c r="S402" s="7"/>
      <c r="T402" s="7"/>
      <c r="U402" s="7"/>
      <c r="V402" s="7"/>
      <c r="W402" s="7"/>
      <c r="X402" s="7"/>
      <c r="AH402" s="1"/>
      <c r="AI402" s="1"/>
      <c r="AQ402" s="7" t="str">
        <f t="shared" si="72"/>
        <v/>
      </c>
      <c r="AR402" s="67" t="str">
        <f t="shared" si="73"/>
        <v/>
      </c>
      <c r="AS402" s="67" t="str">
        <f t="shared" si="74"/>
        <v/>
      </c>
      <c r="AT402" s="67" t="str">
        <f t="shared" si="75"/>
        <v/>
      </c>
      <c r="AU402" s="67" t="str">
        <f t="shared" si="83"/>
        <v/>
      </c>
      <c r="AV402" s="67" t="str">
        <f t="shared" si="76"/>
        <v/>
      </c>
      <c r="AW402" s="67" t="str">
        <f t="shared" si="77"/>
        <v/>
      </c>
      <c r="AX402" s="67" t="str">
        <f t="shared" si="78"/>
        <v/>
      </c>
      <c r="AY402" s="67" t="str">
        <f t="shared" si="79"/>
        <v/>
      </c>
      <c r="AZ402" s="67" t="str">
        <f t="shared" si="80"/>
        <v/>
      </c>
      <c r="BA402" s="67" t="str">
        <f t="shared" si="81"/>
        <v/>
      </c>
      <c r="BB402" s="67" t="str">
        <f t="shared" si="82"/>
        <v/>
      </c>
      <c r="IX402" s="7"/>
      <c r="IY402" s="7"/>
    </row>
    <row r="403" spans="3:259" ht="11.85" customHeight="1" x14ac:dyDescent="0.3">
      <c r="C403" s="24"/>
      <c r="D403" s="12"/>
      <c r="E403" s="12"/>
      <c r="F403" s="12"/>
      <c r="G403" s="14"/>
      <c r="H403" s="14"/>
      <c r="I403" s="14"/>
      <c r="J403" s="10"/>
      <c r="K403" s="10"/>
      <c r="L403" s="10"/>
      <c r="M403" s="10"/>
      <c r="N403" s="10"/>
      <c r="O403" s="10"/>
      <c r="P403" s="10"/>
      <c r="Q403" s="10"/>
      <c r="R403" s="10"/>
      <c r="S403" s="7"/>
      <c r="T403" s="7"/>
      <c r="U403" s="7"/>
      <c r="V403" s="7"/>
      <c r="W403" s="7"/>
      <c r="X403" s="7"/>
      <c r="AH403" s="1"/>
      <c r="AI403" s="1"/>
      <c r="AQ403" s="7" t="str">
        <f t="shared" si="72"/>
        <v/>
      </c>
      <c r="AR403" s="67" t="str">
        <f t="shared" si="73"/>
        <v/>
      </c>
      <c r="AS403" s="67" t="str">
        <f t="shared" si="74"/>
        <v/>
      </c>
      <c r="AT403" s="67" t="str">
        <f t="shared" si="75"/>
        <v/>
      </c>
      <c r="AU403" s="67" t="str">
        <f t="shared" si="83"/>
        <v/>
      </c>
      <c r="AV403" s="67" t="str">
        <f t="shared" si="76"/>
        <v/>
      </c>
      <c r="AW403" s="67" t="str">
        <f t="shared" si="77"/>
        <v/>
      </c>
      <c r="AX403" s="67" t="str">
        <f t="shared" si="78"/>
        <v/>
      </c>
      <c r="AY403" s="67" t="str">
        <f t="shared" si="79"/>
        <v/>
      </c>
      <c r="AZ403" s="67" t="str">
        <f t="shared" si="80"/>
        <v/>
      </c>
      <c r="BA403" s="67" t="str">
        <f t="shared" si="81"/>
        <v/>
      </c>
      <c r="BB403" s="67" t="str">
        <f t="shared" si="82"/>
        <v/>
      </c>
      <c r="IX403" s="7"/>
      <c r="IY403" s="7"/>
    </row>
    <row r="404" spans="3:259" ht="11.85" customHeight="1" x14ac:dyDescent="0.3">
      <c r="C404" s="24"/>
      <c r="D404" s="12"/>
      <c r="E404" s="12"/>
      <c r="F404" s="12"/>
      <c r="G404" s="14"/>
      <c r="H404" s="14"/>
      <c r="I404" s="14"/>
      <c r="J404" s="10"/>
      <c r="K404" s="10"/>
      <c r="L404" s="10"/>
      <c r="M404" s="10"/>
      <c r="N404" s="10"/>
      <c r="O404" s="10"/>
      <c r="P404" s="10"/>
      <c r="Q404" s="10"/>
      <c r="R404" s="10"/>
      <c r="S404" s="7"/>
      <c r="T404" s="7"/>
      <c r="U404" s="7"/>
      <c r="V404" s="7"/>
      <c r="W404" s="7"/>
      <c r="X404" s="7"/>
      <c r="AH404" s="1"/>
      <c r="AI404" s="1"/>
      <c r="AQ404" s="7" t="str">
        <f t="shared" si="72"/>
        <v/>
      </c>
      <c r="AR404" s="67" t="str">
        <f t="shared" si="73"/>
        <v/>
      </c>
      <c r="AS404" s="67" t="str">
        <f t="shared" si="74"/>
        <v/>
      </c>
      <c r="AT404" s="67" t="str">
        <f t="shared" si="75"/>
        <v/>
      </c>
      <c r="AU404" s="67" t="str">
        <f t="shared" si="83"/>
        <v/>
      </c>
      <c r="AV404" s="67" t="str">
        <f t="shared" si="76"/>
        <v/>
      </c>
      <c r="AW404" s="67" t="str">
        <f t="shared" si="77"/>
        <v/>
      </c>
      <c r="AX404" s="67" t="str">
        <f t="shared" si="78"/>
        <v/>
      </c>
      <c r="AY404" s="67" t="str">
        <f t="shared" si="79"/>
        <v/>
      </c>
      <c r="AZ404" s="67" t="str">
        <f t="shared" si="80"/>
        <v/>
      </c>
      <c r="BA404" s="67" t="str">
        <f t="shared" si="81"/>
        <v/>
      </c>
      <c r="BB404" s="67" t="str">
        <f t="shared" si="82"/>
        <v/>
      </c>
      <c r="IX404" s="7"/>
      <c r="IY404" s="7"/>
    </row>
    <row r="405" spans="3:259" ht="11.85" customHeight="1" x14ac:dyDescent="0.3">
      <c r="C405" s="24"/>
      <c r="D405" s="12"/>
      <c r="E405" s="12"/>
      <c r="F405" s="12"/>
      <c r="G405" s="14"/>
      <c r="H405" s="14"/>
      <c r="I405" s="14"/>
      <c r="J405" s="10"/>
      <c r="K405" s="10"/>
      <c r="L405" s="10"/>
      <c r="M405" s="10"/>
      <c r="N405" s="10"/>
      <c r="O405" s="10"/>
      <c r="P405" s="10"/>
      <c r="Q405" s="10"/>
      <c r="R405" s="10"/>
      <c r="S405" s="7"/>
      <c r="T405" s="7"/>
      <c r="U405" s="7"/>
      <c r="V405" s="7"/>
      <c r="W405" s="7"/>
      <c r="X405" s="7"/>
      <c r="AH405" s="1"/>
      <c r="AI405" s="1"/>
      <c r="AQ405" s="7" t="str">
        <f t="shared" si="72"/>
        <v/>
      </c>
      <c r="AR405" s="67" t="str">
        <f t="shared" si="73"/>
        <v/>
      </c>
      <c r="AS405" s="67" t="str">
        <f t="shared" si="74"/>
        <v/>
      </c>
      <c r="AT405" s="67" t="str">
        <f t="shared" si="75"/>
        <v/>
      </c>
      <c r="AU405" s="67" t="str">
        <f t="shared" si="83"/>
        <v/>
      </c>
      <c r="AV405" s="67" t="str">
        <f t="shared" si="76"/>
        <v/>
      </c>
      <c r="AW405" s="67" t="str">
        <f t="shared" si="77"/>
        <v/>
      </c>
      <c r="AX405" s="67" t="str">
        <f t="shared" si="78"/>
        <v/>
      </c>
      <c r="AY405" s="67" t="str">
        <f t="shared" si="79"/>
        <v/>
      </c>
      <c r="AZ405" s="67" t="str">
        <f t="shared" si="80"/>
        <v/>
      </c>
      <c r="BA405" s="67" t="str">
        <f t="shared" si="81"/>
        <v/>
      </c>
      <c r="BB405" s="67" t="str">
        <f t="shared" si="82"/>
        <v/>
      </c>
      <c r="IX405" s="7"/>
      <c r="IY405" s="7"/>
    </row>
    <row r="406" spans="3:259" ht="11.85" customHeight="1" x14ac:dyDescent="0.3">
      <c r="C406" s="24"/>
      <c r="D406" s="12"/>
      <c r="E406" s="12"/>
      <c r="F406" s="12"/>
      <c r="G406" s="14"/>
      <c r="H406" s="14"/>
      <c r="I406" s="14"/>
      <c r="J406" s="10"/>
      <c r="K406" s="10"/>
      <c r="L406" s="10"/>
      <c r="M406" s="10"/>
      <c r="N406" s="10"/>
      <c r="O406" s="10"/>
      <c r="P406" s="10"/>
      <c r="Q406" s="10"/>
      <c r="R406" s="10"/>
      <c r="S406" s="7"/>
      <c r="T406" s="7"/>
      <c r="U406" s="7"/>
      <c r="V406" s="7"/>
      <c r="W406" s="7"/>
      <c r="X406" s="7"/>
      <c r="AH406" s="1"/>
      <c r="AI406" s="1"/>
      <c r="AQ406" s="7" t="str">
        <f t="shared" si="72"/>
        <v/>
      </c>
      <c r="AR406" s="67" t="str">
        <f t="shared" si="73"/>
        <v/>
      </c>
      <c r="AS406" s="67" t="str">
        <f t="shared" si="74"/>
        <v/>
      </c>
      <c r="AT406" s="67" t="str">
        <f t="shared" si="75"/>
        <v/>
      </c>
      <c r="AU406" s="67" t="str">
        <f t="shared" si="83"/>
        <v/>
      </c>
      <c r="AV406" s="67" t="str">
        <f t="shared" si="76"/>
        <v/>
      </c>
      <c r="AW406" s="67" t="str">
        <f t="shared" si="77"/>
        <v/>
      </c>
      <c r="AX406" s="67" t="str">
        <f t="shared" si="78"/>
        <v/>
      </c>
      <c r="AY406" s="67" t="str">
        <f t="shared" si="79"/>
        <v/>
      </c>
      <c r="AZ406" s="67" t="str">
        <f t="shared" si="80"/>
        <v/>
      </c>
      <c r="BA406" s="67" t="str">
        <f t="shared" si="81"/>
        <v/>
      </c>
      <c r="BB406" s="67" t="str">
        <f t="shared" si="82"/>
        <v/>
      </c>
      <c r="IX406" s="7"/>
      <c r="IY406" s="7"/>
    </row>
    <row r="407" spans="3:259" ht="11.85" customHeight="1" x14ac:dyDescent="0.3">
      <c r="C407" s="24"/>
      <c r="D407" s="12"/>
      <c r="E407" s="12"/>
      <c r="F407" s="12"/>
      <c r="G407" s="14"/>
      <c r="H407" s="14"/>
      <c r="I407" s="14"/>
      <c r="J407" s="10"/>
      <c r="K407" s="10"/>
      <c r="L407" s="10"/>
      <c r="M407" s="10"/>
      <c r="N407" s="10"/>
      <c r="O407" s="10"/>
      <c r="P407" s="10"/>
      <c r="Q407" s="10"/>
      <c r="R407" s="10"/>
      <c r="S407" s="7"/>
      <c r="T407" s="7"/>
      <c r="U407" s="7"/>
      <c r="V407" s="7"/>
      <c r="W407" s="7"/>
      <c r="X407" s="7"/>
      <c r="AH407" s="1"/>
      <c r="AI407" s="1"/>
      <c r="AQ407" s="7" t="str">
        <f t="shared" si="72"/>
        <v/>
      </c>
      <c r="AR407" s="67" t="str">
        <f t="shared" si="73"/>
        <v/>
      </c>
      <c r="AS407" s="67" t="str">
        <f t="shared" si="74"/>
        <v/>
      </c>
      <c r="AT407" s="67" t="str">
        <f t="shared" si="75"/>
        <v/>
      </c>
      <c r="AU407" s="67" t="str">
        <f t="shared" si="83"/>
        <v/>
      </c>
      <c r="AV407" s="67" t="str">
        <f t="shared" si="76"/>
        <v/>
      </c>
      <c r="AW407" s="67" t="str">
        <f t="shared" si="77"/>
        <v/>
      </c>
      <c r="AX407" s="67" t="str">
        <f t="shared" si="78"/>
        <v/>
      </c>
      <c r="AY407" s="67" t="str">
        <f t="shared" si="79"/>
        <v/>
      </c>
      <c r="AZ407" s="67" t="str">
        <f t="shared" si="80"/>
        <v/>
      </c>
      <c r="BA407" s="67" t="str">
        <f t="shared" si="81"/>
        <v/>
      </c>
      <c r="BB407" s="67" t="str">
        <f t="shared" si="82"/>
        <v/>
      </c>
      <c r="IX407" s="7"/>
      <c r="IY407" s="7"/>
    </row>
    <row r="408" spans="3:259" ht="11.85" customHeight="1" x14ac:dyDescent="0.3">
      <c r="C408" s="24"/>
      <c r="D408" s="12"/>
      <c r="E408" s="12"/>
      <c r="F408" s="12"/>
      <c r="G408" s="14"/>
      <c r="H408" s="14"/>
      <c r="I408" s="14"/>
      <c r="J408" s="10"/>
      <c r="K408" s="10"/>
      <c r="L408" s="10"/>
      <c r="M408" s="10"/>
      <c r="N408" s="10"/>
      <c r="O408" s="10"/>
      <c r="P408" s="10"/>
      <c r="Q408" s="10"/>
      <c r="R408" s="10"/>
      <c r="S408" s="7"/>
      <c r="T408" s="7"/>
      <c r="U408" s="7"/>
      <c r="V408" s="7"/>
      <c r="W408" s="7"/>
      <c r="X408" s="7"/>
      <c r="AH408" s="1"/>
      <c r="AI408" s="1"/>
      <c r="AQ408" s="7" t="str">
        <f t="shared" si="72"/>
        <v/>
      </c>
      <c r="AR408" s="67" t="str">
        <f t="shared" si="73"/>
        <v/>
      </c>
      <c r="AS408" s="67" t="str">
        <f t="shared" si="74"/>
        <v/>
      </c>
      <c r="AT408" s="67" t="str">
        <f t="shared" si="75"/>
        <v/>
      </c>
      <c r="AU408" s="67" t="str">
        <f t="shared" si="83"/>
        <v/>
      </c>
      <c r="AV408" s="67" t="str">
        <f t="shared" si="76"/>
        <v/>
      </c>
      <c r="AW408" s="67" t="str">
        <f t="shared" si="77"/>
        <v/>
      </c>
      <c r="AX408" s="67" t="str">
        <f t="shared" si="78"/>
        <v/>
      </c>
      <c r="AY408" s="67" t="str">
        <f t="shared" si="79"/>
        <v/>
      </c>
      <c r="AZ408" s="67" t="str">
        <f t="shared" si="80"/>
        <v/>
      </c>
      <c r="BA408" s="67" t="str">
        <f t="shared" si="81"/>
        <v/>
      </c>
      <c r="BB408" s="67" t="str">
        <f t="shared" si="82"/>
        <v/>
      </c>
      <c r="IX408" s="7"/>
      <c r="IY408" s="7"/>
    </row>
    <row r="409" spans="3:259" ht="11.85" customHeight="1" x14ac:dyDescent="0.3">
      <c r="C409" s="24"/>
      <c r="D409" s="12"/>
      <c r="E409" s="12"/>
      <c r="F409" s="12"/>
      <c r="G409" s="14"/>
      <c r="H409" s="14"/>
      <c r="I409" s="14"/>
      <c r="J409" s="10"/>
      <c r="K409" s="10"/>
      <c r="L409" s="10"/>
      <c r="M409" s="10"/>
      <c r="N409" s="10"/>
      <c r="O409" s="10"/>
      <c r="P409" s="10"/>
      <c r="Q409" s="10"/>
      <c r="R409" s="10"/>
      <c r="S409" s="7"/>
      <c r="T409" s="7"/>
      <c r="U409" s="7"/>
      <c r="V409" s="7"/>
      <c r="W409" s="7"/>
      <c r="X409" s="7"/>
      <c r="AH409" s="1"/>
      <c r="AI409" s="1"/>
      <c r="AQ409" s="7" t="str">
        <f t="shared" si="72"/>
        <v/>
      </c>
      <c r="AR409" s="67" t="str">
        <f t="shared" si="73"/>
        <v/>
      </c>
      <c r="AS409" s="67" t="str">
        <f t="shared" si="74"/>
        <v/>
      </c>
      <c r="AT409" s="67" t="str">
        <f t="shared" si="75"/>
        <v/>
      </c>
      <c r="AU409" s="67" t="str">
        <f t="shared" si="83"/>
        <v/>
      </c>
      <c r="AV409" s="67" t="str">
        <f t="shared" si="76"/>
        <v/>
      </c>
      <c r="AW409" s="67" t="str">
        <f t="shared" si="77"/>
        <v/>
      </c>
      <c r="AX409" s="67" t="str">
        <f t="shared" si="78"/>
        <v/>
      </c>
      <c r="AY409" s="67" t="str">
        <f t="shared" si="79"/>
        <v/>
      </c>
      <c r="AZ409" s="67" t="str">
        <f t="shared" si="80"/>
        <v/>
      </c>
      <c r="BA409" s="67" t="str">
        <f t="shared" si="81"/>
        <v/>
      </c>
      <c r="BB409" s="67" t="str">
        <f t="shared" si="82"/>
        <v/>
      </c>
      <c r="IX409" s="7"/>
      <c r="IY409" s="7"/>
    </row>
    <row r="410" spans="3:259" ht="11.85" customHeight="1" x14ac:dyDescent="0.3">
      <c r="C410" s="24"/>
      <c r="D410" s="12"/>
      <c r="E410" s="12"/>
      <c r="F410" s="12"/>
      <c r="G410" s="14"/>
      <c r="H410" s="14"/>
      <c r="I410" s="14"/>
      <c r="J410" s="10"/>
      <c r="K410" s="10"/>
      <c r="L410" s="10"/>
      <c r="M410" s="10"/>
      <c r="N410" s="10"/>
      <c r="O410" s="10"/>
      <c r="P410" s="10"/>
      <c r="Q410" s="10"/>
      <c r="R410" s="10"/>
      <c r="S410" s="7"/>
      <c r="T410" s="7"/>
      <c r="U410" s="7"/>
      <c r="V410" s="7"/>
      <c r="W410" s="7"/>
      <c r="X410" s="7"/>
      <c r="AH410" s="1"/>
      <c r="AI410" s="1"/>
      <c r="AQ410" s="7" t="str">
        <f t="shared" si="72"/>
        <v/>
      </c>
      <c r="AR410" s="67" t="str">
        <f t="shared" si="73"/>
        <v/>
      </c>
      <c r="AS410" s="67" t="str">
        <f t="shared" si="74"/>
        <v/>
      </c>
      <c r="AT410" s="67" t="str">
        <f t="shared" si="75"/>
        <v/>
      </c>
      <c r="AU410" s="67" t="str">
        <f t="shared" si="83"/>
        <v/>
      </c>
      <c r="AV410" s="67" t="str">
        <f t="shared" si="76"/>
        <v/>
      </c>
      <c r="AW410" s="67" t="str">
        <f t="shared" si="77"/>
        <v/>
      </c>
      <c r="AX410" s="67" t="str">
        <f t="shared" si="78"/>
        <v/>
      </c>
      <c r="AY410" s="67" t="str">
        <f t="shared" si="79"/>
        <v/>
      </c>
      <c r="AZ410" s="67" t="str">
        <f t="shared" si="80"/>
        <v/>
      </c>
      <c r="BA410" s="67" t="str">
        <f t="shared" si="81"/>
        <v/>
      </c>
      <c r="BB410" s="67" t="str">
        <f t="shared" si="82"/>
        <v/>
      </c>
      <c r="IX410" s="7"/>
      <c r="IY410" s="7"/>
    </row>
    <row r="411" spans="3:259" ht="11.85" customHeight="1" x14ac:dyDescent="0.3">
      <c r="C411" s="24"/>
      <c r="D411" s="12"/>
      <c r="E411" s="12"/>
      <c r="F411" s="12"/>
      <c r="G411" s="14"/>
      <c r="H411" s="14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7"/>
      <c r="T411" s="7"/>
      <c r="U411" s="7"/>
      <c r="V411" s="7"/>
      <c r="W411" s="7"/>
      <c r="X411" s="7"/>
      <c r="AH411" s="1"/>
      <c r="AI411" s="1"/>
      <c r="AQ411" s="7" t="str">
        <f t="shared" si="72"/>
        <v/>
      </c>
      <c r="AR411" s="67" t="str">
        <f t="shared" si="73"/>
        <v/>
      </c>
      <c r="AS411" s="67" t="str">
        <f t="shared" si="74"/>
        <v/>
      </c>
      <c r="AT411" s="67" t="str">
        <f t="shared" si="75"/>
        <v/>
      </c>
      <c r="AU411" s="67" t="str">
        <f t="shared" si="83"/>
        <v/>
      </c>
      <c r="AV411" s="67" t="str">
        <f t="shared" si="76"/>
        <v/>
      </c>
      <c r="AW411" s="67" t="str">
        <f t="shared" si="77"/>
        <v/>
      </c>
      <c r="AX411" s="67" t="str">
        <f t="shared" si="78"/>
        <v/>
      </c>
      <c r="AY411" s="67" t="str">
        <f t="shared" si="79"/>
        <v/>
      </c>
      <c r="AZ411" s="67" t="str">
        <f t="shared" si="80"/>
        <v/>
      </c>
      <c r="BA411" s="67" t="str">
        <f t="shared" si="81"/>
        <v/>
      </c>
      <c r="BB411" s="67" t="str">
        <f t="shared" si="82"/>
        <v/>
      </c>
      <c r="IX411" s="7"/>
      <c r="IY411" s="7"/>
    </row>
    <row r="412" spans="3:259" ht="11.85" customHeight="1" x14ac:dyDescent="0.3">
      <c r="C412" s="24"/>
      <c r="D412" s="12"/>
      <c r="E412" s="12"/>
      <c r="F412" s="12"/>
      <c r="G412" s="14"/>
      <c r="H412" s="14"/>
      <c r="I412" s="14"/>
      <c r="J412" s="10"/>
      <c r="K412" s="10"/>
      <c r="L412" s="10"/>
      <c r="M412" s="10"/>
      <c r="N412" s="10"/>
      <c r="O412" s="10"/>
      <c r="P412" s="10"/>
      <c r="Q412" s="10"/>
      <c r="R412" s="10"/>
      <c r="S412" s="7"/>
      <c r="T412" s="7"/>
      <c r="U412" s="7"/>
      <c r="V412" s="7"/>
      <c r="W412" s="7"/>
      <c r="X412" s="7"/>
      <c r="AH412" s="1"/>
      <c r="AI412" s="1"/>
      <c r="AQ412" s="7" t="str">
        <f t="shared" si="72"/>
        <v/>
      </c>
      <c r="AR412" s="67" t="str">
        <f t="shared" si="73"/>
        <v/>
      </c>
      <c r="AS412" s="67" t="str">
        <f t="shared" si="74"/>
        <v/>
      </c>
      <c r="AT412" s="67" t="str">
        <f t="shared" si="75"/>
        <v/>
      </c>
      <c r="AU412" s="67" t="str">
        <f t="shared" si="83"/>
        <v/>
      </c>
      <c r="AV412" s="67" t="str">
        <f t="shared" si="76"/>
        <v/>
      </c>
      <c r="AW412" s="67" t="str">
        <f t="shared" si="77"/>
        <v/>
      </c>
      <c r="AX412" s="67" t="str">
        <f t="shared" si="78"/>
        <v/>
      </c>
      <c r="AY412" s="67" t="str">
        <f t="shared" si="79"/>
        <v/>
      </c>
      <c r="AZ412" s="67" t="str">
        <f t="shared" si="80"/>
        <v/>
      </c>
      <c r="BA412" s="67" t="str">
        <f t="shared" si="81"/>
        <v/>
      </c>
      <c r="BB412" s="67" t="str">
        <f t="shared" si="82"/>
        <v/>
      </c>
      <c r="IX412" s="7"/>
      <c r="IY412" s="7"/>
    </row>
    <row r="413" spans="3:259" ht="11.85" customHeight="1" x14ac:dyDescent="0.3">
      <c r="C413" s="24"/>
      <c r="D413" s="12"/>
      <c r="E413" s="12"/>
      <c r="F413" s="12"/>
      <c r="G413" s="14"/>
      <c r="H413" s="14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7"/>
      <c r="T413" s="7"/>
      <c r="U413" s="7"/>
      <c r="V413" s="7"/>
      <c r="W413" s="7"/>
      <c r="X413" s="7"/>
      <c r="AH413" s="1"/>
      <c r="AI413" s="1"/>
      <c r="AQ413" s="7" t="str">
        <f t="shared" si="72"/>
        <v/>
      </c>
      <c r="AR413" s="67" t="str">
        <f t="shared" si="73"/>
        <v/>
      </c>
      <c r="AS413" s="67" t="str">
        <f t="shared" si="74"/>
        <v/>
      </c>
      <c r="AT413" s="67" t="str">
        <f t="shared" si="75"/>
        <v/>
      </c>
      <c r="AU413" s="67" t="str">
        <f t="shared" si="83"/>
        <v/>
      </c>
      <c r="AV413" s="67" t="str">
        <f t="shared" si="76"/>
        <v/>
      </c>
      <c r="AW413" s="67" t="str">
        <f t="shared" si="77"/>
        <v/>
      </c>
      <c r="AX413" s="67" t="str">
        <f t="shared" si="78"/>
        <v/>
      </c>
      <c r="AY413" s="67" t="str">
        <f t="shared" si="79"/>
        <v/>
      </c>
      <c r="AZ413" s="67" t="str">
        <f t="shared" si="80"/>
        <v/>
      </c>
      <c r="BA413" s="67" t="str">
        <f t="shared" si="81"/>
        <v/>
      </c>
      <c r="BB413" s="67" t="str">
        <f t="shared" si="82"/>
        <v/>
      </c>
      <c r="IX413" s="7"/>
      <c r="IY413" s="7"/>
    </row>
    <row r="414" spans="3:259" ht="11.85" customHeight="1" x14ac:dyDescent="0.3">
      <c r="C414" s="24"/>
      <c r="D414" s="12"/>
      <c r="E414" s="12"/>
      <c r="F414" s="12"/>
      <c r="G414" s="14"/>
      <c r="H414" s="14"/>
      <c r="I414" s="14"/>
      <c r="J414" s="10"/>
      <c r="K414" s="10"/>
      <c r="L414" s="10"/>
      <c r="M414" s="10"/>
      <c r="N414" s="10"/>
      <c r="O414" s="10"/>
      <c r="P414" s="10"/>
      <c r="Q414" s="10"/>
      <c r="R414" s="10"/>
      <c r="S414" s="7"/>
      <c r="T414" s="7"/>
      <c r="U414" s="7"/>
      <c r="V414" s="7"/>
      <c r="W414" s="7"/>
      <c r="X414" s="7"/>
      <c r="AH414" s="1"/>
      <c r="AI414" s="1"/>
      <c r="AQ414" s="7" t="str">
        <f t="shared" si="72"/>
        <v/>
      </c>
      <c r="AR414" s="67" t="str">
        <f t="shared" si="73"/>
        <v/>
      </c>
      <c r="AS414" s="67" t="str">
        <f t="shared" si="74"/>
        <v/>
      </c>
      <c r="AT414" s="67" t="str">
        <f t="shared" si="75"/>
        <v/>
      </c>
      <c r="AU414" s="67" t="str">
        <f t="shared" si="83"/>
        <v/>
      </c>
      <c r="AV414" s="67" t="str">
        <f t="shared" si="76"/>
        <v/>
      </c>
      <c r="AW414" s="67" t="str">
        <f t="shared" si="77"/>
        <v/>
      </c>
      <c r="AX414" s="67" t="str">
        <f t="shared" si="78"/>
        <v/>
      </c>
      <c r="AY414" s="67" t="str">
        <f t="shared" si="79"/>
        <v/>
      </c>
      <c r="AZ414" s="67" t="str">
        <f t="shared" si="80"/>
        <v/>
      </c>
      <c r="BA414" s="67" t="str">
        <f t="shared" si="81"/>
        <v/>
      </c>
      <c r="BB414" s="67" t="str">
        <f t="shared" si="82"/>
        <v/>
      </c>
      <c r="IX414" s="7"/>
      <c r="IY414" s="7"/>
    </row>
    <row r="415" spans="3:259" ht="11.85" customHeight="1" x14ac:dyDescent="0.3">
      <c r="C415" s="24"/>
      <c r="D415" s="12"/>
      <c r="E415" s="12"/>
      <c r="F415" s="12"/>
      <c r="G415" s="14"/>
      <c r="H415" s="14"/>
      <c r="I415" s="14"/>
      <c r="J415" s="10"/>
      <c r="K415" s="10"/>
      <c r="L415" s="10"/>
      <c r="M415" s="10"/>
      <c r="N415" s="10"/>
      <c r="O415" s="10"/>
      <c r="P415" s="10"/>
      <c r="Q415" s="10"/>
      <c r="R415" s="10"/>
      <c r="S415" s="7"/>
      <c r="T415" s="7"/>
      <c r="U415" s="7"/>
      <c r="V415" s="7"/>
      <c r="W415" s="7"/>
      <c r="X415" s="7"/>
      <c r="AH415" s="1"/>
      <c r="AI415" s="1"/>
      <c r="AQ415" s="7" t="str">
        <f t="shared" si="72"/>
        <v/>
      </c>
      <c r="AR415" s="67" t="str">
        <f t="shared" si="73"/>
        <v/>
      </c>
      <c r="AS415" s="67" t="str">
        <f t="shared" si="74"/>
        <v/>
      </c>
      <c r="AT415" s="67" t="str">
        <f t="shared" si="75"/>
        <v/>
      </c>
      <c r="AU415" s="67" t="str">
        <f t="shared" si="83"/>
        <v/>
      </c>
      <c r="AV415" s="67" t="str">
        <f t="shared" si="76"/>
        <v/>
      </c>
      <c r="AW415" s="67" t="str">
        <f t="shared" si="77"/>
        <v/>
      </c>
      <c r="AX415" s="67" t="str">
        <f t="shared" si="78"/>
        <v/>
      </c>
      <c r="AY415" s="67" t="str">
        <f t="shared" si="79"/>
        <v/>
      </c>
      <c r="AZ415" s="67" t="str">
        <f t="shared" si="80"/>
        <v/>
      </c>
      <c r="BA415" s="67" t="str">
        <f t="shared" si="81"/>
        <v/>
      </c>
      <c r="BB415" s="67" t="str">
        <f t="shared" si="82"/>
        <v/>
      </c>
      <c r="IX415" s="7"/>
      <c r="IY415" s="7"/>
    </row>
    <row r="416" spans="3:259" ht="11.85" customHeight="1" x14ac:dyDescent="0.3">
      <c r="C416" s="24"/>
      <c r="D416" s="12"/>
      <c r="E416" s="12"/>
      <c r="F416" s="12"/>
      <c r="G416" s="14"/>
      <c r="H416" s="14"/>
      <c r="I416" s="14"/>
      <c r="J416" s="10"/>
      <c r="K416" s="10"/>
      <c r="L416" s="10"/>
      <c r="M416" s="10"/>
      <c r="N416" s="10"/>
      <c r="O416" s="10"/>
      <c r="P416" s="10"/>
      <c r="Q416" s="10"/>
      <c r="R416" s="10"/>
      <c r="S416" s="7"/>
      <c r="T416" s="7"/>
      <c r="U416" s="7"/>
      <c r="V416" s="7"/>
      <c r="W416" s="7"/>
      <c r="X416" s="7"/>
      <c r="AH416" s="1"/>
      <c r="AI416" s="1"/>
      <c r="AQ416" s="7" t="str">
        <f t="shared" si="72"/>
        <v/>
      </c>
      <c r="AR416" s="67" t="str">
        <f t="shared" si="73"/>
        <v/>
      </c>
      <c r="AS416" s="67" t="str">
        <f t="shared" si="74"/>
        <v/>
      </c>
      <c r="AT416" s="67" t="str">
        <f t="shared" si="75"/>
        <v/>
      </c>
      <c r="AU416" s="67" t="str">
        <f t="shared" si="83"/>
        <v/>
      </c>
      <c r="AV416" s="67" t="str">
        <f t="shared" si="76"/>
        <v/>
      </c>
      <c r="AW416" s="67" t="str">
        <f t="shared" si="77"/>
        <v/>
      </c>
      <c r="AX416" s="67" t="str">
        <f t="shared" si="78"/>
        <v/>
      </c>
      <c r="AY416" s="67" t="str">
        <f t="shared" si="79"/>
        <v/>
      </c>
      <c r="AZ416" s="67" t="str">
        <f t="shared" si="80"/>
        <v/>
      </c>
      <c r="BA416" s="67" t="str">
        <f t="shared" si="81"/>
        <v/>
      </c>
      <c r="BB416" s="67" t="str">
        <f t="shared" si="82"/>
        <v/>
      </c>
      <c r="IX416" s="7"/>
      <c r="IY416" s="7"/>
    </row>
    <row r="417" spans="3:259" ht="11.85" customHeight="1" x14ac:dyDescent="0.3">
      <c r="C417" s="24"/>
      <c r="D417" s="12"/>
      <c r="E417" s="12"/>
      <c r="F417" s="12"/>
      <c r="G417" s="14"/>
      <c r="H417" s="14"/>
      <c r="I417" s="14"/>
      <c r="J417" s="10"/>
      <c r="K417" s="10"/>
      <c r="L417" s="10"/>
      <c r="M417" s="10"/>
      <c r="N417" s="10"/>
      <c r="O417" s="10"/>
      <c r="P417" s="10"/>
      <c r="Q417" s="10"/>
      <c r="R417" s="10"/>
      <c r="S417" s="7"/>
      <c r="T417" s="7"/>
      <c r="U417" s="7"/>
      <c r="V417" s="7"/>
      <c r="W417" s="7"/>
      <c r="X417" s="7"/>
      <c r="AH417" s="1"/>
      <c r="AI417" s="1"/>
      <c r="AQ417" s="7" t="str">
        <f t="shared" si="72"/>
        <v/>
      </c>
      <c r="AR417" s="67" t="str">
        <f t="shared" si="73"/>
        <v/>
      </c>
      <c r="AS417" s="67" t="str">
        <f t="shared" si="74"/>
        <v/>
      </c>
      <c r="AT417" s="67" t="str">
        <f t="shared" si="75"/>
        <v/>
      </c>
      <c r="AU417" s="67" t="str">
        <f t="shared" si="83"/>
        <v/>
      </c>
      <c r="AV417" s="67" t="str">
        <f t="shared" si="76"/>
        <v/>
      </c>
      <c r="AW417" s="67" t="str">
        <f t="shared" si="77"/>
        <v/>
      </c>
      <c r="AX417" s="67" t="str">
        <f t="shared" si="78"/>
        <v/>
      </c>
      <c r="AY417" s="67" t="str">
        <f t="shared" si="79"/>
        <v/>
      </c>
      <c r="AZ417" s="67" t="str">
        <f t="shared" si="80"/>
        <v/>
      </c>
      <c r="BA417" s="67" t="str">
        <f t="shared" si="81"/>
        <v/>
      </c>
      <c r="BB417" s="67" t="str">
        <f t="shared" si="82"/>
        <v/>
      </c>
      <c r="IX417" s="7"/>
      <c r="IY417" s="7"/>
    </row>
    <row r="418" spans="3:259" ht="11.85" customHeight="1" x14ac:dyDescent="0.3">
      <c r="C418" s="24"/>
      <c r="D418" s="12"/>
      <c r="E418" s="12"/>
      <c r="F418" s="12"/>
      <c r="G418" s="14"/>
      <c r="H418" s="14"/>
      <c r="I418" s="14"/>
      <c r="J418" s="10"/>
      <c r="K418" s="10"/>
      <c r="L418" s="10"/>
      <c r="M418" s="10"/>
      <c r="N418" s="10"/>
      <c r="O418" s="10"/>
      <c r="P418" s="10"/>
      <c r="Q418" s="10"/>
      <c r="R418" s="10"/>
      <c r="S418" s="7"/>
      <c r="T418" s="7"/>
      <c r="U418" s="7"/>
      <c r="V418" s="7"/>
      <c r="W418" s="7"/>
      <c r="X418" s="7"/>
      <c r="AH418" s="1"/>
      <c r="AI418" s="1"/>
      <c r="AQ418" s="7" t="str">
        <f t="shared" si="72"/>
        <v/>
      </c>
      <c r="AR418" s="67" t="str">
        <f t="shared" si="73"/>
        <v/>
      </c>
      <c r="AS418" s="67" t="str">
        <f t="shared" si="74"/>
        <v/>
      </c>
      <c r="AT418" s="67" t="str">
        <f t="shared" si="75"/>
        <v/>
      </c>
      <c r="AU418" s="67" t="str">
        <f t="shared" si="83"/>
        <v/>
      </c>
      <c r="AV418" s="67" t="str">
        <f t="shared" si="76"/>
        <v/>
      </c>
      <c r="AW418" s="67" t="str">
        <f t="shared" si="77"/>
        <v/>
      </c>
      <c r="AX418" s="67" t="str">
        <f t="shared" si="78"/>
        <v/>
      </c>
      <c r="AY418" s="67" t="str">
        <f t="shared" si="79"/>
        <v/>
      </c>
      <c r="AZ418" s="67" t="str">
        <f t="shared" si="80"/>
        <v/>
      </c>
      <c r="BA418" s="67" t="str">
        <f t="shared" si="81"/>
        <v/>
      </c>
      <c r="BB418" s="67" t="str">
        <f t="shared" si="82"/>
        <v/>
      </c>
      <c r="IX418" s="7"/>
      <c r="IY418" s="7"/>
    </row>
    <row r="419" spans="3:259" ht="11.85" customHeight="1" x14ac:dyDescent="0.3">
      <c r="C419" s="24"/>
      <c r="D419" s="12"/>
      <c r="E419" s="12"/>
      <c r="F419" s="12"/>
      <c r="G419" s="14"/>
      <c r="H419" s="14"/>
      <c r="I419" s="14"/>
      <c r="J419" s="10"/>
      <c r="K419" s="10"/>
      <c r="L419" s="10"/>
      <c r="M419" s="10"/>
      <c r="N419" s="10"/>
      <c r="O419" s="10"/>
      <c r="P419" s="10"/>
      <c r="Q419" s="10"/>
      <c r="R419" s="10"/>
      <c r="S419" s="7"/>
      <c r="T419" s="7"/>
      <c r="U419" s="7"/>
      <c r="V419" s="7"/>
      <c r="W419" s="7"/>
      <c r="X419" s="7"/>
      <c r="AH419" s="1"/>
      <c r="AI419" s="1"/>
      <c r="AQ419" s="7" t="str">
        <f t="shared" si="72"/>
        <v/>
      </c>
      <c r="AR419" s="67" t="str">
        <f t="shared" si="73"/>
        <v/>
      </c>
      <c r="AS419" s="67" t="str">
        <f t="shared" si="74"/>
        <v/>
      </c>
      <c r="AT419" s="67" t="str">
        <f t="shared" si="75"/>
        <v/>
      </c>
      <c r="AU419" s="67" t="str">
        <f t="shared" si="83"/>
        <v/>
      </c>
      <c r="AV419" s="67" t="str">
        <f t="shared" si="76"/>
        <v/>
      </c>
      <c r="AW419" s="67" t="str">
        <f t="shared" si="77"/>
        <v/>
      </c>
      <c r="AX419" s="67" t="str">
        <f t="shared" si="78"/>
        <v/>
      </c>
      <c r="AY419" s="67" t="str">
        <f t="shared" si="79"/>
        <v/>
      </c>
      <c r="AZ419" s="67" t="str">
        <f t="shared" si="80"/>
        <v/>
      </c>
      <c r="BA419" s="67" t="str">
        <f t="shared" si="81"/>
        <v/>
      </c>
      <c r="BB419" s="67" t="str">
        <f t="shared" si="82"/>
        <v/>
      </c>
      <c r="IX419" s="7"/>
      <c r="IY419" s="7"/>
    </row>
    <row r="420" spans="3:259" ht="11.85" customHeight="1" x14ac:dyDescent="0.3">
      <c r="C420" s="24"/>
      <c r="D420" s="12"/>
      <c r="E420" s="12"/>
      <c r="F420" s="12"/>
      <c r="G420" s="14"/>
      <c r="H420" s="14"/>
      <c r="I420" s="14"/>
      <c r="J420" s="10"/>
      <c r="K420" s="10"/>
      <c r="L420" s="10"/>
      <c r="M420" s="10"/>
      <c r="N420" s="10"/>
      <c r="O420" s="10"/>
      <c r="P420" s="10"/>
      <c r="Q420" s="10"/>
      <c r="R420" s="10"/>
      <c r="S420" s="7"/>
      <c r="T420" s="7"/>
      <c r="U420" s="7"/>
      <c r="V420" s="7"/>
      <c r="W420" s="7"/>
      <c r="X420" s="7"/>
      <c r="AH420" s="1"/>
      <c r="AI420" s="1"/>
      <c r="AQ420" s="7" t="str">
        <f t="shared" si="72"/>
        <v/>
      </c>
      <c r="AR420" s="67" t="str">
        <f t="shared" si="73"/>
        <v/>
      </c>
      <c r="AS420" s="67" t="str">
        <f t="shared" si="74"/>
        <v/>
      </c>
      <c r="AT420" s="67" t="str">
        <f t="shared" si="75"/>
        <v/>
      </c>
      <c r="AU420" s="67" t="str">
        <f t="shared" si="83"/>
        <v/>
      </c>
      <c r="AV420" s="67" t="str">
        <f t="shared" si="76"/>
        <v/>
      </c>
      <c r="AW420" s="67" t="str">
        <f t="shared" si="77"/>
        <v/>
      </c>
      <c r="AX420" s="67" t="str">
        <f t="shared" si="78"/>
        <v/>
      </c>
      <c r="AY420" s="67" t="str">
        <f t="shared" si="79"/>
        <v/>
      </c>
      <c r="AZ420" s="67" t="str">
        <f t="shared" si="80"/>
        <v/>
      </c>
      <c r="BA420" s="67" t="str">
        <f t="shared" si="81"/>
        <v/>
      </c>
      <c r="BB420" s="67" t="str">
        <f t="shared" si="82"/>
        <v/>
      </c>
      <c r="IX420" s="7"/>
      <c r="IY420" s="7"/>
    </row>
    <row r="421" spans="3:259" ht="11.85" customHeight="1" x14ac:dyDescent="0.3">
      <c r="C421" s="24"/>
      <c r="D421" s="12"/>
      <c r="E421" s="12"/>
      <c r="F421" s="12"/>
      <c r="G421" s="14"/>
      <c r="H421" s="14"/>
      <c r="I421" s="14"/>
      <c r="J421" s="10"/>
      <c r="K421" s="10"/>
      <c r="L421" s="10"/>
      <c r="M421" s="10"/>
      <c r="N421" s="10"/>
      <c r="O421" s="10"/>
      <c r="P421" s="10"/>
      <c r="Q421" s="10"/>
      <c r="R421" s="10"/>
      <c r="S421" s="7"/>
      <c r="T421" s="7"/>
      <c r="U421" s="7"/>
      <c r="V421" s="7"/>
      <c r="W421" s="7"/>
      <c r="X421" s="7"/>
      <c r="AH421" s="1"/>
      <c r="AI421" s="1"/>
      <c r="AQ421" s="7" t="str">
        <f t="shared" si="72"/>
        <v/>
      </c>
      <c r="AR421" s="67" t="str">
        <f t="shared" si="73"/>
        <v/>
      </c>
      <c r="AS421" s="67" t="str">
        <f t="shared" si="74"/>
        <v/>
      </c>
      <c r="AT421" s="67" t="str">
        <f t="shared" si="75"/>
        <v/>
      </c>
      <c r="AU421" s="67" t="str">
        <f t="shared" si="83"/>
        <v/>
      </c>
      <c r="AV421" s="67" t="str">
        <f t="shared" si="76"/>
        <v/>
      </c>
      <c r="AW421" s="67" t="str">
        <f t="shared" si="77"/>
        <v/>
      </c>
      <c r="AX421" s="67" t="str">
        <f t="shared" si="78"/>
        <v/>
      </c>
      <c r="AY421" s="67" t="str">
        <f t="shared" si="79"/>
        <v/>
      </c>
      <c r="AZ421" s="67" t="str">
        <f t="shared" si="80"/>
        <v/>
      </c>
      <c r="BA421" s="67" t="str">
        <f t="shared" si="81"/>
        <v/>
      </c>
      <c r="BB421" s="67" t="str">
        <f t="shared" si="82"/>
        <v/>
      </c>
      <c r="IX421" s="7"/>
      <c r="IY421" s="7"/>
    </row>
    <row r="422" spans="3:259" ht="11.85" customHeight="1" x14ac:dyDescent="0.3">
      <c r="C422" s="24"/>
      <c r="D422" s="12"/>
      <c r="E422" s="12"/>
      <c r="F422" s="12"/>
      <c r="G422" s="14"/>
      <c r="H422" s="14"/>
      <c r="I422" s="14"/>
      <c r="J422" s="10"/>
      <c r="K422" s="10"/>
      <c r="L422" s="10"/>
      <c r="M422" s="10"/>
      <c r="N422" s="10"/>
      <c r="O422" s="10"/>
      <c r="P422" s="10"/>
      <c r="Q422" s="10"/>
      <c r="R422" s="10"/>
      <c r="S422" s="7"/>
      <c r="T422" s="7"/>
      <c r="U422" s="7"/>
      <c r="V422" s="7"/>
      <c r="W422" s="7"/>
      <c r="X422" s="7"/>
      <c r="AH422" s="1"/>
      <c r="AI422" s="1"/>
      <c r="AQ422" s="7" t="str">
        <f t="shared" si="72"/>
        <v/>
      </c>
      <c r="AR422" s="67" t="str">
        <f t="shared" si="73"/>
        <v/>
      </c>
      <c r="AS422" s="67" t="str">
        <f t="shared" si="74"/>
        <v/>
      </c>
      <c r="AT422" s="67" t="str">
        <f t="shared" si="75"/>
        <v/>
      </c>
      <c r="AU422" s="67" t="str">
        <f t="shared" si="83"/>
        <v/>
      </c>
      <c r="AV422" s="67" t="str">
        <f t="shared" si="76"/>
        <v/>
      </c>
      <c r="AW422" s="67" t="str">
        <f t="shared" si="77"/>
        <v/>
      </c>
      <c r="AX422" s="67" t="str">
        <f t="shared" si="78"/>
        <v/>
      </c>
      <c r="AY422" s="67" t="str">
        <f t="shared" si="79"/>
        <v/>
      </c>
      <c r="AZ422" s="67" t="str">
        <f t="shared" si="80"/>
        <v/>
      </c>
      <c r="BA422" s="67" t="str">
        <f t="shared" si="81"/>
        <v/>
      </c>
      <c r="BB422" s="67" t="str">
        <f t="shared" si="82"/>
        <v/>
      </c>
      <c r="IX422" s="7"/>
      <c r="IY422" s="7"/>
    </row>
    <row r="423" spans="3:259" ht="11.85" customHeight="1" x14ac:dyDescent="0.3">
      <c r="C423" s="24"/>
      <c r="D423" s="12"/>
      <c r="E423" s="12"/>
      <c r="F423" s="12"/>
      <c r="G423" s="14"/>
      <c r="H423" s="14"/>
      <c r="I423" s="14"/>
      <c r="J423" s="10"/>
      <c r="K423" s="10"/>
      <c r="L423" s="10"/>
      <c r="M423" s="10"/>
      <c r="N423" s="10"/>
      <c r="O423" s="10"/>
      <c r="P423" s="10"/>
      <c r="Q423" s="10"/>
      <c r="R423" s="10"/>
      <c r="S423" s="7"/>
      <c r="T423" s="7"/>
      <c r="U423" s="7"/>
      <c r="V423" s="7"/>
      <c r="W423" s="7"/>
      <c r="X423" s="7"/>
      <c r="AH423" s="1"/>
      <c r="AI423" s="1"/>
      <c r="AQ423" s="7" t="str">
        <f t="shared" si="72"/>
        <v/>
      </c>
      <c r="AR423" s="67" t="str">
        <f t="shared" si="73"/>
        <v/>
      </c>
      <c r="AS423" s="67" t="str">
        <f t="shared" si="74"/>
        <v/>
      </c>
      <c r="AT423" s="67" t="str">
        <f t="shared" si="75"/>
        <v/>
      </c>
      <c r="AU423" s="67" t="str">
        <f t="shared" si="83"/>
        <v/>
      </c>
      <c r="AV423" s="67" t="str">
        <f t="shared" si="76"/>
        <v/>
      </c>
      <c r="AW423" s="67" t="str">
        <f t="shared" si="77"/>
        <v/>
      </c>
      <c r="AX423" s="67" t="str">
        <f t="shared" si="78"/>
        <v/>
      </c>
      <c r="AY423" s="67" t="str">
        <f t="shared" si="79"/>
        <v/>
      </c>
      <c r="AZ423" s="67" t="str">
        <f t="shared" si="80"/>
        <v/>
      </c>
      <c r="BA423" s="67" t="str">
        <f t="shared" si="81"/>
        <v/>
      </c>
      <c r="BB423" s="67" t="str">
        <f t="shared" si="82"/>
        <v/>
      </c>
      <c r="IX423" s="7"/>
      <c r="IY423" s="7"/>
    </row>
    <row r="424" spans="3:259" ht="11.85" customHeight="1" x14ac:dyDescent="0.3">
      <c r="C424" s="24"/>
      <c r="D424" s="12"/>
      <c r="E424" s="12"/>
      <c r="F424" s="12"/>
      <c r="G424" s="14"/>
      <c r="H424" s="14"/>
      <c r="I424" s="14"/>
      <c r="J424" s="10"/>
      <c r="K424" s="10"/>
      <c r="L424" s="10"/>
      <c r="M424" s="10"/>
      <c r="N424" s="10"/>
      <c r="O424" s="10"/>
      <c r="P424" s="10"/>
      <c r="Q424" s="10"/>
      <c r="R424" s="10"/>
      <c r="S424" s="7"/>
      <c r="T424" s="7"/>
      <c r="U424" s="7"/>
      <c r="V424" s="7"/>
      <c r="W424" s="7"/>
      <c r="X424" s="7"/>
      <c r="AH424" s="1"/>
      <c r="AI424" s="1"/>
      <c r="AQ424" s="7" t="str">
        <f t="shared" si="72"/>
        <v/>
      </c>
      <c r="AR424" s="67" t="str">
        <f t="shared" si="73"/>
        <v/>
      </c>
      <c r="AS424" s="67" t="str">
        <f t="shared" si="74"/>
        <v/>
      </c>
      <c r="AT424" s="67" t="str">
        <f t="shared" si="75"/>
        <v/>
      </c>
      <c r="AU424" s="67" t="str">
        <f t="shared" si="83"/>
        <v/>
      </c>
      <c r="AV424" s="67" t="str">
        <f t="shared" si="76"/>
        <v/>
      </c>
      <c r="AW424" s="67" t="str">
        <f t="shared" si="77"/>
        <v/>
      </c>
      <c r="AX424" s="67" t="str">
        <f t="shared" si="78"/>
        <v/>
      </c>
      <c r="AY424" s="67" t="str">
        <f t="shared" si="79"/>
        <v/>
      </c>
      <c r="AZ424" s="67" t="str">
        <f t="shared" si="80"/>
        <v/>
      </c>
      <c r="BA424" s="67" t="str">
        <f t="shared" si="81"/>
        <v/>
      </c>
      <c r="BB424" s="67" t="str">
        <f t="shared" si="82"/>
        <v/>
      </c>
      <c r="IX424" s="7"/>
      <c r="IY424" s="7"/>
    </row>
    <row r="425" spans="3:259" ht="11.85" customHeight="1" x14ac:dyDescent="0.3">
      <c r="C425" s="24"/>
      <c r="D425" s="12"/>
      <c r="E425" s="12"/>
      <c r="F425" s="12"/>
      <c r="G425" s="14"/>
      <c r="H425" s="14"/>
      <c r="I425" s="14"/>
      <c r="J425" s="10"/>
      <c r="K425" s="10"/>
      <c r="L425" s="10"/>
      <c r="M425" s="10"/>
      <c r="N425" s="10"/>
      <c r="O425" s="10"/>
      <c r="P425" s="10"/>
      <c r="Q425" s="10"/>
      <c r="R425" s="10"/>
      <c r="S425" s="7"/>
      <c r="T425" s="7"/>
      <c r="U425" s="7"/>
      <c r="V425" s="7"/>
      <c r="W425" s="7"/>
      <c r="X425" s="7"/>
      <c r="AH425" s="1"/>
      <c r="AI425" s="1"/>
      <c r="AQ425" s="7" t="str">
        <f t="shared" si="72"/>
        <v/>
      </c>
      <c r="AR425" s="67" t="str">
        <f t="shared" si="73"/>
        <v/>
      </c>
      <c r="AS425" s="67" t="str">
        <f t="shared" si="74"/>
        <v/>
      </c>
      <c r="AT425" s="67" t="str">
        <f t="shared" si="75"/>
        <v/>
      </c>
      <c r="AU425" s="67" t="str">
        <f t="shared" si="83"/>
        <v/>
      </c>
      <c r="AV425" s="67" t="str">
        <f t="shared" si="76"/>
        <v/>
      </c>
      <c r="AW425" s="67" t="str">
        <f t="shared" si="77"/>
        <v/>
      </c>
      <c r="AX425" s="67" t="str">
        <f t="shared" si="78"/>
        <v/>
      </c>
      <c r="AY425" s="67" t="str">
        <f t="shared" si="79"/>
        <v/>
      </c>
      <c r="AZ425" s="67" t="str">
        <f t="shared" si="80"/>
        <v/>
      </c>
      <c r="BA425" s="67" t="str">
        <f t="shared" si="81"/>
        <v/>
      </c>
      <c r="BB425" s="67" t="str">
        <f t="shared" si="82"/>
        <v/>
      </c>
      <c r="IX425" s="7"/>
      <c r="IY425" s="7"/>
    </row>
    <row r="426" spans="3:259" ht="11.85" customHeight="1" x14ac:dyDescent="0.3">
      <c r="C426" s="24"/>
      <c r="D426" s="12"/>
      <c r="E426" s="12"/>
      <c r="F426" s="12"/>
      <c r="G426" s="14"/>
      <c r="H426" s="14"/>
      <c r="I426" s="14"/>
      <c r="J426" s="10"/>
      <c r="K426" s="10"/>
      <c r="L426" s="10"/>
      <c r="M426" s="10"/>
      <c r="N426" s="10"/>
      <c r="O426" s="10"/>
      <c r="P426" s="10"/>
      <c r="Q426" s="10"/>
      <c r="R426" s="10"/>
      <c r="S426" s="7"/>
      <c r="T426" s="7"/>
      <c r="U426" s="7"/>
      <c r="V426" s="7"/>
      <c r="W426" s="7"/>
      <c r="X426" s="7"/>
      <c r="AH426" s="1"/>
      <c r="AI426" s="1"/>
      <c r="AQ426" s="7" t="str">
        <f t="shared" si="72"/>
        <v/>
      </c>
      <c r="AR426" s="67" t="str">
        <f t="shared" si="73"/>
        <v/>
      </c>
      <c r="AS426" s="67" t="str">
        <f t="shared" si="74"/>
        <v/>
      </c>
      <c r="AT426" s="67" t="str">
        <f t="shared" si="75"/>
        <v/>
      </c>
      <c r="AU426" s="67" t="str">
        <f t="shared" si="83"/>
        <v/>
      </c>
      <c r="AV426" s="67" t="str">
        <f t="shared" si="76"/>
        <v/>
      </c>
      <c r="AW426" s="67" t="str">
        <f t="shared" si="77"/>
        <v/>
      </c>
      <c r="AX426" s="67" t="str">
        <f t="shared" si="78"/>
        <v/>
      </c>
      <c r="AY426" s="67" t="str">
        <f t="shared" si="79"/>
        <v/>
      </c>
      <c r="AZ426" s="67" t="str">
        <f t="shared" si="80"/>
        <v/>
      </c>
      <c r="BA426" s="67" t="str">
        <f t="shared" si="81"/>
        <v/>
      </c>
      <c r="BB426" s="67" t="str">
        <f t="shared" si="82"/>
        <v/>
      </c>
      <c r="IX426" s="7"/>
      <c r="IY426" s="7"/>
    </row>
    <row r="427" spans="3:259" ht="11.85" customHeight="1" x14ac:dyDescent="0.3">
      <c r="C427" s="24"/>
      <c r="D427" s="12"/>
      <c r="E427" s="12"/>
      <c r="F427" s="12"/>
      <c r="G427" s="14"/>
      <c r="H427" s="14"/>
      <c r="I427" s="14"/>
      <c r="J427" s="10"/>
      <c r="K427" s="10"/>
      <c r="L427" s="10"/>
      <c r="M427" s="10"/>
      <c r="N427" s="10"/>
      <c r="O427" s="10"/>
      <c r="P427" s="10"/>
      <c r="Q427" s="10"/>
      <c r="R427" s="10"/>
      <c r="S427" s="7"/>
      <c r="T427" s="7"/>
      <c r="U427" s="7"/>
      <c r="V427" s="7"/>
      <c r="W427" s="7"/>
      <c r="X427" s="7"/>
      <c r="AH427" s="1"/>
      <c r="AI427" s="1"/>
      <c r="AQ427" s="7" t="str">
        <f t="shared" si="72"/>
        <v/>
      </c>
      <c r="AR427" s="67" t="str">
        <f t="shared" si="73"/>
        <v/>
      </c>
      <c r="AS427" s="67" t="str">
        <f t="shared" si="74"/>
        <v/>
      </c>
      <c r="AT427" s="67" t="str">
        <f t="shared" si="75"/>
        <v/>
      </c>
      <c r="AU427" s="67" t="str">
        <f t="shared" si="83"/>
        <v/>
      </c>
      <c r="AV427" s="67" t="str">
        <f t="shared" si="76"/>
        <v/>
      </c>
      <c r="AW427" s="67" t="str">
        <f t="shared" si="77"/>
        <v/>
      </c>
      <c r="AX427" s="67" t="str">
        <f t="shared" si="78"/>
        <v/>
      </c>
      <c r="AY427" s="67" t="str">
        <f t="shared" si="79"/>
        <v/>
      </c>
      <c r="AZ427" s="67" t="str">
        <f t="shared" si="80"/>
        <v/>
      </c>
      <c r="BA427" s="67" t="str">
        <f t="shared" si="81"/>
        <v/>
      </c>
      <c r="BB427" s="67" t="str">
        <f t="shared" si="82"/>
        <v/>
      </c>
      <c r="IX427" s="7"/>
      <c r="IY427" s="7"/>
    </row>
    <row r="428" spans="3:259" ht="11.85" customHeight="1" x14ac:dyDescent="0.3">
      <c r="C428" s="24"/>
      <c r="D428" s="12"/>
      <c r="E428" s="12"/>
      <c r="F428" s="12"/>
      <c r="G428" s="14"/>
      <c r="H428" s="14"/>
      <c r="I428" s="14"/>
      <c r="J428" s="10"/>
      <c r="K428" s="10"/>
      <c r="L428" s="10"/>
      <c r="M428" s="10"/>
      <c r="N428" s="10"/>
      <c r="O428" s="10"/>
      <c r="P428" s="10"/>
      <c r="Q428" s="10"/>
      <c r="R428" s="10"/>
      <c r="S428" s="7"/>
      <c r="T428" s="7"/>
      <c r="U428" s="7"/>
      <c r="V428" s="7"/>
      <c r="W428" s="7"/>
      <c r="X428" s="7"/>
      <c r="AH428" s="1"/>
      <c r="AI428" s="1"/>
      <c r="AQ428" s="7" t="str">
        <f t="shared" si="72"/>
        <v/>
      </c>
      <c r="AR428" s="67" t="str">
        <f t="shared" si="73"/>
        <v/>
      </c>
      <c r="AS428" s="67" t="str">
        <f t="shared" si="74"/>
        <v/>
      </c>
      <c r="AT428" s="67" t="str">
        <f t="shared" si="75"/>
        <v/>
      </c>
      <c r="AU428" s="67" t="str">
        <f t="shared" si="83"/>
        <v/>
      </c>
      <c r="AV428" s="67" t="str">
        <f t="shared" si="76"/>
        <v/>
      </c>
      <c r="AW428" s="67" t="str">
        <f t="shared" si="77"/>
        <v/>
      </c>
      <c r="AX428" s="67" t="str">
        <f t="shared" si="78"/>
        <v/>
      </c>
      <c r="AY428" s="67" t="str">
        <f t="shared" si="79"/>
        <v/>
      </c>
      <c r="AZ428" s="67" t="str">
        <f t="shared" si="80"/>
        <v/>
      </c>
      <c r="BA428" s="67" t="str">
        <f t="shared" si="81"/>
        <v/>
      </c>
      <c r="BB428" s="67" t="str">
        <f t="shared" si="82"/>
        <v/>
      </c>
      <c r="IX428" s="7"/>
      <c r="IY428" s="7"/>
    </row>
    <row r="429" spans="3:259" ht="11.85" customHeight="1" x14ac:dyDescent="0.3">
      <c r="C429" s="24"/>
      <c r="D429" s="12"/>
      <c r="E429" s="12"/>
      <c r="F429" s="12"/>
      <c r="G429" s="14"/>
      <c r="H429" s="14"/>
      <c r="I429" s="14"/>
      <c r="J429" s="10"/>
      <c r="K429" s="10"/>
      <c r="L429" s="10"/>
      <c r="M429" s="10"/>
      <c r="N429" s="10"/>
      <c r="O429" s="10"/>
      <c r="P429" s="10"/>
      <c r="Q429" s="10"/>
      <c r="R429" s="10"/>
      <c r="S429" s="7"/>
      <c r="T429" s="7"/>
      <c r="U429" s="7"/>
      <c r="V429" s="7"/>
      <c r="W429" s="7"/>
      <c r="X429" s="7"/>
      <c r="AH429" s="1"/>
      <c r="AI429" s="1"/>
      <c r="AQ429" s="7" t="str">
        <f t="shared" ref="AQ429:AQ492" si="84">IF((ROW(A429)-ROW($A$45))*$E$30&lt;=$E$31,A429,"")</f>
        <v/>
      </c>
      <c r="AR429" s="67" t="str">
        <f t="shared" ref="AR429:AR492" si="85">IF(ISNUMBER(C429),C429,"")</f>
        <v/>
      </c>
      <c r="AS429" s="67" t="str">
        <f t="shared" ref="AS429:AS492" si="86">IF(ISNUMBER(D429),D429,"")</f>
        <v/>
      </c>
      <c r="AT429" s="67" t="str">
        <f t="shared" ref="AT429:AT492" si="87">IF(ISNUMBER(E429),E429,"")</f>
        <v/>
      </c>
      <c r="AU429" s="67" t="str">
        <f t="shared" si="83"/>
        <v/>
      </c>
      <c r="AV429" s="67" t="str">
        <f t="shared" ref="AV429:AV492" si="88">IF(ISNUMBER(G429),G429,"")</f>
        <v/>
      </c>
      <c r="AW429" s="67" t="str">
        <f t="shared" ref="AW429:AW492" si="89">IF(ISNUMBER(H429),H429,"")</f>
        <v/>
      </c>
      <c r="AX429" s="67" t="str">
        <f t="shared" ref="AX429:AX492" si="90">IF(ISNUMBER(I429),I429,"")</f>
        <v/>
      </c>
      <c r="AY429" s="67" t="str">
        <f t="shared" ref="AY429:AY492" si="91">IF(ISNUMBER(J429),J429,"")</f>
        <v/>
      </c>
      <c r="AZ429" s="67" t="str">
        <f t="shared" ref="AZ429:AZ492" si="92">IF(ISNUMBER(K429),K429,"")</f>
        <v/>
      </c>
      <c r="BA429" s="67" t="str">
        <f t="shared" ref="BA429:BA492" si="93">IF(ISNUMBER(L429),L429,"")</f>
        <v/>
      </c>
      <c r="BB429" s="67" t="str">
        <f t="shared" ref="BB429:BB492" si="94">IF(ISNUMBER(M429),M429,"")</f>
        <v/>
      </c>
      <c r="IX429" s="7"/>
      <c r="IY429" s="7"/>
    </row>
    <row r="430" spans="3:259" ht="11.85" customHeight="1" x14ac:dyDescent="0.3">
      <c r="C430" s="24"/>
      <c r="D430" s="12"/>
      <c r="E430" s="12"/>
      <c r="F430" s="12"/>
      <c r="G430" s="14"/>
      <c r="H430" s="14"/>
      <c r="I430" s="14"/>
      <c r="J430" s="10"/>
      <c r="K430" s="10"/>
      <c r="L430" s="10"/>
      <c r="M430" s="10"/>
      <c r="N430" s="10"/>
      <c r="O430" s="10"/>
      <c r="P430" s="10"/>
      <c r="Q430" s="10"/>
      <c r="R430" s="10"/>
      <c r="S430" s="7"/>
      <c r="T430" s="7"/>
      <c r="U430" s="7"/>
      <c r="V430" s="7"/>
      <c r="W430" s="7"/>
      <c r="X430" s="7"/>
      <c r="AH430" s="1"/>
      <c r="AI430" s="1"/>
      <c r="AQ430" s="7" t="str">
        <f t="shared" si="84"/>
        <v/>
      </c>
      <c r="AR430" s="67" t="str">
        <f t="shared" si="85"/>
        <v/>
      </c>
      <c r="AS430" s="67" t="str">
        <f t="shared" si="86"/>
        <v/>
      </c>
      <c r="AT430" s="67" t="str">
        <f t="shared" si="87"/>
        <v/>
      </c>
      <c r="AU430" s="67" t="str">
        <f t="shared" ref="AU430:AU493" si="95">IF(ISNUMBER(F430),F430,"")</f>
        <v/>
      </c>
      <c r="AV430" s="67" t="str">
        <f t="shared" si="88"/>
        <v/>
      </c>
      <c r="AW430" s="67" t="str">
        <f t="shared" si="89"/>
        <v/>
      </c>
      <c r="AX430" s="67" t="str">
        <f t="shared" si="90"/>
        <v/>
      </c>
      <c r="AY430" s="67" t="str">
        <f t="shared" si="91"/>
        <v/>
      </c>
      <c r="AZ430" s="67" t="str">
        <f t="shared" si="92"/>
        <v/>
      </c>
      <c r="BA430" s="67" t="str">
        <f t="shared" si="93"/>
        <v/>
      </c>
      <c r="BB430" s="67" t="str">
        <f t="shared" si="94"/>
        <v/>
      </c>
      <c r="IX430" s="7"/>
      <c r="IY430" s="7"/>
    </row>
    <row r="431" spans="3:259" ht="11.85" customHeight="1" x14ac:dyDescent="0.3">
      <c r="C431" s="24"/>
      <c r="D431" s="12"/>
      <c r="E431" s="12"/>
      <c r="F431" s="12"/>
      <c r="G431" s="14"/>
      <c r="H431" s="14"/>
      <c r="I431" s="14"/>
      <c r="J431" s="10"/>
      <c r="K431" s="10"/>
      <c r="L431" s="10"/>
      <c r="M431" s="10"/>
      <c r="N431" s="10"/>
      <c r="O431" s="10"/>
      <c r="P431" s="10"/>
      <c r="Q431" s="10"/>
      <c r="R431" s="10"/>
      <c r="S431" s="7"/>
      <c r="T431" s="7"/>
      <c r="U431" s="7"/>
      <c r="V431" s="7"/>
      <c r="W431" s="7"/>
      <c r="X431" s="7"/>
      <c r="AH431" s="1"/>
      <c r="AI431" s="1"/>
      <c r="AQ431" s="7" t="str">
        <f t="shared" si="84"/>
        <v/>
      </c>
      <c r="AR431" s="67" t="str">
        <f t="shared" si="85"/>
        <v/>
      </c>
      <c r="AS431" s="67" t="str">
        <f t="shared" si="86"/>
        <v/>
      </c>
      <c r="AT431" s="67" t="str">
        <f t="shared" si="87"/>
        <v/>
      </c>
      <c r="AU431" s="67" t="str">
        <f t="shared" si="95"/>
        <v/>
      </c>
      <c r="AV431" s="67" t="str">
        <f t="shared" si="88"/>
        <v/>
      </c>
      <c r="AW431" s="67" t="str">
        <f t="shared" si="89"/>
        <v/>
      </c>
      <c r="AX431" s="67" t="str">
        <f t="shared" si="90"/>
        <v/>
      </c>
      <c r="AY431" s="67" t="str">
        <f t="shared" si="91"/>
        <v/>
      </c>
      <c r="AZ431" s="67" t="str">
        <f t="shared" si="92"/>
        <v/>
      </c>
      <c r="BA431" s="67" t="str">
        <f t="shared" si="93"/>
        <v/>
      </c>
      <c r="BB431" s="67" t="str">
        <f t="shared" si="94"/>
        <v/>
      </c>
      <c r="IX431" s="7"/>
      <c r="IY431" s="7"/>
    </row>
    <row r="432" spans="3:259" ht="11.85" customHeight="1" x14ac:dyDescent="0.3">
      <c r="C432" s="24"/>
      <c r="D432" s="12"/>
      <c r="E432" s="12"/>
      <c r="F432" s="12"/>
      <c r="G432" s="14"/>
      <c r="H432" s="14"/>
      <c r="I432" s="14"/>
      <c r="J432" s="10"/>
      <c r="K432" s="10"/>
      <c r="L432" s="10"/>
      <c r="M432" s="10"/>
      <c r="N432" s="10"/>
      <c r="O432" s="10"/>
      <c r="P432" s="10"/>
      <c r="Q432" s="10"/>
      <c r="R432" s="10"/>
      <c r="S432" s="7"/>
      <c r="T432" s="7"/>
      <c r="U432" s="7"/>
      <c r="V432" s="7"/>
      <c r="W432" s="7"/>
      <c r="X432" s="7"/>
      <c r="AH432" s="1"/>
      <c r="AI432" s="1"/>
      <c r="AQ432" s="7" t="str">
        <f t="shared" si="84"/>
        <v/>
      </c>
      <c r="AR432" s="67" t="str">
        <f t="shared" si="85"/>
        <v/>
      </c>
      <c r="AS432" s="67" t="str">
        <f t="shared" si="86"/>
        <v/>
      </c>
      <c r="AT432" s="67" t="str">
        <f t="shared" si="87"/>
        <v/>
      </c>
      <c r="AU432" s="67" t="str">
        <f t="shared" si="95"/>
        <v/>
      </c>
      <c r="AV432" s="67" t="str">
        <f t="shared" si="88"/>
        <v/>
      </c>
      <c r="AW432" s="67" t="str">
        <f t="shared" si="89"/>
        <v/>
      </c>
      <c r="AX432" s="67" t="str">
        <f t="shared" si="90"/>
        <v/>
      </c>
      <c r="AY432" s="67" t="str">
        <f t="shared" si="91"/>
        <v/>
      </c>
      <c r="AZ432" s="67" t="str">
        <f t="shared" si="92"/>
        <v/>
      </c>
      <c r="BA432" s="67" t="str">
        <f t="shared" si="93"/>
        <v/>
      </c>
      <c r="BB432" s="67" t="str">
        <f t="shared" si="94"/>
        <v/>
      </c>
      <c r="IX432" s="7"/>
      <c r="IY432" s="7"/>
    </row>
    <row r="433" spans="3:259" ht="11.85" customHeight="1" x14ac:dyDescent="0.3">
      <c r="C433" s="24"/>
      <c r="D433" s="12"/>
      <c r="E433" s="12"/>
      <c r="F433" s="12"/>
      <c r="G433" s="14"/>
      <c r="H433" s="14"/>
      <c r="I433" s="14"/>
      <c r="J433" s="10"/>
      <c r="K433" s="10"/>
      <c r="L433" s="10"/>
      <c r="M433" s="10"/>
      <c r="N433" s="10"/>
      <c r="O433" s="10"/>
      <c r="P433" s="10"/>
      <c r="Q433" s="10"/>
      <c r="R433" s="10"/>
      <c r="S433" s="7"/>
      <c r="T433" s="7"/>
      <c r="U433" s="7"/>
      <c r="V433" s="7"/>
      <c r="W433" s="7"/>
      <c r="X433" s="7"/>
      <c r="AH433" s="1"/>
      <c r="AI433" s="1"/>
      <c r="AQ433" s="7" t="str">
        <f t="shared" si="84"/>
        <v/>
      </c>
      <c r="AR433" s="67" t="str">
        <f t="shared" si="85"/>
        <v/>
      </c>
      <c r="AS433" s="67" t="str">
        <f t="shared" si="86"/>
        <v/>
      </c>
      <c r="AT433" s="67" t="str">
        <f t="shared" si="87"/>
        <v/>
      </c>
      <c r="AU433" s="67" t="str">
        <f t="shared" si="95"/>
        <v/>
      </c>
      <c r="AV433" s="67" t="str">
        <f t="shared" si="88"/>
        <v/>
      </c>
      <c r="AW433" s="67" t="str">
        <f t="shared" si="89"/>
        <v/>
      </c>
      <c r="AX433" s="67" t="str">
        <f t="shared" si="90"/>
        <v/>
      </c>
      <c r="AY433" s="67" t="str">
        <f t="shared" si="91"/>
        <v/>
      </c>
      <c r="AZ433" s="67" t="str">
        <f t="shared" si="92"/>
        <v/>
      </c>
      <c r="BA433" s="67" t="str">
        <f t="shared" si="93"/>
        <v/>
      </c>
      <c r="BB433" s="67" t="str">
        <f t="shared" si="94"/>
        <v/>
      </c>
      <c r="IX433" s="7"/>
      <c r="IY433" s="7"/>
    </row>
    <row r="434" spans="3:259" ht="11.85" customHeight="1" x14ac:dyDescent="0.3">
      <c r="C434" s="24"/>
      <c r="D434" s="12"/>
      <c r="E434" s="12"/>
      <c r="F434" s="12"/>
      <c r="G434" s="14"/>
      <c r="H434" s="14"/>
      <c r="I434" s="14"/>
      <c r="J434" s="10"/>
      <c r="K434" s="10"/>
      <c r="L434" s="10"/>
      <c r="M434" s="10"/>
      <c r="N434" s="10"/>
      <c r="O434" s="10"/>
      <c r="P434" s="10"/>
      <c r="Q434" s="10"/>
      <c r="R434" s="10"/>
      <c r="S434" s="7"/>
      <c r="T434" s="7"/>
      <c r="U434" s="7"/>
      <c r="V434" s="7"/>
      <c r="W434" s="7"/>
      <c r="X434" s="7"/>
      <c r="AH434" s="1"/>
      <c r="AI434" s="1"/>
      <c r="AQ434" s="7" t="str">
        <f t="shared" si="84"/>
        <v/>
      </c>
      <c r="AR434" s="67" t="str">
        <f t="shared" si="85"/>
        <v/>
      </c>
      <c r="AS434" s="67" t="str">
        <f t="shared" si="86"/>
        <v/>
      </c>
      <c r="AT434" s="67" t="str">
        <f t="shared" si="87"/>
        <v/>
      </c>
      <c r="AU434" s="67" t="str">
        <f t="shared" si="95"/>
        <v/>
      </c>
      <c r="AV434" s="67" t="str">
        <f t="shared" si="88"/>
        <v/>
      </c>
      <c r="AW434" s="67" t="str">
        <f t="shared" si="89"/>
        <v/>
      </c>
      <c r="AX434" s="67" t="str">
        <f t="shared" si="90"/>
        <v/>
      </c>
      <c r="AY434" s="67" t="str">
        <f t="shared" si="91"/>
        <v/>
      </c>
      <c r="AZ434" s="67" t="str">
        <f t="shared" si="92"/>
        <v/>
      </c>
      <c r="BA434" s="67" t="str">
        <f t="shared" si="93"/>
        <v/>
      </c>
      <c r="BB434" s="67" t="str">
        <f t="shared" si="94"/>
        <v/>
      </c>
      <c r="IX434" s="7"/>
      <c r="IY434" s="7"/>
    </row>
    <row r="435" spans="3:259" ht="11.85" customHeight="1" x14ac:dyDescent="0.3">
      <c r="C435" s="24"/>
      <c r="D435" s="12"/>
      <c r="E435" s="12"/>
      <c r="F435" s="12"/>
      <c r="G435" s="14"/>
      <c r="H435" s="14"/>
      <c r="I435" s="14"/>
      <c r="J435" s="10"/>
      <c r="K435" s="10"/>
      <c r="L435" s="10"/>
      <c r="M435" s="10"/>
      <c r="N435" s="10"/>
      <c r="O435" s="10"/>
      <c r="P435" s="10"/>
      <c r="Q435" s="10"/>
      <c r="R435" s="10"/>
      <c r="S435" s="7"/>
      <c r="T435" s="7"/>
      <c r="U435" s="7"/>
      <c r="V435" s="7"/>
      <c r="W435" s="7"/>
      <c r="X435" s="7"/>
      <c r="AH435" s="1"/>
      <c r="AI435" s="1"/>
      <c r="AQ435" s="7" t="str">
        <f t="shared" si="84"/>
        <v/>
      </c>
      <c r="AR435" s="67" t="str">
        <f t="shared" si="85"/>
        <v/>
      </c>
      <c r="AS435" s="67" t="str">
        <f t="shared" si="86"/>
        <v/>
      </c>
      <c r="AT435" s="67" t="str">
        <f t="shared" si="87"/>
        <v/>
      </c>
      <c r="AU435" s="67" t="str">
        <f t="shared" si="95"/>
        <v/>
      </c>
      <c r="AV435" s="67" t="str">
        <f t="shared" si="88"/>
        <v/>
      </c>
      <c r="AW435" s="67" t="str">
        <f t="shared" si="89"/>
        <v/>
      </c>
      <c r="AX435" s="67" t="str">
        <f t="shared" si="90"/>
        <v/>
      </c>
      <c r="AY435" s="67" t="str">
        <f t="shared" si="91"/>
        <v/>
      </c>
      <c r="AZ435" s="67" t="str">
        <f t="shared" si="92"/>
        <v/>
      </c>
      <c r="BA435" s="67" t="str">
        <f t="shared" si="93"/>
        <v/>
      </c>
      <c r="BB435" s="67" t="str">
        <f t="shared" si="94"/>
        <v/>
      </c>
      <c r="IX435" s="7"/>
      <c r="IY435" s="7"/>
    </row>
    <row r="436" spans="3:259" ht="11.85" customHeight="1" x14ac:dyDescent="0.3">
      <c r="C436" s="24"/>
      <c r="D436" s="12"/>
      <c r="E436" s="12"/>
      <c r="F436" s="12"/>
      <c r="G436" s="14"/>
      <c r="H436" s="14"/>
      <c r="I436" s="14"/>
      <c r="J436" s="10"/>
      <c r="K436" s="10"/>
      <c r="L436" s="10"/>
      <c r="M436" s="10"/>
      <c r="N436" s="10"/>
      <c r="O436" s="10"/>
      <c r="P436" s="10"/>
      <c r="Q436" s="10"/>
      <c r="R436" s="10"/>
      <c r="S436" s="7"/>
      <c r="T436" s="7"/>
      <c r="U436" s="7"/>
      <c r="V436" s="7"/>
      <c r="W436" s="7"/>
      <c r="X436" s="7"/>
      <c r="AH436" s="1"/>
      <c r="AI436" s="1"/>
      <c r="AQ436" s="7" t="str">
        <f t="shared" si="84"/>
        <v/>
      </c>
      <c r="AR436" s="67" t="str">
        <f t="shared" si="85"/>
        <v/>
      </c>
      <c r="AS436" s="67" t="str">
        <f t="shared" si="86"/>
        <v/>
      </c>
      <c r="AT436" s="67" t="str">
        <f t="shared" si="87"/>
        <v/>
      </c>
      <c r="AU436" s="67" t="str">
        <f t="shared" si="95"/>
        <v/>
      </c>
      <c r="AV436" s="67" t="str">
        <f t="shared" si="88"/>
        <v/>
      </c>
      <c r="AW436" s="67" t="str">
        <f t="shared" si="89"/>
        <v/>
      </c>
      <c r="AX436" s="67" t="str">
        <f t="shared" si="90"/>
        <v/>
      </c>
      <c r="AY436" s="67" t="str">
        <f t="shared" si="91"/>
        <v/>
      </c>
      <c r="AZ436" s="67" t="str">
        <f t="shared" si="92"/>
        <v/>
      </c>
      <c r="BA436" s="67" t="str">
        <f t="shared" si="93"/>
        <v/>
      </c>
      <c r="BB436" s="67" t="str">
        <f t="shared" si="94"/>
        <v/>
      </c>
      <c r="IX436" s="7"/>
      <c r="IY436" s="7"/>
    </row>
    <row r="437" spans="3:259" ht="11.85" customHeight="1" x14ac:dyDescent="0.3">
      <c r="C437" s="24"/>
      <c r="D437" s="12"/>
      <c r="E437" s="12"/>
      <c r="F437" s="12"/>
      <c r="G437" s="14"/>
      <c r="H437" s="14"/>
      <c r="I437" s="14"/>
      <c r="J437" s="10"/>
      <c r="K437" s="10"/>
      <c r="L437" s="10"/>
      <c r="M437" s="10"/>
      <c r="N437" s="10"/>
      <c r="O437" s="10"/>
      <c r="P437" s="10"/>
      <c r="Q437" s="10"/>
      <c r="R437" s="10"/>
      <c r="S437" s="7"/>
      <c r="T437" s="7"/>
      <c r="U437" s="7"/>
      <c r="V437" s="7"/>
      <c r="W437" s="7"/>
      <c r="X437" s="7"/>
      <c r="AH437" s="1"/>
      <c r="AI437" s="1"/>
      <c r="AQ437" s="7" t="str">
        <f t="shared" si="84"/>
        <v/>
      </c>
      <c r="AR437" s="67" t="str">
        <f t="shared" si="85"/>
        <v/>
      </c>
      <c r="AS437" s="67" t="str">
        <f t="shared" si="86"/>
        <v/>
      </c>
      <c r="AT437" s="67" t="str">
        <f t="shared" si="87"/>
        <v/>
      </c>
      <c r="AU437" s="67" t="str">
        <f t="shared" si="95"/>
        <v/>
      </c>
      <c r="AV437" s="67" t="str">
        <f t="shared" si="88"/>
        <v/>
      </c>
      <c r="AW437" s="67" t="str">
        <f t="shared" si="89"/>
        <v/>
      </c>
      <c r="AX437" s="67" t="str">
        <f t="shared" si="90"/>
        <v/>
      </c>
      <c r="AY437" s="67" t="str">
        <f t="shared" si="91"/>
        <v/>
      </c>
      <c r="AZ437" s="67" t="str">
        <f t="shared" si="92"/>
        <v/>
      </c>
      <c r="BA437" s="67" t="str">
        <f t="shared" si="93"/>
        <v/>
      </c>
      <c r="BB437" s="67" t="str">
        <f t="shared" si="94"/>
        <v/>
      </c>
      <c r="IX437" s="7"/>
      <c r="IY437" s="7"/>
    </row>
    <row r="438" spans="3:259" ht="11.85" customHeight="1" x14ac:dyDescent="0.3">
      <c r="C438" s="24"/>
      <c r="D438" s="12"/>
      <c r="E438" s="12"/>
      <c r="F438" s="12"/>
      <c r="G438" s="14"/>
      <c r="H438" s="14"/>
      <c r="I438" s="14"/>
      <c r="J438" s="10"/>
      <c r="K438" s="10"/>
      <c r="L438" s="10"/>
      <c r="M438" s="10"/>
      <c r="N438" s="10"/>
      <c r="O438" s="10"/>
      <c r="P438" s="10"/>
      <c r="Q438" s="10"/>
      <c r="R438" s="10"/>
      <c r="S438" s="7"/>
      <c r="T438" s="7"/>
      <c r="U438" s="7"/>
      <c r="V438" s="7"/>
      <c r="W438" s="7"/>
      <c r="X438" s="7"/>
      <c r="AH438" s="1"/>
      <c r="AI438" s="1"/>
      <c r="AQ438" s="7" t="str">
        <f t="shared" si="84"/>
        <v/>
      </c>
      <c r="AR438" s="67" t="str">
        <f t="shared" si="85"/>
        <v/>
      </c>
      <c r="AS438" s="67" t="str">
        <f t="shared" si="86"/>
        <v/>
      </c>
      <c r="AT438" s="67" t="str">
        <f t="shared" si="87"/>
        <v/>
      </c>
      <c r="AU438" s="67" t="str">
        <f t="shared" si="95"/>
        <v/>
      </c>
      <c r="AV438" s="67" t="str">
        <f t="shared" si="88"/>
        <v/>
      </c>
      <c r="AW438" s="67" t="str">
        <f t="shared" si="89"/>
        <v/>
      </c>
      <c r="AX438" s="67" t="str">
        <f t="shared" si="90"/>
        <v/>
      </c>
      <c r="AY438" s="67" t="str">
        <f t="shared" si="91"/>
        <v/>
      </c>
      <c r="AZ438" s="67" t="str">
        <f t="shared" si="92"/>
        <v/>
      </c>
      <c r="BA438" s="67" t="str">
        <f t="shared" si="93"/>
        <v/>
      </c>
      <c r="BB438" s="67" t="str">
        <f t="shared" si="94"/>
        <v/>
      </c>
      <c r="IX438" s="7"/>
      <c r="IY438" s="7"/>
    </row>
    <row r="439" spans="3:259" ht="11.85" customHeight="1" x14ac:dyDescent="0.3">
      <c r="C439" s="24"/>
      <c r="D439" s="12"/>
      <c r="E439" s="12"/>
      <c r="F439" s="12"/>
      <c r="G439" s="14"/>
      <c r="H439" s="14"/>
      <c r="I439" s="14"/>
      <c r="J439" s="10"/>
      <c r="K439" s="10"/>
      <c r="L439" s="10"/>
      <c r="M439" s="10"/>
      <c r="N439" s="10"/>
      <c r="O439" s="10"/>
      <c r="P439" s="10"/>
      <c r="Q439" s="10"/>
      <c r="R439" s="10"/>
      <c r="S439" s="7"/>
      <c r="T439" s="7"/>
      <c r="U439" s="7"/>
      <c r="V439" s="7"/>
      <c r="W439" s="7"/>
      <c r="X439" s="7"/>
      <c r="AH439" s="1"/>
      <c r="AI439" s="1"/>
      <c r="AQ439" s="7" t="str">
        <f t="shared" si="84"/>
        <v/>
      </c>
      <c r="AR439" s="67" t="str">
        <f t="shared" si="85"/>
        <v/>
      </c>
      <c r="AS439" s="67" t="str">
        <f t="shared" si="86"/>
        <v/>
      </c>
      <c r="AT439" s="67" t="str">
        <f t="shared" si="87"/>
        <v/>
      </c>
      <c r="AU439" s="67" t="str">
        <f t="shared" si="95"/>
        <v/>
      </c>
      <c r="AV439" s="67" t="str">
        <f t="shared" si="88"/>
        <v/>
      </c>
      <c r="AW439" s="67" t="str">
        <f t="shared" si="89"/>
        <v/>
      </c>
      <c r="AX439" s="67" t="str">
        <f t="shared" si="90"/>
        <v/>
      </c>
      <c r="AY439" s="67" t="str">
        <f t="shared" si="91"/>
        <v/>
      </c>
      <c r="AZ439" s="67" t="str">
        <f t="shared" si="92"/>
        <v/>
      </c>
      <c r="BA439" s="67" t="str">
        <f t="shared" si="93"/>
        <v/>
      </c>
      <c r="BB439" s="67" t="str">
        <f t="shared" si="94"/>
        <v/>
      </c>
      <c r="IX439" s="7"/>
      <c r="IY439" s="7"/>
    </row>
    <row r="440" spans="3:259" ht="11.85" customHeight="1" x14ac:dyDescent="0.3">
      <c r="C440" s="24"/>
      <c r="D440" s="12"/>
      <c r="E440" s="12"/>
      <c r="F440" s="12"/>
      <c r="G440" s="14"/>
      <c r="H440" s="14"/>
      <c r="I440" s="14"/>
      <c r="J440" s="10"/>
      <c r="K440" s="10"/>
      <c r="L440" s="10"/>
      <c r="M440" s="10"/>
      <c r="N440" s="10"/>
      <c r="O440" s="10"/>
      <c r="P440" s="10"/>
      <c r="Q440" s="10"/>
      <c r="R440" s="10"/>
      <c r="S440" s="7"/>
      <c r="T440" s="7"/>
      <c r="U440" s="7"/>
      <c r="V440" s="7"/>
      <c r="W440" s="7"/>
      <c r="X440" s="7"/>
      <c r="AH440" s="1"/>
      <c r="AI440" s="1"/>
      <c r="AQ440" s="7" t="str">
        <f t="shared" si="84"/>
        <v/>
      </c>
      <c r="AR440" s="67" t="str">
        <f t="shared" si="85"/>
        <v/>
      </c>
      <c r="AS440" s="67" t="str">
        <f t="shared" si="86"/>
        <v/>
      </c>
      <c r="AT440" s="67" t="str">
        <f t="shared" si="87"/>
        <v/>
      </c>
      <c r="AU440" s="67" t="str">
        <f t="shared" si="95"/>
        <v/>
      </c>
      <c r="AV440" s="67" t="str">
        <f t="shared" si="88"/>
        <v/>
      </c>
      <c r="AW440" s="67" t="str">
        <f t="shared" si="89"/>
        <v/>
      </c>
      <c r="AX440" s="67" t="str">
        <f t="shared" si="90"/>
        <v/>
      </c>
      <c r="AY440" s="67" t="str">
        <f t="shared" si="91"/>
        <v/>
      </c>
      <c r="AZ440" s="67" t="str">
        <f t="shared" si="92"/>
        <v/>
      </c>
      <c r="BA440" s="67" t="str">
        <f t="shared" si="93"/>
        <v/>
      </c>
      <c r="BB440" s="67" t="str">
        <f t="shared" si="94"/>
        <v/>
      </c>
      <c r="IX440" s="7"/>
      <c r="IY440" s="7"/>
    </row>
    <row r="441" spans="3:259" ht="11.85" customHeight="1" x14ac:dyDescent="0.3">
      <c r="C441" s="24"/>
      <c r="D441" s="12"/>
      <c r="E441" s="12"/>
      <c r="F441" s="12"/>
      <c r="G441" s="14"/>
      <c r="H441" s="14"/>
      <c r="I441" s="14"/>
      <c r="J441" s="10"/>
      <c r="K441" s="10"/>
      <c r="L441" s="10"/>
      <c r="M441" s="10"/>
      <c r="N441" s="10"/>
      <c r="O441" s="10"/>
      <c r="P441" s="10"/>
      <c r="Q441" s="10"/>
      <c r="R441" s="10"/>
      <c r="S441" s="7"/>
      <c r="T441" s="7"/>
      <c r="U441" s="7"/>
      <c r="V441" s="7"/>
      <c r="W441" s="7"/>
      <c r="X441" s="7"/>
      <c r="AH441" s="1"/>
      <c r="AI441" s="1"/>
      <c r="AQ441" s="7" t="str">
        <f t="shared" si="84"/>
        <v/>
      </c>
      <c r="AR441" s="67" t="str">
        <f t="shared" si="85"/>
        <v/>
      </c>
      <c r="AS441" s="67" t="str">
        <f t="shared" si="86"/>
        <v/>
      </c>
      <c r="AT441" s="67" t="str">
        <f t="shared" si="87"/>
        <v/>
      </c>
      <c r="AU441" s="67" t="str">
        <f t="shared" si="95"/>
        <v/>
      </c>
      <c r="AV441" s="67" t="str">
        <f t="shared" si="88"/>
        <v/>
      </c>
      <c r="AW441" s="67" t="str">
        <f t="shared" si="89"/>
        <v/>
      </c>
      <c r="AX441" s="67" t="str">
        <f t="shared" si="90"/>
        <v/>
      </c>
      <c r="AY441" s="67" t="str">
        <f t="shared" si="91"/>
        <v/>
      </c>
      <c r="AZ441" s="67" t="str">
        <f t="shared" si="92"/>
        <v/>
      </c>
      <c r="BA441" s="67" t="str">
        <f t="shared" si="93"/>
        <v/>
      </c>
      <c r="BB441" s="67" t="str">
        <f t="shared" si="94"/>
        <v/>
      </c>
      <c r="IX441" s="7"/>
      <c r="IY441" s="7"/>
    </row>
    <row r="442" spans="3:259" ht="11.85" customHeight="1" x14ac:dyDescent="0.3">
      <c r="C442" s="24"/>
      <c r="D442" s="12"/>
      <c r="E442" s="12"/>
      <c r="F442" s="12"/>
      <c r="G442" s="14"/>
      <c r="H442" s="14"/>
      <c r="I442" s="14"/>
      <c r="J442" s="10"/>
      <c r="K442" s="10"/>
      <c r="L442" s="10"/>
      <c r="M442" s="10"/>
      <c r="N442" s="10"/>
      <c r="O442" s="10"/>
      <c r="P442" s="10"/>
      <c r="Q442" s="10"/>
      <c r="R442" s="10"/>
      <c r="S442" s="7"/>
      <c r="T442" s="7"/>
      <c r="U442" s="7"/>
      <c r="V442" s="7"/>
      <c r="W442" s="7"/>
      <c r="X442" s="7"/>
      <c r="AH442" s="1"/>
      <c r="AI442" s="1"/>
      <c r="AQ442" s="7" t="str">
        <f t="shared" si="84"/>
        <v/>
      </c>
      <c r="AR442" s="67" t="str">
        <f t="shared" si="85"/>
        <v/>
      </c>
      <c r="AS442" s="67" t="str">
        <f t="shared" si="86"/>
        <v/>
      </c>
      <c r="AT442" s="67" t="str">
        <f t="shared" si="87"/>
        <v/>
      </c>
      <c r="AU442" s="67" t="str">
        <f t="shared" si="95"/>
        <v/>
      </c>
      <c r="AV442" s="67" t="str">
        <f t="shared" si="88"/>
        <v/>
      </c>
      <c r="AW442" s="67" t="str">
        <f t="shared" si="89"/>
        <v/>
      </c>
      <c r="AX442" s="67" t="str">
        <f t="shared" si="90"/>
        <v/>
      </c>
      <c r="AY442" s="67" t="str">
        <f t="shared" si="91"/>
        <v/>
      </c>
      <c r="AZ442" s="67" t="str">
        <f t="shared" si="92"/>
        <v/>
      </c>
      <c r="BA442" s="67" t="str">
        <f t="shared" si="93"/>
        <v/>
      </c>
      <c r="BB442" s="67" t="str">
        <f t="shared" si="94"/>
        <v/>
      </c>
      <c r="IX442" s="7"/>
      <c r="IY442" s="7"/>
    </row>
    <row r="443" spans="3:259" ht="11.85" customHeight="1" x14ac:dyDescent="0.3">
      <c r="C443" s="24"/>
      <c r="D443" s="12"/>
      <c r="E443" s="12"/>
      <c r="F443" s="12"/>
      <c r="G443" s="14"/>
      <c r="H443" s="14"/>
      <c r="I443" s="14"/>
      <c r="J443" s="10"/>
      <c r="K443" s="10"/>
      <c r="L443" s="10"/>
      <c r="M443" s="10"/>
      <c r="N443" s="10"/>
      <c r="O443" s="10"/>
      <c r="P443" s="10"/>
      <c r="Q443" s="10"/>
      <c r="R443" s="10"/>
      <c r="S443" s="7"/>
      <c r="T443" s="7"/>
      <c r="U443" s="7"/>
      <c r="V443" s="7"/>
      <c r="W443" s="7"/>
      <c r="X443" s="7"/>
      <c r="AH443" s="1"/>
      <c r="AI443" s="1"/>
      <c r="AQ443" s="7" t="str">
        <f t="shared" si="84"/>
        <v/>
      </c>
      <c r="AR443" s="67" t="str">
        <f t="shared" si="85"/>
        <v/>
      </c>
      <c r="AS443" s="67" t="str">
        <f t="shared" si="86"/>
        <v/>
      </c>
      <c r="AT443" s="67" t="str">
        <f t="shared" si="87"/>
        <v/>
      </c>
      <c r="AU443" s="67" t="str">
        <f t="shared" si="95"/>
        <v/>
      </c>
      <c r="AV443" s="67" t="str">
        <f t="shared" si="88"/>
        <v/>
      </c>
      <c r="AW443" s="67" t="str">
        <f t="shared" si="89"/>
        <v/>
      </c>
      <c r="AX443" s="67" t="str">
        <f t="shared" si="90"/>
        <v/>
      </c>
      <c r="AY443" s="67" t="str">
        <f t="shared" si="91"/>
        <v/>
      </c>
      <c r="AZ443" s="67" t="str">
        <f t="shared" si="92"/>
        <v/>
      </c>
      <c r="BA443" s="67" t="str">
        <f t="shared" si="93"/>
        <v/>
      </c>
      <c r="BB443" s="67" t="str">
        <f t="shared" si="94"/>
        <v/>
      </c>
      <c r="IX443" s="7"/>
      <c r="IY443" s="7"/>
    </row>
    <row r="444" spans="3:259" ht="11.85" customHeight="1" x14ac:dyDescent="0.3">
      <c r="C444" s="24"/>
      <c r="D444" s="12"/>
      <c r="E444" s="12"/>
      <c r="F444" s="12"/>
      <c r="G444" s="14"/>
      <c r="H444" s="14"/>
      <c r="I444" s="14"/>
      <c r="J444" s="10"/>
      <c r="K444" s="10"/>
      <c r="L444" s="10"/>
      <c r="M444" s="10"/>
      <c r="N444" s="10"/>
      <c r="O444" s="10"/>
      <c r="P444" s="10"/>
      <c r="Q444" s="10"/>
      <c r="R444" s="10"/>
      <c r="S444" s="7"/>
      <c r="T444" s="7"/>
      <c r="U444" s="7"/>
      <c r="V444" s="7"/>
      <c r="W444" s="7"/>
      <c r="X444" s="7"/>
      <c r="AH444" s="1"/>
      <c r="AI444" s="1"/>
      <c r="AQ444" s="7" t="str">
        <f t="shared" si="84"/>
        <v/>
      </c>
      <c r="AR444" s="67" t="str">
        <f t="shared" si="85"/>
        <v/>
      </c>
      <c r="AS444" s="67" t="str">
        <f t="shared" si="86"/>
        <v/>
      </c>
      <c r="AT444" s="67" t="str">
        <f t="shared" si="87"/>
        <v/>
      </c>
      <c r="AU444" s="67" t="str">
        <f t="shared" si="95"/>
        <v/>
      </c>
      <c r="AV444" s="67" t="str">
        <f t="shared" si="88"/>
        <v/>
      </c>
      <c r="AW444" s="67" t="str">
        <f t="shared" si="89"/>
        <v/>
      </c>
      <c r="AX444" s="67" t="str">
        <f t="shared" si="90"/>
        <v/>
      </c>
      <c r="AY444" s="67" t="str">
        <f t="shared" si="91"/>
        <v/>
      </c>
      <c r="AZ444" s="67" t="str">
        <f t="shared" si="92"/>
        <v/>
      </c>
      <c r="BA444" s="67" t="str">
        <f t="shared" si="93"/>
        <v/>
      </c>
      <c r="BB444" s="67" t="str">
        <f t="shared" si="94"/>
        <v/>
      </c>
      <c r="IX444" s="7"/>
      <c r="IY444" s="7"/>
    </row>
    <row r="445" spans="3:259" ht="11.85" customHeight="1" x14ac:dyDescent="0.3">
      <c r="C445" s="24"/>
      <c r="D445" s="12"/>
      <c r="E445" s="12"/>
      <c r="F445" s="12"/>
      <c r="G445" s="14"/>
      <c r="H445" s="14"/>
      <c r="I445" s="14"/>
      <c r="J445" s="10"/>
      <c r="K445" s="10"/>
      <c r="L445" s="10"/>
      <c r="M445" s="10"/>
      <c r="N445" s="10"/>
      <c r="O445" s="10"/>
      <c r="P445" s="10"/>
      <c r="Q445" s="10"/>
      <c r="R445" s="10"/>
      <c r="S445" s="7"/>
      <c r="T445" s="7"/>
      <c r="U445" s="7"/>
      <c r="V445" s="7"/>
      <c r="W445" s="7"/>
      <c r="X445" s="7"/>
      <c r="AH445" s="1"/>
      <c r="AI445" s="1"/>
      <c r="AQ445" s="7" t="str">
        <f t="shared" si="84"/>
        <v/>
      </c>
      <c r="AR445" s="67" t="str">
        <f t="shared" si="85"/>
        <v/>
      </c>
      <c r="AS445" s="67" t="str">
        <f t="shared" si="86"/>
        <v/>
      </c>
      <c r="AT445" s="67" t="str">
        <f t="shared" si="87"/>
        <v/>
      </c>
      <c r="AU445" s="67" t="str">
        <f t="shared" si="95"/>
        <v/>
      </c>
      <c r="AV445" s="67" t="str">
        <f t="shared" si="88"/>
        <v/>
      </c>
      <c r="AW445" s="67" t="str">
        <f t="shared" si="89"/>
        <v/>
      </c>
      <c r="AX445" s="67" t="str">
        <f t="shared" si="90"/>
        <v/>
      </c>
      <c r="AY445" s="67" t="str">
        <f t="shared" si="91"/>
        <v/>
      </c>
      <c r="AZ445" s="67" t="str">
        <f t="shared" si="92"/>
        <v/>
      </c>
      <c r="BA445" s="67" t="str">
        <f t="shared" si="93"/>
        <v/>
      </c>
      <c r="BB445" s="67" t="str">
        <f t="shared" si="94"/>
        <v/>
      </c>
      <c r="IX445" s="7"/>
      <c r="IY445" s="7"/>
    </row>
    <row r="446" spans="3:259" ht="11.85" customHeight="1" x14ac:dyDescent="0.3">
      <c r="C446" s="24"/>
      <c r="D446" s="12"/>
      <c r="E446" s="12"/>
      <c r="F446" s="12"/>
      <c r="G446" s="14"/>
      <c r="H446" s="14"/>
      <c r="I446" s="14"/>
      <c r="J446" s="10"/>
      <c r="K446" s="10"/>
      <c r="L446" s="10"/>
      <c r="M446" s="10"/>
      <c r="N446" s="10"/>
      <c r="O446" s="10"/>
      <c r="P446" s="10"/>
      <c r="Q446" s="10"/>
      <c r="R446" s="10"/>
      <c r="S446" s="7"/>
      <c r="T446" s="7"/>
      <c r="U446" s="7"/>
      <c r="V446" s="7"/>
      <c r="W446" s="7"/>
      <c r="X446" s="7"/>
      <c r="AH446" s="1"/>
      <c r="AI446" s="1"/>
      <c r="AQ446" s="7" t="str">
        <f t="shared" si="84"/>
        <v/>
      </c>
      <c r="AR446" s="67" t="str">
        <f t="shared" si="85"/>
        <v/>
      </c>
      <c r="AS446" s="67" t="str">
        <f t="shared" si="86"/>
        <v/>
      </c>
      <c r="AT446" s="67" t="str">
        <f t="shared" si="87"/>
        <v/>
      </c>
      <c r="AU446" s="67" t="str">
        <f t="shared" si="95"/>
        <v/>
      </c>
      <c r="AV446" s="67" t="str">
        <f t="shared" si="88"/>
        <v/>
      </c>
      <c r="AW446" s="67" t="str">
        <f t="shared" si="89"/>
        <v/>
      </c>
      <c r="AX446" s="67" t="str">
        <f t="shared" si="90"/>
        <v/>
      </c>
      <c r="AY446" s="67" t="str">
        <f t="shared" si="91"/>
        <v/>
      </c>
      <c r="AZ446" s="67" t="str">
        <f t="shared" si="92"/>
        <v/>
      </c>
      <c r="BA446" s="67" t="str">
        <f t="shared" si="93"/>
        <v/>
      </c>
      <c r="BB446" s="67" t="str">
        <f t="shared" si="94"/>
        <v/>
      </c>
      <c r="IX446" s="7"/>
      <c r="IY446" s="7"/>
    </row>
    <row r="447" spans="3:259" ht="11.85" customHeight="1" x14ac:dyDescent="0.3">
      <c r="C447" s="24"/>
      <c r="D447" s="12"/>
      <c r="E447" s="12"/>
      <c r="F447" s="12"/>
      <c r="G447" s="14"/>
      <c r="H447" s="14"/>
      <c r="I447" s="14"/>
      <c r="J447" s="10"/>
      <c r="K447" s="10"/>
      <c r="L447" s="10"/>
      <c r="M447" s="10"/>
      <c r="N447" s="10"/>
      <c r="O447" s="10"/>
      <c r="P447" s="10"/>
      <c r="Q447" s="10"/>
      <c r="R447" s="10"/>
      <c r="S447" s="7"/>
      <c r="T447" s="7"/>
      <c r="U447" s="7"/>
      <c r="V447" s="7"/>
      <c r="W447" s="7"/>
      <c r="X447" s="7"/>
      <c r="AH447" s="1"/>
      <c r="AI447" s="1"/>
      <c r="AQ447" s="7" t="str">
        <f t="shared" si="84"/>
        <v/>
      </c>
      <c r="AR447" s="67" t="str">
        <f t="shared" si="85"/>
        <v/>
      </c>
      <c r="AS447" s="67" t="str">
        <f t="shared" si="86"/>
        <v/>
      </c>
      <c r="AT447" s="67" t="str">
        <f t="shared" si="87"/>
        <v/>
      </c>
      <c r="AU447" s="67" t="str">
        <f t="shared" si="95"/>
        <v/>
      </c>
      <c r="AV447" s="67" t="str">
        <f t="shared" si="88"/>
        <v/>
      </c>
      <c r="AW447" s="67" t="str">
        <f t="shared" si="89"/>
        <v/>
      </c>
      <c r="AX447" s="67" t="str">
        <f t="shared" si="90"/>
        <v/>
      </c>
      <c r="AY447" s="67" t="str">
        <f t="shared" si="91"/>
        <v/>
      </c>
      <c r="AZ447" s="67" t="str">
        <f t="shared" si="92"/>
        <v/>
      </c>
      <c r="BA447" s="67" t="str">
        <f t="shared" si="93"/>
        <v/>
      </c>
      <c r="BB447" s="67" t="str">
        <f t="shared" si="94"/>
        <v/>
      </c>
      <c r="IX447" s="7"/>
      <c r="IY447" s="7"/>
    </row>
    <row r="448" spans="3:259" ht="11.85" customHeight="1" x14ac:dyDescent="0.3">
      <c r="C448" s="24"/>
      <c r="D448" s="12"/>
      <c r="E448" s="12"/>
      <c r="F448" s="12"/>
      <c r="G448" s="14"/>
      <c r="H448" s="14"/>
      <c r="I448" s="14"/>
      <c r="J448" s="10"/>
      <c r="K448" s="10"/>
      <c r="L448" s="10"/>
      <c r="M448" s="10"/>
      <c r="N448" s="10"/>
      <c r="O448" s="10"/>
      <c r="P448" s="10"/>
      <c r="Q448" s="10"/>
      <c r="R448" s="10"/>
      <c r="S448" s="7"/>
      <c r="T448" s="7"/>
      <c r="U448" s="7"/>
      <c r="V448" s="7"/>
      <c r="W448" s="7"/>
      <c r="X448" s="7"/>
      <c r="AH448" s="1"/>
      <c r="AI448" s="1"/>
      <c r="AQ448" s="7" t="str">
        <f t="shared" si="84"/>
        <v/>
      </c>
      <c r="AR448" s="67" t="str">
        <f t="shared" si="85"/>
        <v/>
      </c>
      <c r="AS448" s="67" t="str">
        <f t="shared" si="86"/>
        <v/>
      </c>
      <c r="AT448" s="67" t="str">
        <f t="shared" si="87"/>
        <v/>
      </c>
      <c r="AU448" s="67" t="str">
        <f t="shared" si="95"/>
        <v/>
      </c>
      <c r="AV448" s="67" t="str">
        <f t="shared" si="88"/>
        <v/>
      </c>
      <c r="AW448" s="67" t="str">
        <f t="shared" si="89"/>
        <v/>
      </c>
      <c r="AX448" s="67" t="str">
        <f t="shared" si="90"/>
        <v/>
      </c>
      <c r="AY448" s="67" t="str">
        <f t="shared" si="91"/>
        <v/>
      </c>
      <c r="AZ448" s="67" t="str">
        <f t="shared" si="92"/>
        <v/>
      </c>
      <c r="BA448" s="67" t="str">
        <f t="shared" si="93"/>
        <v/>
      </c>
      <c r="BB448" s="67" t="str">
        <f t="shared" si="94"/>
        <v/>
      </c>
      <c r="IX448" s="7"/>
      <c r="IY448" s="7"/>
    </row>
    <row r="449" spans="3:259" ht="11.85" customHeight="1" x14ac:dyDescent="0.3">
      <c r="C449" s="24"/>
      <c r="D449" s="12"/>
      <c r="E449" s="12"/>
      <c r="F449" s="12"/>
      <c r="G449" s="14"/>
      <c r="H449" s="14"/>
      <c r="I449" s="14"/>
      <c r="J449" s="10"/>
      <c r="K449" s="10"/>
      <c r="L449" s="10"/>
      <c r="M449" s="10"/>
      <c r="N449" s="10"/>
      <c r="O449" s="10"/>
      <c r="P449" s="10"/>
      <c r="Q449" s="10"/>
      <c r="R449" s="10"/>
      <c r="S449" s="7"/>
      <c r="T449" s="7"/>
      <c r="U449" s="7"/>
      <c r="V449" s="7"/>
      <c r="W449" s="7"/>
      <c r="X449" s="7"/>
      <c r="AH449" s="1"/>
      <c r="AI449" s="1"/>
      <c r="AQ449" s="7" t="str">
        <f t="shared" si="84"/>
        <v/>
      </c>
      <c r="AR449" s="67" t="str">
        <f t="shared" si="85"/>
        <v/>
      </c>
      <c r="AS449" s="67" t="str">
        <f t="shared" si="86"/>
        <v/>
      </c>
      <c r="AT449" s="67" t="str">
        <f t="shared" si="87"/>
        <v/>
      </c>
      <c r="AU449" s="67" t="str">
        <f t="shared" si="95"/>
        <v/>
      </c>
      <c r="AV449" s="67" t="str">
        <f t="shared" si="88"/>
        <v/>
      </c>
      <c r="AW449" s="67" t="str">
        <f t="shared" si="89"/>
        <v/>
      </c>
      <c r="AX449" s="67" t="str">
        <f t="shared" si="90"/>
        <v/>
      </c>
      <c r="AY449" s="67" t="str">
        <f t="shared" si="91"/>
        <v/>
      </c>
      <c r="AZ449" s="67" t="str">
        <f t="shared" si="92"/>
        <v/>
      </c>
      <c r="BA449" s="67" t="str">
        <f t="shared" si="93"/>
        <v/>
      </c>
      <c r="BB449" s="67" t="str">
        <f t="shared" si="94"/>
        <v/>
      </c>
      <c r="IX449" s="7"/>
      <c r="IY449" s="7"/>
    </row>
    <row r="450" spans="3:259" ht="11.85" customHeight="1" x14ac:dyDescent="0.3">
      <c r="C450" s="24"/>
      <c r="D450" s="12"/>
      <c r="E450" s="12"/>
      <c r="F450" s="12"/>
      <c r="G450" s="14"/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7"/>
      <c r="T450" s="7"/>
      <c r="U450" s="7"/>
      <c r="V450" s="7"/>
      <c r="W450" s="7"/>
      <c r="X450" s="7"/>
      <c r="AH450" s="1"/>
      <c r="AI450" s="1"/>
      <c r="AQ450" s="7" t="str">
        <f t="shared" si="84"/>
        <v/>
      </c>
      <c r="AR450" s="67" t="str">
        <f t="shared" si="85"/>
        <v/>
      </c>
      <c r="AS450" s="67" t="str">
        <f t="shared" si="86"/>
        <v/>
      </c>
      <c r="AT450" s="67" t="str">
        <f t="shared" si="87"/>
        <v/>
      </c>
      <c r="AU450" s="67" t="str">
        <f t="shared" si="95"/>
        <v/>
      </c>
      <c r="AV450" s="67" t="str">
        <f t="shared" si="88"/>
        <v/>
      </c>
      <c r="AW450" s="67" t="str">
        <f t="shared" si="89"/>
        <v/>
      </c>
      <c r="AX450" s="67" t="str">
        <f t="shared" si="90"/>
        <v/>
      </c>
      <c r="AY450" s="67" t="str">
        <f t="shared" si="91"/>
        <v/>
      </c>
      <c r="AZ450" s="67" t="str">
        <f t="shared" si="92"/>
        <v/>
      </c>
      <c r="BA450" s="67" t="str">
        <f t="shared" si="93"/>
        <v/>
      </c>
      <c r="BB450" s="67" t="str">
        <f t="shared" si="94"/>
        <v/>
      </c>
      <c r="IX450" s="7"/>
      <c r="IY450" s="7"/>
    </row>
    <row r="451" spans="3:259" ht="11.85" customHeight="1" x14ac:dyDescent="0.3">
      <c r="C451" s="24"/>
      <c r="D451" s="12"/>
      <c r="E451" s="12"/>
      <c r="F451" s="12"/>
      <c r="G451" s="14"/>
      <c r="H451" s="14"/>
      <c r="I451" s="14"/>
      <c r="J451" s="10"/>
      <c r="K451" s="10"/>
      <c r="L451" s="10"/>
      <c r="M451" s="10"/>
      <c r="N451" s="10"/>
      <c r="O451" s="10"/>
      <c r="P451" s="10"/>
      <c r="Q451" s="10"/>
      <c r="R451" s="10"/>
      <c r="S451" s="7"/>
      <c r="T451" s="7"/>
      <c r="U451" s="7"/>
      <c r="V451" s="7"/>
      <c r="W451" s="7"/>
      <c r="X451" s="7"/>
      <c r="AH451" s="1"/>
      <c r="AI451" s="1"/>
      <c r="AQ451" s="7" t="str">
        <f t="shared" si="84"/>
        <v/>
      </c>
      <c r="AR451" s="67" t="str">
        <f t="shared" si="85"/>
        <v/>
      </c>
      <c r="AS451" s="67" t="str">
        <f t="shared" si="86"/>
        <v/>
      </c>
      <c r="AT451" s="67" t="str">
        <f t="shared" si="87"/>
        <v/>
      </c>
      <c r="AU451" s="67" t="str">
        <f t="shared" si="95"/>
        <v/>
      </c>
      <c r="AV451" s="67" t="str">
        <f t="shared" si="88"/>
        <v/>
      </c>
      <c r="AW451" s="67" t="str">
        <f t="shared" si="89"/>
        <v/>
      </c>
      <c r="AX451" s="67" t="str">
        <f t="shared" si="90"/>
        <v/>
      </c>
      <c r="AY451" s="67" t="str">
        <f t="shared" si="91"/>
        <v/>
      </c>
      <c r="AZ451" s="67" t="str">
        <f t="shared" si="92"/>
        <v/>
      </c>
      <c r="BA451" s="67" t="str">
        <f t="shared" si="93"/>
        <v/>
      </c>
      <c r="BB451" s="67" t="str">
        <f t="shared" si="94"/>
        <v/>
      </c>
      <c r="IX451" s="7"/>
      <c r="IY451" s="7"/>
    </row>
    <row r="452" spans="3:259" ht="11.85" customHeight="1" x14ac:dyDescent="0.3">
      <c r="C452" s="24"/>
      <c r="D452" s="12"/>
      <c r="E452" s="12"/>
      <c r="F452" s="12"/>
      <c r="G452" s="14"/>
      <c r="H452" s="14"/>
      <c r="I452" s="14"/>
      <c r="J452" s="10"/>
      <c r="K452" s="10"/>
      <c r="L452" s="10"/>
      <c r="M452" s="10"/>
      <c r="N452" s="10"/>
      <c r="O452" s="10"/>
      <c r="P452" s="10"/>
      <c r="Q452" s="10"/>
      <c r="R452" s="10"/>
      <c r="S452" s="7"/>
      <c r="T452" s="7"/>
      <c r="U452" s="7"/>
      <c r="V452" s="7"/>
      <c r="W452" s="7"/>
      <c r="X452" s="7"/>
      <c r="AH452" s="1"/>
      <c r="AI452" s="1"/>
      <c r="AQ452" s="7" t="str">
        <f t="shared" si="84"/>
        <v/>
      </c>
      <c r="AR452" s="67" t="str">
        <f t="shared" si="85"/>
        <v/>
      </c>
      <c r="AS452" s="67" t="str">
        <f t="shared" si="86"/>
        <v/>
      </c>
      <c r="AT452" s="67" t="str">
        <f t="shared" si="87"/>
        <v/>
      </c>
      <c r="AU452" s="67" t="str">
        <f t="shared" si="95"/>
        <v/>
      </c>
      <c r="AV452" s="67" t="str">
        <f t="shared" si="88"/>
        <v/>
      </c>
      <c r="AW452" s="67" t="str">
        <f t="shared" si="89"/>
        <v/>
      </c>
      <c r="AX452" s="67" t="str">
        <f t="shared" si="90"/>
        <v/>
      </c>
      <c r="AY452" s="67" t="str">
        <f t="shared" si="91"/>
        <v/>
      </c>
      <c r="AZ452" s="67" t="str">
        <f t="shared" si="92"/>
        <v/>
      </c>
      <c r="BA452" s="67" t="str">
        <f t="shared" si="93"/>
        <v/>
      </c>
      <c r="BB452" s="67" t="str">
        <f t="shared" si="94"/>
        <v/>
      </c>
      <c r="IX452" s="7"/>
      <c r="IY452" s="7"/>
    </row>
    <row r="453" spans="3:259" ht="11.85" customHeight="1" x14ac:dyDescent="0.3">
      <c r="C453" s="24"/>
      <c r="D453" s="12"/>
      <c r="E453" s="12"/>
      <c r="F453" s="12"/>
      <c r="G453" s="14"/>
      <c r="H453" s="14"/>
      <c r="I453" s="14"/>
      <c r="J453" s="10"/>
      <c r="K453" s="10"/>
      <c r="L453" s="10"/>
      <c r="M453" s="10"/>
      <c r="N453" s="10"/>
      <c r="O453" s="10"/>
      <c r="P453" s="10"/>
      <c r="Q453" s="10"/>
      <c r="R453" s="10"/>
      <c r="S453" s="7"/>
      <c r="T453" s="7"/>
      <c r="U453" s="7"/>
      <c r="V453" s="7"/>
      <c r="W453" s="7"/>
      <c r="X453" s="7"/>
      <c r="AH453" s="1"/>
      <c r="AI453" s="1"/>
      <c r="AQ453" s="7" t="str">
        <f t="shared" si="84"/>
        <v/>
      </c>
      <c r="AR453" s="67" t="str">
        <f t="shared" si="85"/>
        <v/>
      </c>
      <c r="AS453" s="67" t="str">
        <f t="shared" si="86"/>
        <v/>
      </c>
      <c r="AT453" s="67" t="str">
        <f t="shared" si="87"/>
        <v/>
      </c>
      <c r="AU453" s="67" t="str">
        <f t="shared" si="95"/>
        <v/>
      </c>
      <c r="AV453" s="67" t="str">
        <f t="shared" si="88"/>
        <v/>
      </c>
      <c r="AW453" s="67" t="str">
        <f t="shared" si="89"/>
        <v/>
      </c>
      <c r="AX453" s="67" t="str">
        <f t="shared" si="90"/>
        <v/>
      </c>
      <c r="AY453" s="67" t="str">
        <f t="shared" si="91"/>
        <v/>
      </c>
      <c r="AZ453" s="67" t="str">
        <f t="shared" si="92"/>
        <v/>
      </c>
      <c r="BA453" s="67" t="str">
        <f t="shared" si="93"/>
        <v/>
      </c>
      <c r="BB453" s="67" t="str">
        <f t="shared" si="94"/>
        <v/>
      </c>
      <c r="IX453" s="7"/>
      <c r="IY453" s="7"/>
    </row>
    <row r="454" spans="3:259" ht="11.85" customHeight="1" x14ac:dyDescent="0.3">
      <c r="C454" s="24"/>
      <c r="D454" s="12"/>
      <c r="E454" s="12"/>
      <c r="F454" s="12"/>
      <c r="G454" s="14"/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7"/>
      <c r="T454" s="7"/>
      <c r="U454" s="7"/>
      <c r="V454" s="7"/>
      <c r="W454" s="7"/>
      <c r="X454" s="7"/>
      <c r="AH454" s="1"/>
      <c r="AI454" s="1"/>
      <c r="AQ454" s="7" t="str">
        <f t="shared" si="84"/>
        <v/>
      </c>
      <c r="AR454" s="67" t="str">
        <f t="shared" si="85"/>
        <v/>
      </c>
      <c r="AS454" s="67" t="str">
        <f t="shared" si="86"/>
        <v/>
      </c>
      <c r="AT454" s="67" t="str">
        <f t="shared" si="87"/>
        <v/>
      </c>
      <c r="AU454" s="67" t="str">
        <f t="shared" si="95"/>
        <v/>
      </c>
      <c r="AV454" s="67" t="str">
        <f t="shared" si="88"/>
        <v/>
      </c>
      <c r="AW454" s="67" t="str">
        <f t="shared" si="89"/>
        <v/>
      </c>
      <c r="AX454" s="67" t="str">
        <f t="shared" si="90"/>
        <v/>
      </c>
      <c r="AY454" s="67" t="str">
        <f t="shared" si="91"/>
        <v/>
      </c>
      <c r="AZ454" s="67" t="str">
        <f t="shared" si="92"/>
        <v/>
      </c>
      <c r="BA454" s="67" t="str">
        <f t="shared" si="93"/>
        <v/>
      </c>
      <c r="BB454" s="67" t="str">
        <f t="shared" si="94"/>
        <v/>
      </c>
      <c r="IX454" s="7"/>
      <c r="IY454" s="7"/>
    </row>
    <row r="455" spans="3:259" ht="11.85" customHeight="1" x14ac:dyDescent="0.3">
      <c r="C455" s="24"/>
      <c r="D455" s="12"/>
      <c r="E455" s="12"/>
      <c r="F455" s="12"/>
      <c r="G455" s="14"/>
      <c r="H455" s="14"/>
      <c r="I455" s="14"/>
      <c r="J455" s="10"/>
      <c r="K455" s="10"/>
      <c r="L455" s="10"/>
      <c r="M455" s="10"/>
      <c r="N455" s="10"/>
      <c r="O455" s="10"/>
      <c r="P455" s="10"/>
      <c r="Q455" s="10"/>
      <c r="R455" s="10"/>
      <c r="S455" s="7"/>
      <c r="T455" s="7"/>
      <c r="U455" s="7"/>
      <c r="V455" s="7"/>
      <c r="W455" s="7"/>
      <c r="X455" s="7"/>
      <c r="AH455" s="1"/>
      <c r="AI455" s="1"/>
      <c r="AQ455" s="7" t="str">
        <f t="shared" si="84"/>
        <v/>
      </c>
      <c r="AR455" s="67" t="str">
        <f t="shared" si="85"/>
        <v/>
      </c>
      <c r="AS455" s="67" t="str">
        <f t="shared" si="86"/>
        <v/>
      </c>
      <c r="AT455" s="67" t="str">
        <f t="shared" si="87"/>
        <v/>
      </c>
      <c r="AU455" s="67" t="str">
        <f t="shared" si="95"/>
        <v/>
      </c>
      <c r="AV455" s="67" t="str">
        <f t="shared" si="88"/>
        <v/>
      </c>
      <c r="AW455" s="67" t="str">
        <f t="shared" si="89"/>
        <v/>
      </c>
      <c r="AX455" s="67" t="str">
        <f t="shared" si="90"/>
        <v/>
      </c>
      <c r="AY455" s="67" t="str">
        <f t="shared" si="91"/>
        <v/>
      </c>
      <c r="AZ455" s="67" t="str">
        <f t="shared" si="92"/>
        <v/>
      </c>
      <c r="BA455" s="67" t="str">
        <f t="shared" si="93"/>
        <v/>
      </c>
      <c r="BB455" s="67" t="str">
        <f t="shared" si="94"/>
        <v/>
      </c>
      <c r="IX455" s="7"/>
      <c r="IY455" s="7"/>
    </row>
    <row r="456" spans="3:259" ht="11.85" customHeight="1" x14ac:dyDescent="0.3">
      <c r="C456" s="24"/>
      <c r="D456" s="12"/>
      <c r="E456" s="12"/>
      <c r="F456" s="12"/>
      <c r="G456" s="14"/>
      <c r="H456" s="14"/>
      <c r="I456" s="14"/>
      <c r="J456" s="10"/>
      <c r="K456" s="10"/>
      <c r="L456" s="10"/>
      <c r="M456" s="10"/>
      <c r="N456" s="10"/>
      <c r="O456" s="10"/>
      <c r="P456" s="10"/>
      <c r="Q456" s="10"/>
      <c r="R456" s="10"/>
      <c r="S456" s="7"/>
      <c r="T456" s="7"/>
      <c r="U456" s="7"/>
      <c r="V456" s="7"/>
      <c r="W456" s="7"/>
      <c r="X456" s="7"/>
      <c r="AH456" s="1"/>
      <c r="AI456" s="1"/>
      <c r="AQ456" s="7" t="str">
        <f t="shared" si="84"/>
        <v/>
      </c>
      <c r="AR456" s="67" t="str">
        <f t="shared" si="85"/>
        <v/>
      </c>
      <c r="AS456" s="67" t="str">
        <f t="shared" si="86"/>
        <v/>
      </c>
      <c r="AT456" s="67" t="str">
        <f t="shared" si="87"/>
        <v/>
      </c>
      <c r="AU456" s="67" t="str">
        <f t="shared" si="95"/>
        <v/>
      </c>
      <c r="AV456" s="67" t="str">
        <f t="shared" si="88"/>
        <v/>
      </c>
      <c r="AW456" s="67" t="str">
        <f t="shared" si="89"/>
        <v/>
      </c>
      <c r="AX456" s="67" t="str">
        <f t="shared" si="90"/>
        <v/>
      </c>
      <c r="AY456" s="67" t="str">
        <f t="shared" si="91"/>
        <v/>
      </c>
      <c r="AZ456" s="67" t="str">
        <f t="shared" si="92"/>
        <v/>
      </c>
      <c r="BA456" s="67" t="str">
        <f t="shared" si="93"/>
        <v/>
      </c>
      <c r="BB456" s="67" t="str">
        <f t="shared" si="94"/>
        <v/>
      </c>
      <c r="IX456" s="7"/>
      <c r="IY456" s="7"/>
    </row>
    <row r="457" spans="3:259" ht="11.85" customHeight="1" x14ac:dyDescent="0.3">
      <c r="C457" s="24"/>
      <c r="D457" s="12"/>
      <c r="E457" s="12"/>
      <c r="F457" s="12"/>
      <c r="G457" s="14"/>
      <c r="H457" s="14"/>
      <c r="I457" s="14"/>
      <c r="J457" s="10"/>
      <c r="K457" s="10"/>
      <c r="L457" s="10"/>
      <c r="M457" s="10"/>
      <c r="N457" s="10"/>
      <c r="O457" s="10"/>
      <c r="P457" s="10"/>
      <c r="Q457" s="10"/>
      <c r="R457" s="10"/>
      <c r="S457" s="7"/>
      <c r="T457" s="7"/>
      <c r="U457" s="7"/>
      <c r="V457" s="7"/>
      <c r="W457" s="7"/>
      <c r="X457" s="7"/>
      <c r="AH457" s="1"/>
      <c r="AI457" s="1"/>
      <c r="AQ457" s="7" t="str">
        <f t="shared" si="84"/>
        <v/>
      </c>
      <c r="AR457" s="67" t="str">
        <f t="shared" si="85"/>
        <v/>
      </c>
      <c r="AS457" s="67" t="str">
        <f t="shared" si="86"/>
        <v/>
      </c>
      <c r="AT457" s="67" t="str">
        <f t="shared" si="87"/>
        <v/>
      </c>
      <c r="AU457" s="67" t="str">
        <f t="shared" si="95"/>
        <v/>
      </c>
      <c r="AV457" s="67" t="str">
        <f t="shared" si="88"/>
        <v/>
      </c>
      <c r="AW457" s="67" t="str">
        <f t="shared" si="89"/>
        <v/>
      </c>
      <c r="AX457" s="67" t="str">
        <f t="shared" si="90"/>
        <v/>
      </c>
      <c r="AY457" s="67" t="str">
        <f t="shared" si="91"/>
        <v/>
      </c>
      <c r="AZ457" s="67" t="str">
        <f t="shared" si="92"/>
        <v/>
      </c>
      <c r="BA457" s="67" t="str">
        <f t="shared" si="93"/>
        <v/>
      </c>
      <c r="BB457" s="67" t="str">
        <f t="shared" si="94"/>
        <v/>
      </c>
      <c r="IX457" s="7"/>
      <c r="IY457" s="7"/>
    </row>
    <row r="458" spans="3:259" ht="11.85" customHeight="1" x14ac:dyDescent="0.3">
      <c r="C458" s="24"/>
      <c r="D458" s="12"/>
      <c r="E458" s="12"/>
      <c r="F458" s="12"/>
      <c r="G458" s="14"/>
      <c r="H458" s="14"/>
      <c r="I458" s="14"/>
      <c r="J458" s="10"/>
      <c r="K458" s="10"/>
      <c r="L458" s="10"/>
      <c r="M458" s="10"/>
      <c r="N458" s="10"/>
      <c r="O458" s="10"/>
      <c r="P458" s="10"/>
      <c r="Q458" s="10"/>
      <c r="R458" s="10"/>
      <c r="S458" s="7"/>
      <c r="T458" s="7"/>
      <c r="U458" s="7"/>
      <c r="V458" s="7"/>
      <c r="W458" s="7"/>
      <c r="X458" s="7"/>
      <c r="AH458" s="1"/>
      <c r="AI458" s="1"/>
      <c r="AQ458" s="7" t="str">
        <f t="shared" si="84"/>
        <v/>
      </c>
      <c r="AR458" s="67" t="str">
        <f t="shared" si="85"/>
        <v/>
      </c>
      <c r="AS458" s="67" t="str">
        <f t="shared" si="86"/>
        <v/>
      </c>
      <c r="AT458" s="67" t="str">
        <f t="shared" si="87"/>
        <v/>
      </c>
      <c r="AU458" s="67" t="str">
        <f t="shared" si="95"/>
        <v/>
      </c>
      <c r="AV458" s="67" t="str">
        <f t="shared" si="88"/>
        <v/>
      </c>
      <c r="AW458" s="67" t="str">
        <f t="shared" si="89"/>
        <v/>
      </c>
      <c r="AX458" s="67" t="str">
        <f t="shared" si="90"/>
        <v/>
      </c>
      <c r="AY458" s="67" t="str">
        <f t="shared" si="91"/>
        <v/>
      </c>
      <c r="AZ458" s="67" t="str">
        <f t="shared" si="92"/>
        <v/>
      </c>
      <c r="BA458" s="67" t="str">
        <f t="shared" si="93"/>
        <v/>
      </c>
      <c r="BB458" s="67" t="str">
        <f t="shared" si="94"/>
        <v/>
      </c>
      <c r="IX458" s="7"/>
      <c r="IY458" s="7"/>
    </row>
    <row r="459" spans="3:259" ht="11.85" customHeight="1" x14ac:dyDescent="0.3">
      <c r="C459" s="24"/>
      <c r="D459" s="12"/>
      <c r="E459" s="12"/>
      <c r="F459" s="12"/>
      <c r="G459" s="14"/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7"/>
      <c r="T459" s="7"/>
      <c r="U459" s="7"/>
      <c r="V459" s="7"/>
      <c r="W459" s="7"/>
      <c r="X459" s="7"/>
      <c r="AH459" s="1"/>
      <c r="AI459" s="1"/>
      <c r="AQ459" s="7" t="str">
        <f t="shared" si="84"/>
        <v/>
      </c>
      <c r="AR459" s="67" t="str">
        <f t="shared" si="85"/>
        <v/>
      </c>
      <c r="AS459" s="67" t="str">
        <f t="shared" si="86"/>
        <v/>
      </c>
      <c r="AT459" s="67" t="str">
        <f t="shared" si="87"/>
        <v/>
      </c>
      <c r="AU459" s="67" t="str">
        <f t="shared" si="95"/>
        <v/>
      </c>
      <c r="AV459" s="67" t="str">
        <f t="shared" si="88"/>
        <v/>
      </c>
      <c r="AW459" s="67" t="str">
        <f t="shared" si="89"/>
        <v/>
      </c>
      <c r="AX459" s="67" t="str">
        <f t="shared" si="90"/>
        <v/>
      </c>
      <c r="AY459" s="67" t="str">
        <f t="shared" si="91"/>
        <v/>
      </c>
      <c r="AZ459" s="67" t="str">
        <f t="shared" si="92"/>
        <v/>
      </c>
      <c r="BA459" s="67" t="str">
        <f t="shared" si="93"/>
        <v/>
      </c>
      <c r="BB459" s="67" t="str">
        <f t="shared" si="94"/>
        <v/>
      </c>
      <c r="IX459" s="7"/>
      <c r="IY459" s="7"/>
    </row>
    <row r="460" spans="3:259" ht="11.85" customHeight="1" x14ac:dyDescent="0.3">
      <c r="C460" s="24"/>
      <c r="D460" s="12"/>
      <c r="E460" s="12"/>
      <c r="F460" s="12"/>
      <c r="G460" s="14"/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7"/>
      <c r="T460" s="7"/>
      <c r="U460" s="7"/>
      <c r="V460" s="7"/>
      <c r="W460" s="7"/>
      <c r="X460" s="7"/>
      <c r="AH460" s="1"/>
      <c r="AI460" s="1"/>
      <c r="AQ460" s="7" t="str">
        <f t="shared" si="84"/>
        <v/>
      </c>
      <c r="AR460" s="67" t="str">
        <f t="shared" si="85"/>
        <v/>
      </c>
      <c r="AS460" s="67" t="str">
        <f t="shared" si="86"/>
        <v/>
      </c>
      <c r="AT460" s="67" t="str">
        <f t="shared" si="87"/>
        <v/>
      </c>
      <c r="AU460" s="67" t="str">
        <f t="shared" si="95"/>
        <v/>
      </c>
      <c r="AV460" s="67" t="str">
        <f t="shared" si="88"/>
        <v/>
      </c>
      <c r="AW460" s="67" t="str">
        <f t="shared" si="89"/>
        <v/>
      </c>
      <c r="AX460" s="67" t="str">
        <f t="shared" si="90"/>
        <v/>
      </c>
      <c r="AY460" s="67" t="str">
        <f t="shared" si="91"/>
        <v/>
      </c>
      <c r="AZ460" s="67" t="str">
        <f t="shared" si="92"/>
        <v/>
      </c>
      <c r="BA460" s="67" t="str">
        <f t="shared" si="93"/>
        <v/>
      </c>
      <c r="BB460" s="67" t="str">
        <f t="shared" si="94"/>
        <v/>
      </c>
      <c r="IX460" s="7"/>
      <c r="IY460" s="7"/>
    </row>
    <row r="461" spans="3:259" ht="11.85" customHeight="1" x14ac:dyDescent="0.3">
      <c r="C461" s="24"/>
      <c r="D461" s="12"/>
      <c r="E461" s="12"/>
      <c r="F461" s="12"/>
      <c r="G461" s="14"/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7"/>
      <c r="T461" s="7"/>
      <c r="U461" s="7"/>
      <c r="V461" s="7"/>
      <c r="W461" s="7"/>
      <c r="X461" s="7"/>
      <c r="AH461" s="1"/>
      <c r="AI461" s="1"/>
      <c r="AQ461" s="7" t="str">
        <f t="shared" si="84"/>
        <v/>
      </c>
      <c r="AR461" s="67" t="str">
        <f t="shared" si="85"/>
        <v/>
      </c>
      <c r="AS461" s="67" t="str">
        <f t="shared" si="86"/>
        <v/>
      </c>
      <c r="AT461" s="67" t="str">
        <f t="shared" si="87"/>
        <v/>
      </c>
      <c r="AU461" s="67" t="str">
        <f t="shared" si="95"/>
        <v/>
      </c>
      <c r="AV461" s="67" t="str">
        <f t="shared" si="88"/>
        <v/>
      </c>
      <c r="AW461" s="67" t="str">
        <f t="shared" si="89"/>
        <v/>
      </c>
      <c r="AX461" s="67" t="str">
        <f t="shared" si="90"/>
        <v/>
      </c>
      <c r="AY461" s="67" t="str">
        <f t="shared" si="91"/>
        <v/>
      </c>
      <c r="AZ461" s="67" t="str">
        <f t="shared" si="92"/>
        <v/>
      </c>
      <c r="BA461" s="67" t="str">
        <f t="shared" si="93"/>
        <v/>
      </c>
      <c r="BB461" s="67" t="str">
        <f t="shared" si="94"/>
        <v/>
      </c>
      <c r="IX461" s="7"/>
      <c r="IY461" s="7"/>
    </row>
    <row r="462" spans="3:259" ht="11.85" customHeight="1" x14ac:dyDescent="0.3">
      <c r="C462" s="24"/>
      <c r="D462" s="12"/>
      <c r="E462" s="12"/>
      <c r="F462" s="12"/>
      <c r="G462" s="14"/>
      <c r="H462" s="14"/>
      <c r="I462" s="14"/>
      <c r="J462" s="10"/>
      <c r="K462" s="10"/>
      <c r="L462" s="10"/>
      <c r="M462" s="10"/>
      <c r="N462" s="10"/>
      <c r="O462" s="10"/>
      <c r="P462" s="10"/>
      <c r="Q462" s="10"/>
      <c r="R462" s="10"/>
      <c r="S462" s="7"/>
      <c r="T462" s="7"/>
      <c r="U462" s="7"/>
      <c r="V462" s="7"/>
      <c r="W462" s="7"/>
      <c r="X462" s="7"/>
      <c r="AH462" s="1"/>
      <c r="AI462" s="1"/>
      <c r="AQ462" s="7" t="str">
        <f t="shared" si="84"/>
        <v/>
      </c>
      <c r="AR462" s="67" t="str">
        <f t="shared" si="85"/>
        <v/>
      </c>
      <c r="AS462" s="67" t="str">
        <f t="shared" si="86"/>
        <v/>
      </c>
      <c r="AT462" s="67" t="str">
        <f t="shared" si="87"/>
        <v/>
      </c>
      <c r="AU462" s="67" t="str">
        <f t="shared" si="95"/>
        <v/>
      </c>
      <c r="AV462" s="67" t="str">
        <f t="shared" si="88"/>
        <v/>
      </c>
      <c r="AW462" s="67" t="str">
        <f t="shared" si="89"/>
        <v/>
      </c>
      <c r="AX462" s="67" t="str">
        <f t="shared" si="90"/>
        <v/>
      </c>
      <c r="AY462" s="67" t="str">
        <f t="shared" si="91"/>
        <v/>
      </c>
      <c r="AZ462" s="67" t="str">
        <f t="shared" si="92"/>
        <v/>
      </c>
      <c r="BA462" s="67" t="str">
        <f t="shared" si="93"/>
        <v/>
      </c>
      <c r="BB462" s="67" t="str">
        <f t="shared" si="94"/>
        <v/>
      </c>
      <c r="IX462" s="7"/>
      <c r="IY462" s="7"/>
    </row>
    <row r="463" spans="3:259" ht="11.85" customHeight="1" x14ac:dyDescent="0.3">
      <c r="C463" s="24"/>
      <c r="D463" s="12"/>
      <c r="E463" s="12"/>
      <c r="F463" s="12"/>
      <c r="G463" s="14"/>
      <c r="H463" s="14"/>
      <c r="I463" s="14"/>
      <c r="J463" s="10"/>
      <c r="K463" s="10"/>
      <c r="L463" s="10"/>
      <c r="M463" s="10"/>
      <c r="N463" s="10"/>
      <c r="O463" s="10"/>
      <c r="P463" s="10"/>
      <c r="Q463" s="10"/>
      <c r="R463" s="10"/>
      <c r="S463" s="7"/>
      <c r="T463" s="7"/>
      <c r="U463" s="7"/>
      <c r="V463" s="7"/>
      <c r="W463" s="7"/>
      <c r="X463" s="7"/>
      <c r="AH463" s="1"/>
      <c r="AI463" s="1"/>
      <c r="AQ463" s="7" t="str">
        <f t="shared" si="84"/>
        <v/>
      </c>
      <c r="AR463" s="67" t="str">
        <f t="shared" si="85"/>
        <v/>
      </c>
      <c r="AS463" s="67" t="str">
        <f t="shared" si="86"/>
        <v/>
      </c>
      <c r="AT463" s="67" t="str">
        <f t="shared" si="87"/>
        <v/>
      </c>
      <c r="AU463" s="67" t="str">
        <f t="shared" si="95"/>
        <v/>
      </c>
      <c r="AV463" s="67" t="str">
        <f t="shared" si="88"/>
        <v/>
      </c>
      <c r="AW463" s="67" t="str">
        <f t="shared" si="89"/>
        <v/>
      </c>
      <c r="AX463" s="67" t="str">
        <f t="shared" si="90"/>
        <v/>
      </c>
      <c r="AY463" s="67" t="str">
        <f t="shared" si="91"/>
        <v/>
      </c>
      <c r="AZ463" s="67" t="str">
        <f t="shared" si="92"/>
        <v/>
      </c>
      <c r="BA463" s="67" t="str">
        <f t="shared" si="93"/>
        <v/>
      </c>
      <c r="BB463" s="67" t="str">
        <f t="shared" si="94"/>
        <v/>
      </c>
      <c r="IX463" s="7"/>
      <c r="IY463" s="7"/>
    </row>
    <row r="464" spans="3:259" ht="11.85" customHeight="1" x14ac:dyDescent="0.3">
      <c r="C464" s="24"/>
      <c r="D464" s="12"/>
      <c r="E464" s="12"/>
      <c r="F464" s="12"/>
      <c r="G464" s="14"/>
      <c r="H464" s="14"/>
      <c r="I464" s="14"/>
      <c r="J464" s="10"/>
      <c r="K464" s="10"/>
      <c r="L464" s="10"/>
      <c r="M464" s="10"/>
      <c r="N464" s="10"/>
      <c r="O464" s="10"/>
      <c r="P464" s="10"/>
      <c r="Q464" s="10"/>
      <c r="R464" s="10"/>
      <c r="S464" s="7"/>
      <c r="T464" s="7"/>
      <c r="U464" s="7"/>
      <c r="V464" s="7"/>
      <c r="W464" s="7"/>
      <c r="X464" s="7"/>
      <c r="AH464" s="1"/>
      <c r="AI464" s="1"/>
      <c r="AQ464" s="7" t="str">
        <f t="shared" si="84"/>
        <v/>
      </c>
      <c r="AR464" s="67" t="str">
        <f t="shared" si="85"/>
        <v/>
      </c>
      <c r="AS464" s="67" t="str">
        <f t="shared" si="86"/>
        <v/>
      </c>
      <c r="AT464" s="67" t="str">
        <f t="shared" si="87"/>
        <v/>
      </c>
      <c r="AU464" s="67" t="str">
        <f t="shared" si="95"/>
        <v/>
      </c>
      <c r="AV464" s="67" t="str">
        <f t="shared" si="88"/>
        <v/>
      </c>
      <c r="AW464" s="67" t="str">
        <f t="shared" si="89"/>
        <v/>
      </c>
      <c r="AX464" s="67" t="str">
        <f t="shared" si="90"/>
        <v/>
      </c>
      <c r="AY464" s="67" t="str">
        <f t="shared" si="91"/>
        <v/>
      </c>
      <c r="AZ464" s="67" t="str">
        <f t="shared" si="92"/>
        <v/>
      </c>
      <c r="BA464" s="67" t="str">
        <f t="shared" si="93"/>
        <v/>
      </c>
      <c r="BB464" s="67" t="str">
        <f t="shared" si="94"/>
        <v/>
      </c>
      <c r="IX464" s="7"/>
      <c r="IY464" s="7"/>
    </row>
    <row r="465" spans="3:259" ht="11.85" customHeight="1" x14ac:dyDescent="0.3">
      <c r="C465" s="24"/>
      <c r="D465" s="12"/>
      <c r="E465" s="12"/>
      <c r="F465" s="12"/>
      <c r="G465" s="14"/>
      <c r="H465" s="14"/>
      <c r="I465" s="14"/>
      <c r="J465" s="10"/>
      <c r="K465" s="10"/>
      <c r="L465" s="10"/>
      <c r="M465" s="10"/>
      <c r="N465" s="10"/>
      <c r="O465" s="10"/>
      <c r="P465" s="10"/>
      <c r="Q465" s="10"/>
      <c r="R465" s="10"/>
      <c r="S465" s="7"/>
      <c r="T465" s="7"/>
      <c r="U465" s="7"/>
      <c r="V465" s="7"/>
      <c r="W465" s="7"/>
      <c r="X465" s="7"/>
      <c r="AH465" s="1"/>
      <c r="AI465" s="1"/>
      <c r="AQ465" s="7" t="str">
        <f t="shared" si="84"/>
        <v/>
      </c>
      <c r="AR465" s="67" t="str">
        <f t="shared" si="85"/>
        <v/>
      </c>
      <c r="AS465" s="67" t="str">
        <f t="shared" si="86"/>
        <v/>
      </c>
      <c r="AT465" s="67" t="str">
        <f t="shared" si="87"/>
        <v/>
      </c>
      <c r="AU465" s="67" t="str">
        <f t="shared" si="95"/>
        <v/>
      </c>
      <c r="AV465" s="67" t="str">
        <f t="shared" si="88"/>
        <v/>
      </c>
      <c r="AW465" s="67" t="str">
        <f t="shared" si="89"/>
        <v/>
      </c>
      <c r="AX465" s="67" t="str">
        <f t="shared" si="90"/>
        <v/>
      </c>
      <c r="AY465" s="67" t="str">
        <f t="shared" si="91"/>
        <v/>
      </c>
      <c r="AZ465" s="67" t="str">
        <f t="shared" si="92"/>
        <v/>
      </c>
      <c r="BA465" s="67" t="str">
        <f t="shared" si="93"/>
        <v/>
      </c>
      <c r="BB465" s="67" t="str">
        <f t="shared" si="94"/>
        <v/>
      </c>
      <c r="IX465" s="7"/>
      <c r="IY465" s="7"/>
    </row>
    <row r="466" spans="3:259" ht="11.85" customHeight="1" x14ac:dyDescent="0.3">
      <c r="C466" s="24"/>
      <c r="D466" s="12"/>
      <c r="E466" s="12"/>
      <c r="F466" s="12"/>
      <c r="G466" s="14"/>
      <c r="H466" s="14"/>
      <c r="I466" s="14"/>
      <c r="J466" s="10"/>
      <c r="K466" s="10"/>
      <c r="L466" s="10"/>
      <c r="M466" s="10"/>
      <c r="N466" s="10"/>
      <c r="O466" s="10"/>
      <c r="P466" s="10"/>
      <c r="Q466" s="10"/>
      <c r="R466" s="10"/>
      <c r="S466" s="7"/>
      <c r="T466" s="7"/>
      <c r="U466" s="7"/>
      <c r="V466" s="7"/>
      <c r="W466" s="7"/>
      <c r="X466" s="7"/>
      <c r="AH466" s="1"/>
      <c r="AI466" s="1"/>
      <c r="AQ466" s="7" t="str">
        <f t="shared" si="84"/>
        <v/>
      </c>
      <c r="AR466" s="67" t="str">
        <f t="shared" si="85"/>
        <v/>
      </c>
      <c r="AS466" s="67" t="str">
        <f t="shared" si="86"/>
        <v/>
      </c>
      <c r="AT466" s="67" t="str">
        <f t="shared" si="87"/>
        <v/>
      </c>
      <c r="AU466" s="67" t="str">
        <f t="shared" si="95"/>
        <v/>
      </c>
      <c r="AV466" s="67" t="str">
        <f t="shared" si="88"/>
        <v/>
      </c>
      <c r="AW466" s="67" t="str">
        <f t="shared" si="89"/>
        <v/>
      </c>
      <c r="AX466" s="67" t="str">
        <f t="shared" si="90"/>
        <v/>
      </c>
      <c r="AY466" s="67" t="str">
        <f t="shared" si="91"/>
        <v/>
      </c>
      <c r="AZ466" s="67" t="str">
        <f t="shared" si="92"/>
        <v/>
      </c>
      <c r="BA466" s="67" t="str">
        <f t="shared" si="93"/>
        <v/>
      </c>
      <c r="BB466" s="67" t="str">
        <f t="shared" si="94"/>
        <v/>
      </c>
      <c r="IX466" s="7"/>
      <c r="IY466" s="7"/>
    </row>
    <row r="467" spans="3:259" ht="11.85" customHeight="1" x14ac:dyDescent="0.3">
      <c r="C467" s="24"/>
      <c r="D467" s="12"/>
      <c r="E467" s="12"/>
      <c r="F467" s="12"/>
      <c r="G467" s="14"/>
      <c r="H467" s="14"/>
      <c r="I467" s="14"/>
      <c r="J467" s="10"/>
      <c r="K467" s="10"/>
      <c r="L467" s="10"/>
      <c r="M467" s="10"/>
      <c r="N467" s="10"/>
      <c r="O467" s="10"/>
      <c r="P467" s="10"/>
      <c r="Q467" s="10"/>
      <c r="R467" s="10"/>
      <c r="S467" s="7"/>
      <c r="T467" s="7"/>
      <c r="U467" s="7"/>
      <c r="V467" s="7"/>
      <c r="W467" s="7"/>
      <c r="X467" s="7"/>
      <c r="AH467" s="1"/>
      <c r="AI467" s="1"/>
      <c r="AQ467" s="7" t="str">
        <f t="shared" si="84"/>
        <v/>
      </c>
      <c r="AR467" s="67" t="str">
        <f t="shared" si="85"/>
        <v/>
      </c>
      <c r="AS467" s="67" t="str">
        <f t="shared" si="86"/>
        <v/>
      </c>
      <c r="AT467" s="67" t="str">
        <f t="shared" si="87"/>
        <v/>
      </c>
      <c r="AU467" s="67" t="str">
        <f t="shared" si="95"/>
        <v/>
      </c>
      <c r="AV467" s="67" t="str">
        <f t="shared" si="88"/>
        <v/>
      </c>
      <c r="AW467" s="67" t="str">
        <f t="shared" si="89"/>
        <v/>
      </c>
      <c r="AX467" s="67" t="str">
        <f t="shared" si="90"/>
        <v/>
      </c>
      <c r="AY467" s="67" t="str">
        <f t="shared" si="91"/>
        <v/>
      </c>
      <c r="AZ467" s="67" t="str">
        <f t="shared" si="92"/>
        <v/>
      </c>
      <c r="BA467" s="67" t="str">
        <f t="shared" si="93"/>
        <v/>
      </c>
      <c r="BB467" s="67" t="str">
        <f t="shared" si="94"/>
        <v/>
      </c>
      <c r="IX467" s="7"/>
      <c r="IY467" s="7"/>
    </row>
    <row r="468" spans="3:259" ht="11.85" customHeight="1" x14ac:dyDescent="0.3">
      <c r="C468" s="24"/>
      <c r="D468" s="12"/>
      <c r="E468" s="12"/>
      <c r="F468" s="12"/>
      <c r="G468" s="14"/>
      <c r="H468" s="14"/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7"/>
      <c r="T468" s="7"/>
      <c r="U468" s="7"/>
      <c r="V468" s="7"/>
      <c r="W468" s="7"/>
      <c r="X468" s="7"/>
      <c r="AH468" s="1"/>
      <c r="AI468" s="1"/>
      <c r="AQ468" s="7" t="str">
        <f t="shared" si="84"/>
        <v/>
      </c>
      <c r="AR468" s="67" t="str">
        <f t="shared" si="85"/>
        <v/>
      </c>
      <c r="AS468" s="67" t="str">
        <f t="shared" si="86"/>
        <v/>
      </c>
      <c r="AT468" s="67" t="str">
        <f t="shared" si="87"/>
        <v/>
      </c>
      <c r="AU468" s="67" t="str">
        <f t="shared" si="95"/>
        <v/>
      </c>
      <c r="AV468" s="67" t="str">
        <f t="shared" si="88"/>
        <v/>
      </c>
      <c r="AW468" s="67" t="str">
        <f t="shared" si="89"/>
        <v/>
      </c>
      <c r="AX468" s="67" t="str">
        <f t="shared" si="90"/>
        <v/>
      </c>
      <c r="AY468" s="67" t="str">
        <f t="shared" si="91"/>
        <v/>
      </c>
      <c r="AZ468" s="67" t="str">
        <f t="shared" si="92"/>
        <v/>
      </c>
      <c r="BA468" s="67" t="str">
        <f t="shared" si="93"/>
        <v/>
      </c>
      <c r="BB468" s="67" t="str">
        <f t="shared" si="94"/>
        <v/>
      </c>
      <c r="IX468" s="7"/>
      <c r="IY468" s="7"/>
    </row>
    <row r="469" spans="3:259" ht="11.85" customHeight="1" x14ac:dyDescent="0.3">
      <c r="C469" s="24"/>
      <c r="D469" s="12"/>
      <c r="E469" s="12"/>
      <c r="F469" s="12"/>
      <c r="G469" s="14"/>
      <c r="H469" s="14"/>
      <c r="I469" s="14"/>
      <c r="J469" s="10"/>
      <c r="K469" s="10"/>
      <c r="L469" s="10"/>
      <c r="M469" s="10"/>
      <c r="N469" s="10"/>
      <c r="O469" s="10"/>
      <c r="P469" s="10"/>
      <c r="Q469" s="10"/>
      <c r="R469" s="10"/>
      <c r="S469" s="7"/>
      <c r="T469" s="7"/>
      <c r="U469" s="7"/>
      <c r="V469" s="7"/>
      <c r="W469" s="7"/>
      <c r="X469" s="7"/>
      <c r="AH469" s="1"/>
      <c r="AI469" s="1"/>
      <c r="AQ469" s="7" t="str">
        <f t="shared" si="84"/>
        <v/>
      </c>
      <c r="AR469" s="67" t="str">
        <f t="shared" si="85"/>
        <v/>
      </c>
      <c r="AS469" s="67" t="str">
        <f t="shared" si="86"/>
        <v/>
      </c>
      <c r="AT469" s="67" t="str">
        <f t="shared" si="87"/>
        <v/>
      </c>
      <c r="AU469" s="67" t="str">
        <f t="shared" si="95"/>
        <v/>
      </c>
      <c r="AV469" s="67" t="str">
        <f t="shared" si="88"/>
        <v/>
      </c>
      <c r="AW469" s="67" t="str">
        <f t="shared" si="89"/>
        <v/>
      </c>
      <c r="AX469" s="67" t="str">
        <f t="shared" si="90"/>
        <v/>
      </c>
      <c r="AY469" s="67" t="str">
        <f t="shared" si="91"/>
        <v/>
      </c>
      <c r="AZ469" s="67" t="str">
        <f t="shared" si="92"/>
        <v/>
      </c>
      <c r="BA469" s="67" t="str">
        <f t="shared" si="93"/>
        <v/>
      </c>
      <c r="BB469" s="67" t="str">
        <f t="shared" si="94"/>
        <v/>
      </c>
      <c r="IX469" s="7"/>
      <c r="IY469" s="7"/>
    </row>
    <row r="470" spans="3:259" ht="11.85" customHeight="1" x14ac:dyDescent="0.3">
      <c r="C470" s="24"/>
      <c r="D470" s="12"/>
      <c r="E470" s="12"/>
      <c r="F470" s="12"/>
      <c r="G470" s="14"/>
      <c r="H470" s="14"/>
      <c r="I470" s="14"/>
      <c r="J470" s="10"/>
      <c r="K470" s="10"/>
      <c r="L470" s="10"/>
      <c r="M470" s="10"/>
      <c r="N470" s="10"/>
      <c r="O470" s="10"/>
      <c r="P470" s="10"/>
      <c r="Q470" s="10"/>
      <c r="R470" s="10"/>
      <c r="S470" s="7"/>
      <c r="T470" s="7"/>
      <c r="U470" s="7"/>
      <c r="V470" s="7"/>
      <c r="W470" s="7"/>
      <c r="X470" s="7"/>
      <c r="AH470" s="1"/>
      <c r="AI470" s="1"/>
      <c r="AQ470" s="7" t="str">
        <f t="shared" si="84"/>
        <v/>
      </c>
      <c r="AR470" s="67" t="str">
        <f t="shared" si="85"/>
        <v/>
      </c>
      <c r="AS470" s="67" t="str">
        <f t="shared" si="86"/>
        <v/>
      </c>
      <c r="AT470" s="67" t="str">
        <f t="shared" si="87"/>
        <v/>
      </c>
      <c r="AU470" s="67" t="str">
        <f t="shared" si="95"/>
        <v/>
      </c>
      <c r="AV470" s="67" t="str">
        <f t="shared" si="88"/>
        <v/>
      </c>
      <c r="AW470" s="67" t="str">
        <f t="shared" si="89"/>
        <v/>
      </c>
      <c r="AX470" s="67" t="str">
        <f t="shared" si="90"/>
        <v/>
      </c>
      <c r="AY470" s="67" t="str">
        <f t="shared" si="91"/>
        <v/>
      </c>
      <c r="AZ470" s="67" t="str">
        <f t="shared" si="92"/>
        <v/>
      </c>
      <c r="BA470" s="67" t="str">
        <f t="shared" si="93"/>
        <v/>
      </c>
      <c r="BB470" s="67" t="str">
        <f t="shared" si="94"/>
        <v/>
      </c>
      <c r="IX470" s="7"/>
      <c r="IY470" s="7"/>
    </row>
    <row r="471" spans="3:259" ht="11.85" customHeight="1" x14ac:dyDescent="0.3">
      <c r="C471" s="24"/>
      <c r="D471" s="12"/>
      <c r="E471" s="12"/>
      <c r="F471" s="12"/>
      <c r="G471" s="14"/>
      <c r="H471" s="14"/>
      <c r="I471" s="14"/>
      <c r="J471" s="10"/>
      <c r="K471" s="10"/>
      <c r="L471" s="10"/>
      <c r="M471" s="10"/>
      <c r="N471" s="10"/>
      <c r="O471" s="10"/>
      <c r="P471" s="10"/>
      <c r="Q471" s="10"/>
      <c r="R471" s="10"/>
      <c r="S471" s="7"/>
      <c r="T471" s="7"/>
      <c r="U471" s="7"/>
      <c r="V471" s="7"/>
      <c r="W471" s="7"/>
      <c r="X471" s="7"/>
      <c r="AH471" s="1"/>
      <c r="AI471" s="1"/>
      <c r="AQ471" s="7" t="str">
        <f t="shared" si="84"/>
        <v/>
      </c>
      <c r="AR471" s="67" t="str">
        <f t="shared" si="85"/>
        <v/>
      </c>
      <c r="AS471" s="67" t="str">
        <f t="shared" si="86"/>
        <v/>
      </c>
      <c r="AT471" s="67" t="str">
        <f t="shared" si="87"/>
        <v/>
      </c>
      <c r="AU471" s="67" t="str">
        <f t="shared" si="95"/>
        <v/>
      </c>
      <c r="AV471" s="67" t="str">
        <f t="shared" si="88"/>
        <v/>
      </c>
      <c r="AW471" s="67" t="str">
        <f t="shared" si="89"/>
        <v/>
      </c>
      <c r="AX471" s="67" t="str">
        <f t="shared" si="90"/>
        <v/>
      </c>
      <c r="AY471" s="67" t="str">
        <f t="shared" si="91"/>
        <v/>
      </c>
      <c r="AZ471" s="67" t="str">
        <f t="shared" si="92"/>
        <v/>
      </c>
      <c r="BA471" s="67" t="str">
        <f t="shared" si="93"/>
        <v/>
      </c>
      <c r="BB471" s="67" t="str">
        <f t="shared" si="94"/>
        <v/>
      </c>
      <c r="IX471" s="7"/>
      <c r="IY471" s="7"/>
    </row>
    <row r="472" spans="3:259" ht="11.85" customHeight="1" x14ac:dyDescent="0.3">
      <c r="C472" s="24"/>
      <c r="D472" s="12"/>
      <c r="E472" s="12"/>
      <c r="F472" s="12"/>
      <c r="G472" s="14"/>
      <c r="H472" s="14"/>
      <c r="I472" s="14"/>
      <c r="J472" s="10"/>
      <c r="K472" s="10"/>
      <c r="L472" s="10"/>
      <c r="M472" s="10"/>
      <c r="N472" s="10"/>
      <c r="O472" s="10"/>
      <c r="P472" s="10"/>
      <c r="Q472" s="10"/>
      <c r="R472" s="10"/>
      <c r="S472" s="7"/>
      <c r="T472" s="7"/>
      <c r="U472" s="7"/>
      <c r="V472" s="7"/>
      <c r="W472" s="7"/>
      <c r="X472" s="7"/>
      <c r="AH472" s="1"/>
      <c r="AI472" s="1"/>
      <c r="AQ472" s="7" t="str">
        <f t="shared" si="84"/>
        <v/>
      </c>
      <c r="AR472" s="67" t="str">
        <f t="shared" si="85"/>
        <v/>
      </c>
      <c r="AS472" s="67" t="str">
        <f t="shared" si="86"/>
        <v/>
      </c>
      <c r="AT472" s="67" t="str">
        <f t="shared" si="87"/>
        <v/>
      </c>
      <c r="AU472" s="67" t="str">
        <f t="shared" si="95"/>
        <v/>
      </c>
      <c r="AV472" s="67" t="str">
        <f t="shared" si="88"/>
        <v/>
      </c>
      <c r="AW472" s="67" t="str">
        <f t="shared" si="89"/>
        <v/>
      </c>
      <c r="AX472" s="67" t="str">
        <f t="shared" si="90"/>
        <v/>
      </c>
      <c r="AY472" s="67" t="str">
        <f t="shared" si="91"/>
        <v/>
      </c>
      <c r="AZ472" s="67" t="str">
        <f t="shared" si="92"/>
        <v/>
      </c>
      <c r="BA472" s="67" t="str">
        <f t="shared" si="93"/>
        <v/>
      </c>
      <c r="BB472" s="67" t="str">
        <f t="shared" si="94"/>
        <v/>
      </c>
      <c r="IX472" s="7"/>
      <c r="IY472" s="7"/>
    </row>
    <row r="473" spans="3:259" ht="11.85" customHeight="1" x14ac:dyDescent="0.3">
      <c r="C473" s="24"/>
      <c r="D473" s="12"/>
      <c r="E473" s="12"/>
      <c r="F473" s="12"/>
      <c r="G473" s="14"/>
      <c r="H473" s="14"/>
      <c r="I473" s="14"/>
      <c r="J473" s="10"/>
      <c r="K473" s="10"/>
      <c r="L473" s="10"/>
      <c r="M473" s="10"/>
      <c r="N473" s="10"/>
      <c r="O473" s="10"/>
      <c r="P473" s="10"/>
      <c r="Q473" s="10"/>
      <c r="R473" s="10"/>
      <c r="S473" s="7"/>
      <c r="T473" s="7"/>
      <c r="U473" s="7"/>
      <c r="V473" s="7"/>
      <c r="W473" s="7"/>
      <c r="X473" s="7"/>
      <c r="AH473" s="1"/>
      <c r="AI473" s="1"/>
      <c r="AQ473" s="7" t="str">
        <f t="shared" si="84"/>
        <v/>
      </c>
      <c r="AR473" s="67" t="str">
        <f t="shared" si="85"/>
        <v/>
      </c>
      <c r="AS473" s="67" t="str">
        <f t="shared" si="86"/>
        <v/>
      </c>
      <c r="AT473" s="67" t="str">
        <f t="shared" si="87"/>
        <v/>
      </c>
      <c r="AU473" s="67" t="str">
        <f t="shared" si="95"/>
        <v/>
      </c>
      <c r="AV473" s="67" t="str">
        <f t="shared" si="88"/>
        <v/>
      </c>
      <c r="AW473" s="67" t="str">
        <f t="shared" si="89"/>
        <v/>
      </c>
      <c r="AX473" s="67" t="str">
        <f t="shared" si="90"/>
        <v/>
      </c>
      <c r="AY473" s="67" t="str">
        <f t="shared" si="91"/>
        <v/>
      </c>
      <c r="AZ473" s="67" t="str">
        <f t="shared" si="92"/>
        <v/>
      </c>
      <c r="BA473" s="67" t="str">
        <f t="shared" si="93"/>
        <v/>
      </c>
      <c r="BB473" s="67" t="str">
        <f t="shared" si="94"/>
        <v/>
      </c>
      <c r="IX473" s="7"/>
      <c r="IY473" s="7"/>
    </row>
    <row r="474" spans="3:259" ht="11.85" customHeight="1" x14ac:dyDescent="0.3">
      <c r="C474" s="24"/>
      <c r="D474" s="12"/>
      <c r="E474" s="12"/>
      <c r="F474" s="12"/>
      <c r="G474" s="14"/>
      <c r="H474" s="14"/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7"/>
      <c r="T474" s="7"/>
      <c r="U474" s="7"/>
      <c r="V474" s="7"/>
      <c r="W474" s="7"/>
      <c r="X474" s="7"/>
      <c r="AH474" s="1"/>
      <c r="AI474" s="1"/>
      <c r="AQ474" s="7" t="str">
        <f t="shared" si="84"/>
        <v/>
      </c>
      <c r="AR474" s="67" t="str">
        <f t="shared" si="85"/>
        <v/>
      </c>
      <c r="AS474" s="67" t="str">
        <f t="shared" si="86"/>
        <v/>
      </c>
      <c r="AT474" s="67" t="str">
        <f t="shared" si="87"/>
        <v/>
      </c>
      <c r="AU474" s="67" t="str">
        <f t="shared" si="95"/>
        <v/>
      </c>
      <c r="AV474" s="67" t="str">
        <f t="shared" si="88"/>
        <v/>
      </c>
      <c r="AW474" s="67" t="str">
        <f t="shared" si="89"/>
        <v/>
      </c>
      <c r="AX474" s="67" t="str">
        <f t="shared" si="90"/>
        <v/>
      </c>
      <c r="AY474" s="67" t="str">
        <f t="shared" si="91"/>
        <v/>
      </c>
      <c r="AZ474" s="67" t="str">
        <f t="shared" si="92"/>
        <v/>
      </c>
      <c r="BA474" s="67" t="str">
        <f t="shared" si="93"/>
        <v/>
      </c>
      <c r="BB474" s="67" t="str">
        <f t="shared" si="94"/>
        <v/>
      </c>
      <c r="IX474" s="7"/>
      <c r="IY474" s="7"/>
    </row>
    <row r="475" spans="3:259" ht="11.85" customHeight="1" x14ac:dyDescent="0.3">
      <c r="C475" s="24"/>
      <c r="D475" s="12"/>
      <c r="E475" s="12"/>
      <c r="F475" s="12"/>
      <c r="G475" s="14"/>
      <c r="H475" s="14"/>
      <c r="I475" s="14"/>
      <c r="J475" s="10"/>
      <c r="K475" s="10"/>
      <c r="L475" s="10"/>
      <c r="M475" s="10"/>
      <c r="N475" s="10"/>
      <c r="O475" s="10"/>
      <c r="P475" s="10"/>
      <c r="Q475" s="10"/>
      <c r="R475" s="10"/>
      <c r="S475" s="7"/>
      <c r="T475" s="7"/>
      <c r="U475" s="7"/>
      <c r="V475" s="7"/>
      <c r="W475" s="7"/>
      <c r="X475" s="7"/>
      <c r="AH475" s="1"/>
      <c r="AI475" s="1"/>
      <c r="AQ475" s="7" t="str">
        <f t="shared" si="84"/>
        <v/>
      </c>
      <c r="AR475" s="67" t="str">
        <f t="shared" si="85"/>
        <v/>
      </c>
      <c r="AS475" s="67" t="str">
        <f t="shared" si="86"/>
        <v/>
      </c>
      <c r="AT475" s="67" t="str">
        <f t="shared" si="87"/>
        <v/>
      </c>
      <c r="AU475" s="67" t="str">
        <f t="shared" si="95"/>
        <v/>
      </c>
      <c r="AV475" s="67" t="str">
        <f t="shared" si="88"/>
        <v/>
      </c>
      <c r="AW475" s="67" t="str">
        <f t="shared" si="89"/>
        <v/>
      </c>
      <c r="AX475" s="67" t="str">
        <f t="shared" si="90"/>
        <v/>
      </c>
      <c r="AY475" s="67" t="str">
        <f t="shared" si="91"/>
        <v/>
      </c>
      <c r="AZ475" s="67" t="str">
        <f t="shared" si="92"/>
        <v/>
      </c>
      <c r="BA475" s="67" t="str">
        <f t="shared" si="93"/>
        <v/>
      </c>
      <c r="BB475" s="67" t="str">
        <f t="shared" si="94"/>
        <v/>
      </c>
      <c r="IX475" s="7"/>
      <c r="IY475" s="7"/>
    </row>
    <row r="476" spans="3:259" ht="11.85" customHeight="1" x14ac:dyDescent="0.3">
      <c r="C476" s="24"/>
      <c r="D476" s="12"/>
      <c r="E476" s="12"/>
      <c r="F476" s="12"/>
      <c r="G476" s="14"/>
      <c r="H476" s="14"/>
      <c r="I476" s="14"/>
      <c r="J476" s="10"/>
      <c r="K476" s="10"/>
      <c r="L476" s="10"/>
      <c r="M476" s="10"/>
      <c r="N476" s="10"/>
      <c r="O476" s="10"/>
      <c r="P476" s="10"/>
      <c r="Q476" s="10"/>
      <c r="R476" s="10"/>
      <c r="S476" s="7"/>
      <c r="T476" s="7"/>
      <c r="U476" s="7"/>
      <c r="V476" s="7"/>
      <c r="W476" s="7"/>
      <c r="X476" s="7"/>
      <c r="AH476" s="1"/>
      <c r="AI476" s="1"/>
      <c r="AQ476" s="7" t="str">
        <f t="shared" si="84"/>
        <v/>
      </c>
      <c r="AR476" s="67" t="str">
        <f t="shared" si="85"/>
        <v/>
      </c>
      <c r="AS476" s="67" t="str">
        <f t="shared" si="86"/>
        <v/>
      </c>
      <c r="AT476" s="67" t="str">
        <f t="shared" si="87"/>
        <v/>
      </c>
      <c r="AU476" s="67" t="str">
        <f t="shared" si="95"/>
        <v/>
      </c>
      <c r="AV476" s="67" t="str">
        <f t="shared" si="88"/>
        <v/>
      </c>
      <c r="AW476" s="67" t="str">
        <f t="shared" si="89"/>
        <v/>
      </c>
      <c r="AX476" s="67" t="str">
        <f t="shared" si="90"/>
        <v/>
      </c>
      <c r="AY476" s="67" t="str">
        <f t="shared" si="91"/>
        <v/>
      </c>
      <c r="AZ476" s="67" t="str">
        <f t="shared" si="92"/>
        <v/>
      </c>
      <c r="BA476" s="67" t="str">
        <f t="shared" si="93"/>
        <v/>
      </c>
      <c r="BB476" s="67" t="str">
        <f t="shared" si="94"/>
        <v/>
      </c>
      <c r="IX476" s="7"/>
      <c r="IY476" s="7"/>
    </row>
    <row r="477" spans="3:259" ht="11.85" customHeight="1" x14ac:dyDescent="0.3">
      <c r="C477" s="24"/>
      <c r="D477" s="12"/>
      <c r="E477" s="12"/>
      <c r="F477" s="12"/>
      <c r="G477" s="14"/>
      <c r="H477" s="14"/>
      <c r="I477" s="14"/>
      <c r="J477" s="10"/>
      <c r="K477" s="10"/>
      <c r="L477" s="10"/>
      <c r="M477" s="10"/>
      <c r="N477" s="10"/>
      <c r="O477" s="10"/>
      <c r="P477" s="10"/>
      <c r="Q477" s="10"/>
      <c r="R477" s="10"/>
      <c r="S477" s="7"/>
      <c r="T477" s="7"/>
      <c r="U477" s="7"/>
      <c r="V477" s="7"/>
      <c r="W477" s="7"/>
      <c r="X477" s="7"/>
      <c r="AH477" s="1"/>
      <c r="AI477" s="1"/>
      <c r="AQ477" s="7" t="str">
        <f t="shared" si="84"/>
        <v/>
      </c>
      <c r="AR477" s="67" t="str">
        <f t="shared" si="85"/>
        <v/>
      </c>
      <c r="AS477" s="67" t="str">
        <f t="shared" si="86"/>
        <v/>
      </c>
      <c r="AT477" s="67" t="str">
        <f t="shared" si="87"/>
        <v/>
      </c>
      <c r="AU477" s="67" t="str">
        <f t="shared" si="95"/>
        <v/>
      </c>
      <c r="AV477" s="67" t="str">
        <f t="shared" si="88"/>
        <v/>
      </c>
      <c r="AW477" s="67" t="str">
        <f t="shared" si="89"/>
        <v/>
      </c>
      <c r="AX477" s="67" t="str">
        <f t="shared" si="90"/>
        <v/>
      </c>
      <c r="AY477" s="67" t="str">
        <f t="shared" si="91"/>
        <v/>
      </c>
      <c r="AZ477" s="67" t="str">
        <f t="shared" si="92"/>
        <v/>
      </c>
      <c r="BA477" s="67" t="str">
        <f t="shared" si="93"/>
        <v/>
      </c>
      <c r="BB477" s="67" t="str">
        <f t="shared" si="94"/>
        <v/>
      </c>
      <c r="IX477" s="7"/>
      <c r="IY477" s="7"/>
    </row>
    <row r="478" spans="3:259" ht="11.85" customHeight="1" x14ac:dyDescent="0.3">
      <c r="C478" s="24"/>
      <c r="D478" s="12"/>
      <c r="E478" s="12"/>
      <c r="F478" s="12"/>
      <c r="G478" s="14"/>
      <c r="H478" s="14"/>
      <c r="I478" s="14"/>
      <c r="J478" s="10"/>
      <c r="K478" s="10"/>
      <c r="L478" s="10"/>
      <c r="M478" s="10"/>
      <c r="N478" s="10"/>
      <c r="O478" s="10"/>
      <c r="P478" s="10"/>
      <c r="Q478" s="10"/>
      <c r="R478" s="10"/>
      <c r="S478" s="7"/>
      <c r="T478" s="7"/>
      <c r="U478" s="7"/>
      <c r="V478" s="7"/>
      <c r="W478" s="7"/>
      <c r="X478" s="7"/>
      <c r="AH478" s="1"/>
      <c r="AI478" s="1"/>
      <c r="AQ478" s="7" t="str">
        <f t="shared" si="84"/>
        <v/>
      </c>
      <c r="AR478" s="67" t="str">
        <f t="shared" si="85"/>
        <v/>
      </c>
      <c r="AS478" s="67" t="str">
        <f t="shared" si="86"/>
        <v/>
      </c>
      <c r="AT478" s="67" t="str">
        <f t="shared" si="87"/>
        <v/>
      </c>
      <c r="AU478" s="67" t="str">
        <f t="shared" si="95"/>
        <v/>
      </c>
      <c r="AV478" s="67" t="str">
        <f t="shared" si="88"/>
        <v/>
      </c>
      <c r="AW478" s="67" t="str">
        <f t="shared" si="89"/>
        <v/>
      </c>
      <c r="AX478" s="67" t="str">
        <f t="shared" si="90"/>
        <v/>
      </c>
      <c r="AY478" s="67" t="str">
        <f t="shared" si="91"/>
        <v/>
      </c>
      <c r="AZ478" s="67" t="str">
        <f t="shared" si="92"/>
        <v/>
      </c>
      <c r="BA478" s="67" t="str">
        <f t="shared" si="93"/>
        <v/>
      </c>
      <c r="BB478" s="67" t="str">
        <f t="shared" si="94"/>
        <v/>
      </c>
      <c r="IX478" s="7"/>
      <c r="IY478" s="7"/>
    </row>
    <row r="479" spans="3:259" ht="11.85" customHeight="1" x14ac:dyDescent="0.3">
      <c r="C479" s="24"/>
      <c r="D479" s="12"/>
      <c r="E479" s="12"/>
      <c r="F479" s="12"/>
      <c r="G479" s="14"/>
      <c r="H479" s="14"/>
      <c r="I479" s="14"/>
      <c r="J479" s="10"/>
      <c r="K479" s="10"/>
      <c r="L479" s="10"/>
      <c r="M479" s="10"/>
      <c r="N479" s="10"/>
      <c r="O479" s="10"/>
      <c r="P479" s="10"/>
      <c r="Q479" s="10"/>
      <c r="R479" s="10"/>
      <c r="S479" s="7"/>
      <c r="T479" s="7"/>
      <c r="U479" s="7"/>
      <c r="V479" s="7"/>
      <c r="W479" s="7"/>
      <c r="X479" s="7"/>
      <c r="AH479" s="1"/>
      <c r="AI479" s="1"/>
      <c r="AQ479" s="7" t="str">
        <f t="shared" si="84"/>
        <v/>
      </c>
      <c r="AR479" s="67" t="str">
        <f t="shared" si="85"/>
        <v/>
      </c>
      <c r="AS479" s="67" t="str">
        <f t="shared" si="86"/>
        <v/>
      </c>
      <c r="AT479" s="67" t="str">
        <f t="shared" si="87"/>
        <v/>
      </c>
      <c r="AU479" s="67" t="str">
        <f t="shared" si="95"/>
        <v/>
      </c>
      <c r="AV479" s="67" t="str">
        <f t="shared" si="88"/>
        <v/>
      </c>
      <c r="AW479" s="67" t="str">
        <f t="shared" si="89"/>
        <v/>
      </c>
      <c r="AX479" s="67" t="str">
        <f t="shared" si="90"/>
        <v/>
      </c>
      <c r="AY479" s="67" t="str">
        <f t="shared" si="91"/>
        <v/>
      </c>
      <c r="AZ479" s="67" t="str">
        <f t="shared" si="92"/>
        <v/>
      </c>
      <c r="BA479" s="67" t="str">
        <f t="shared" si="93"/>
        <v/>
      </c>
      <c r="BB479" s="67" t="str">
        <f t="shared" si="94"/>
        <v/>
      </c>
      <c r="IX479" s="7"/>
      <c r="IY479" s="7"/>
    </row>
    <row r="480" spans="3:259" ht="11.85" customHeight="1" x14ac:dyDescent="0.3">
      <c r="C480" s="24"/>
      <c r="D480" s="12"/>
      <c r="E480" s="12"/>
      <c r="F480" s="12"/>
      <c r="G480" s="14"/>
      <c r="H480" s="14"/>
      <c r="I480" s="14"/>
      <c r="J480" s="10"/>
      <c r="K480" s="10"/>
      <c r="L480" s="10"/>
      <c r="M480" s="10"/>
      <c r="N480" s="10"/>
      <c r="O480" s="10"/>
      <c r="P480" s="10"/>
      <c r="Q480" s="10"/>
      <c r="R480" s="10"/>
      <c r="S480" s="7"/>
      <c r="T480" s="7"/>
      <c r="U480" s="7"/>
      <c r="V480" s="7"/>
      <c r="W480" s="7"/>
      <c r="X480" s="7"/>
      <c r="AH480" s="1"/>
      <c r="AI480" s="1"/>
      <c r="AQ480" s="7" t="str">
        <f t="shared" si="84"/>
        <v/>
      </c>
      <c r="AR480" s="67" t="str">
        <f t="shared" si="85"/>
        <v/>
      </c>
      <c r="AS480" s="67" t="str">
        <f t="shared" si="86"/>
        <v/>
      </c>
      <c r="AT480" s="67" t="str">
        <f t="shared" si="87"/>
        <v/>
      </c>
      <c r="AU480" s="67" t="str">
        <f t="shared" si="95"/>
        <v/>
      </c>
      <c r="AV480" s="67" t="str">
        <f t="shared" si="88"/>
        <v/>
      </c>
      <c r="AW480" s="67" t="str">
        <f t="shared" si="89"/>
        <v/>
      </c>
      <c r="AX480" s="67" t="str">
        <f t="shared" si="90"/>
        <v/>
      </c>
      <c r="AY480" s="67" t="str">
        <f t="shared" si="91"/>
        <v/>
      </c>
      <c r="AZ480" s="67" t="str">
        <f t="shared" si="92"/>
        <v/>
      </c>
      <c r="BA480" s="67" t="str">
        <f t="shared" si="93"/>
        <v/>
      </c>
      <c r="BB480" s="67" t="str">
        <f t="shared" si="94"/>
        <v/>
      </c>
      <c r="IX480" s="7"/>
      <c r="IY480" s="7"/>
    </row>
    <row r="481" spans="3:259" ht="11.85" customHeight="1" x14ac:dyDescent="0.3">
      <c r="C481" s="24"/>
      <c r="D481" s="12"/>
      <c r="E481" s="12"/>
      <c r="F481" s="12"/>
      <c r="G481" s="14"/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7"/>
      <c r="T481" s="7"/>
      <c r="U481" s="7"/>
      <c r="V481" s="7"/>
      <c r="W481" s="7"/>
      <c r="X481" s="7"/>
      <c r="AH481" s="1"/>
      <c r="AI481" s="1"/>
      <c r="AQ481" s="7" t="str">
        <f t="shared" si="84"/>
        <v/>
      </c>
      <c r="AR481" s="67" t="str">
        <f t="shared" si="85"/>
        <v/>
      </c>
      <c r="AS481" s="67" t="str">
        <f t="shared" si="86"/>
        <v/>
      </c>
      <c r="AT481" s="67" t="str">
        <f t="shared" si="87"/>
        <v/>
      </c>
      <c r="AU481" s="67" t="str">
        <f t="shared" si="95"/>
        <v/>
      </c>
      <c r="AV481" s="67" t="str">
        <f t="shared" si="88"/>
        <v/>
      </c>
      <c r="AW481" s="67" t="str">
        <f t="shared" si="89"/>
        <v/>
      </c>
      <c r="AX481" s="67" t="str">
        <f t="shared" si="90"/>
        <v/>
      </c>
      <c r="AY481" s="67" t="str">
        <f t="shared" si="91"/>
        <v/>
      </c>
      <c r="AZ481" s="67" t="str">
        <f t="shared" si="92"/>
        <v/>
      </c>
      <c r="BA481" s="67" t="str">
        <f t="shared" si="93"/>
        <v/>
      </c>
      <c r="BB481" s="67" t="str">
        <f t="shared" si="94"/>
        <v/>
      </c>
      <c r="IX481" s="7"/>
      <c r="IY481" s="7"/>
    </row>
    <row r="482" spans="3:259" ht="11.85" customHeight="1" x14ac:dyDescent="0.3">
      <c r="C482" s="24"/>
      <c r="D482" s="12"/>
      <c r="E482" s="12"/>
      <c r="F482" s="12"/>
      <c r="G482" s="14"/>
      <c r="H482" s="14"/>
      <c r="I482" s="14"/>
      <c r="J482" s="10"/>
      <c r="K482" s="10"/>
      <c r="L482" s="10"/>
      <c r="M482" s="10"/>
      <c r="N482" s="10"/>
      <c r="O482" s="10"/>
      <c r="P482" s="10"/>
      <c r="Q482" s="10"/>
      <c r="R482" s="10"/>
      <c r="S482" s="7"/>
      <c r="T482" s="7"/>
      <c r="U482" s="7"/>
      <c r="V482" s="7"/>
      <c r="W482" s="7"/>
      <c r="X482" s="7"/>
      <c r="AH482" s="1"/>
      <c r="AI482" s="1"/>
      <c r="AQ482" s="7" t="str">
        <f t="shared" si="84"/>
        <v/>
      </c>
      <c r="AR482" s="67" t="str">
        <f t="shared" si="85"/>
        <v/>
      </c>
      <c r="AS482" s="67" t="str">
        <f t="shared" si="86"/>
        <v/>
      </c>
      <c r="AT482" s="67" t="str">
        <f t="shared" si="87"/>
        <v/>
      </c>
      <c r="AU482" s="67" t="str">
        <f t="shared" si="95"/>
        <v/>
      </c>
      <c r="AV482" s="67" t="str">
        <f t="shared" si="88"/>
        <v/>
      </c>
      <c r="AW482" s="67" t="str">
        <f t="shared" si="89"/>
        <v/>
      </c>
      <c r="AX482" s="67" t="str">
        <f t="shared" si="90"/>
        <v/>
      </c>
      <c r="AY482" s="67" t="str">
        <f t="shared" si="91"/>
        <v/>
      </c>
      <c r="AZ482" s="67" t="str">
        <f t="shared" si="92"/>
        <v/>
      </c>
      <c r="BA482" s="67" t="str">
        <f t="shared" si="93"/>
        <v/>
      </c>
      <c r="BB482" s="67" t="str">
        <f t="shared" si="94"/>
        <v/>
      </c>
      <c r="IX482" s="7"/>
      <c r="IY482" s="7"/>
    </row>
    <row r="483" spans="3:259" ht="11.85" customHeight="1" x14ac:dyDescent="0.3">
      <c r="C483" s="24"/>
      <c r="D483" s="12"/>
      <c r="E483" s="12"/>
      <c r="F483" s="12"/>
      <c r="G483" s="14"/>
      <c r="H483" s="14"/>
      <c r="I483" s="14"/>
      <c r="J483" s="10"/>
      <c r="K483" s="10"/>
      <c r="L483" s="10"/>
      <c r="M483" s="10"/>
      <c r="N483" s="10"/>
      <c r="O483" s="10"/>
      <c r="P483" s="10"/>
      <c r="Q483" s="10"/>
      <c r="R483" s="10"/>
      <c r="S483" s="7"/>
      <c r="T483" s="7"/>
      <c r="U483" s="7"/>
      <c r="V483" s="7"/>
      <c r="W483" s="7"/>
      <c r="X483" s="7"/>
      <c r="AH483" s="1"/>
      <c r="AI483" s="1"/>
      <c r="AQ483" s="7" t="str">
        <f t="shared" si="84"/>
        <v/>
      </c>
      <c r="AR483" s="67" t="str">
        <f t="shared" si="85"/>
        <v/>
      </c>
      <c r="AS483" s="67" t="str">
        <f t="shared" si="86"/>
        <v/>
      </c>
      <c r="AT483" s="67" t="str">
        <f t="shared" si="87"/>
        <v/>
      </c>
      <c r="AU483" s="67" t="str">
        <f t="shared" si="95"/>
        <v/>
      </c>
      <c r="AV483" s="67" t="str">
        <f t="shared" si="88"/>
        <v/>
      </c>
      <c r="AW483" s="67" t="str">
        <f t="shared" si="89"/>
        <v/>
      </c>
      <c r="AX483" s="67" t="str">
        <f t="shared" si="90"/>
        <v/>
      </c>
      <c r="AY483" s="67" t="str">
        <f t="shared" si="91"/>
        <v/>
      </c>
      <c r="AZ483" s="67" t="str">
        <f t="shared" si="92"/>
        <v/>
      </c>
      <c r="BA483" s="67" t="str">
        <f t="shared" si="93"/>
        <v/>
      </c>
      <c r="BB483" s="67" t="str">
        <f t="shared" si="94"/>
        <v/>
      </c>
      <c r="IX483" s="7"/>
      <c r="IY483" s="7"/>
    </row>
    <row r="484" spans="3:259" ht="11.85" customHeight="1" x14ac:dyDescent="0.3">
      <c r="C484" s="24"/>
      <c r="D484" s="12"/>
      <c r="E484" s="12"/>
      <c r="F484" s="12"/>
      <c r="G484" s="14"/>
      <c r="H484" s="14"/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7"/>
      <c r="T484" s="7"/>
      <c r="U484" s="7"/>
      <c r="V484" s="7"/>
      <c r="W484" s="7"/>
      <c r="X484" s="7"/>
      <c r="AH484" s="1"/>
      <c r="AI484" s="1"/>
      <c r="AQ484" s="7" t="str">
        <f t="shared" si="84"/>
        <v/>
      </c>
      <c r="AR484" s="67" t="str">
        <f t="shared" si="85"/>
        <v/>
      </c>
      <c r="AS484" s="67" t="str">
        <f t="shared" si="86"/>
        <v/>
      </c>
      <c r="AT484" s="67" t="str">
        <f t="shared" si="87"/>
        <v/>
      </c>
      <c r="AU484" s="67" t="str">
        <f t="shared" si="95"/>
        <v/>
      </c>
      <c r="AV484" s="67" t="str">
        <f t="shared" si="88"/>
        <v/>
      </c>
      <c r="AW484" s="67" t="str">
        <f t="shared" si="89"/>
        <v/>
      </c>
      <c r="AX484" s="67" t="str">
        <f t="shared" si="90"/>
        <v/>
      </c>
      <c r="AY484" s="67" t="str">
        <f t="shared" si="91"/>
        <v/>
      </c>
      <c r="AZ484" s="67" t="str">
        <f t="shared" si="92"/>
        <v/>
      </c>
      <c r="BA484" s="67" t="str">
        <f t="shared" si="93"/>
        <v/>
      </c>
      <c r="BB484" s="67" t="str">
        <f t="shared" si="94"/>
        <v/>
      </c>
      <c r="IX484" s="7"/>
      <c r="IY484" s="7"/>
    </row>
    <row r="485" spans="3:259" ht="11.85" customHeight="1" x14ac:dyDescent="0.3">
      <c r="C485" s="24"/>
      <c r="D485" s="12"/>
      <c r="E485" s="12"/>
      <c r="F485" s="12"/>
      <c r="G485" s="14"/>
      <c r="H485" s="14"/>
      <c r="I485" s="14"/>
      <c r="J485" s="10"/>
      <c r="K485" s="10"/>
      <c r="L485" s="10"/>
      <c r="M485" s="10"/>
      <c r="N485" s="10"/>
      <c r="O485" s="10"/>
      <c r="P485" s="10"/>
      <c r="Q485" s="10"/>
      <c r="R485" s="10"/>
      <c r="S485" s="7"/>
      <c r="T485" s="7"/>
      <c r="U485" s="7"/>
      <c r="V485" s="7"/>
      <c r="W485" s="7"/>
      <c r="X485" s="7"/>
      <c r="AH485" s="1"/>
      <c r="AI485" s="1"/>
      <c r="AQ485" s="7" t="str">
        <f t="shared" si="84"/>
        <v/>
      </c>
      <c r="AR485" s="67" t="str">
        <f t="shared" si="85"/>
        <v/>
      </c>
      <c r="AS485" s="67" t="str">
        <f t="shared" si="86"/>
        <v/>
      </c>
      <c r="AT485" s="67" t="str">
        <f t="shared" si="87"/>
        <v/>
      </c>
      <c r="AU485" s="67" t="str">
        <f t="shared" si="95"/>
        <v/>
      </c>
      <c r="AV485" s="67" t="str">
        <f t="shared" si="88"/>
        <v/>
      </c>
      <c r="AW485" s="67" t="str">
        <f t="shared" si="89"/>
        <v/>
      </c>
      <c r="AX485" s="67" t="str">
        <f t="shared" si="90"/>
        <v/>
      </c>
      <c r="AY485" s="67" t="str">
        <f t="shared" si="91"/>
        <v/>
      </c>
      <c r="AZ485" s="67" t="str">
        <f t="shared" si="92"/>
        <v/>
      </c>
      <c r="BA485" s="67" t="str">
        <f t="shared" si="93"/>
        <v/>
      </c>
      <c r="BB485" s="67" t="str">
        <f t="shared" si="94"/>
        <v/>
      </c>
      <c r="IX485" s="7"/>
      <c r="IY485" s="7"/>
    </row>
    <row r="486" spans="3:259" ht="11.85" customHeight="1" x14ac:dyDescent="0.3">
      <c r="C486" s="24"/>
      <c r="D486" s="12"/>
      <c r="E486" s="12"/>
      <c r="F486" s="12"/>
      <c r="G486" s="14"/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7"/>
      <c r="T486" s="7"/>
      <c r="U486" s="7"/>
      <c r="V486" s="7"/>
      <c r="W486" s="7"/>
      <c r="X486" s="7"/>
      <c r="AH486" s="1"/>
      <c r="AI486" s="1"/>
      <c r="AQ486" s="7" t="str">
        <f t="shared" si="84"/>
        <v/>
      </c>
      <c r="AR486" s="67" t="str">
        <f t="shared" si="85"/>
        <v/>
      </c>
      <c r="AS486" s="67" t="str">
        <f t="shared" si="86"/>
        <v/>
      </c>
      <c r="AT486" s="67" t="str">
        <f t="shared" si="87"/>
        <v/>
      </c>
      <c r="AU486" s="67" t="str">
        <f t="shared" si="95"/>
        <v/>
      </c>
      <c r="AV486" s="67" t="str">
        <f t="shared" si="88"/>
        <v/>
      </c>
      <c r="AW486" s="67" t="str">
        <f t="shared" si="89"/>
        <v/>
      </c>
      <c r="AX486" s="67" t="str">
        <f t="shared" si="90"/>
        <v/>
      </c>
      <c r="AY486" s="67" t="str">
        <f t="shared" si="91"/>
        <v/>
      </c>
      <c r="AZ486" s="67" t="str">
        <f t="shared" si="92"/>
        <v/>
      </c>
      <c r="BA486" s="67" t="str">
        <f t="shared" si="93"/>
        <v/>
      </c>
      <c r="BB486" s="67" t="str">
        <f t="shared" si="94"/>
        <v/>
      </c>
      <c r="IX486" s="7"/>
      <c r="IY486" s="7"/>
    </row>
    <row r="487" spans="3:259" ht="11.85" customHeight="1" x14ac:dyDescent="0.3">
      <c r="C487" s="24"/>
      <c r="D487" s="12"/>
      <c r="E487" s="12"/>
      <c r="F487" s="12"/>
      <c r="G487" s="14"/>
      <c r="H487" s="14"/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7"/>
      <c r="T487" s="7"/>
      <c r="U487" s="7"/>
      <c r="V487" s="7"/>
      <c r="W487" s="7"/>
      <c r="X487" s="7"/>
      <c r="AH487" s="1"/>
      <c r="AI487" s="1"/>
      <c r="AQ487" s="7" t="str">
        <f t="shared" si="84"/>
        <v/>
      </c>
      <c r="AR487" s="67" t="str">
        <f t="shared" si="85"/>
        <v/>
      </c>
      <c r="AS487" s="67" t="str">
        <f t="shared" si="86"/>
        <v/>
      </c>
      <c r="AT487" s="67" t="str">
        <f t="shared" si="87"/>
        <v/>
      </c>
      <c r="AU487" s="67" t="str">
        <f t="shared" si="95"/>
        <v/>
      </c>
      <c r="AV487" s="67" t="str">
        <f t="shared" si="88"/>
        <v/>
      </c>
      <c r="AW487" s="67" t="str">
        <f t="shared" si="89"/>
        <v/>
      </c>
      <c r="AX487" s="67" t="str">
        <f t="shared" si="90"/>
        <v/>
      </c>
      <c r="AY487" s="67" t="str">
        <f t="shared" si="91"/>
        <v/>
      </c>
      <c r="AZ487" s="67" t="str">
        <f t="shared" si="92"/>
        <v/>
      </c>
      <c r="BA487" s="67" t="str">
        <f t="shared" si="93"/>
        <v/>
      </c>
      <c r="BB487" s="67" t="str">
        <f t="shared" si="94"/>
        <v/>
      </c>
      <c r="IX487" s="7"/>
      <c r="IY487" s="7"/>
    </row>
    <row r="488" spans="3:259" ht="11.85" customHeight="1" x14ac:dyDescent="0.3">
      <c r="C488" s="24"/>
      <c r="D488" s="12"/>
      <c r="E488" s="12"/>
      <c r="F488" s="12"/>
      <c r="G488" s="14"/>
      <c r="H488" s="14"/>
      <c r="I488" s="14"/>
      <c r="J488" s="10"/>
      <c r="K488" s="10"/>
      <c r="L488" s="10"/>
      <c r="M488" s="10"/>
      <c r="N488" s="10"/>
      <c r="O488" s="10"/>
      <c r="P488" s="10"/>
      <c r="Q488" s="10"/>
      <c r="R488" s="10"/>
      <c r="S488" s="7"/>
      <c r="T488" s="7"/>
      <c r="U488" s="7"/>
      <c r="V488" s="7"/>
      <c r="W488" s="7"/>
      <c r="X488" s="7"/>
      <c r="AH488" s="1"/>
      <c r="AI488" s="1"/>
      <c r="AQ488" s="7" t="str">
        <f t="shared" si="84"/>
        <v/>
      </c>
      <c r="AR488" s="67" t="str">
        <f t="shared" si="85"/>
        <v/>
      </c>
      <c r="AS488" s="67" t="str">
        <f t="shared" si="86"/>
        <v/>
      </c>
      <c r="AT488" s="67" t="str">
        <f t="shared" si="87"/>
        <v/>
      </c>
      <c r="AU488" s="67" t="str">
        <f t="shared" si="95"/>
        <v/>
      </c>
      <c r="AV488" s="67" t="str">
        <f t="shared" si="88"/>
        <v/>
      </c>
      <c r="AW488" s="67" t="str">
        <f t="shared" si="89"/>
        <v/>
      </c>
      <c r="AX488" s="67" t="str">
        <f t="shared" si="90"/>
        <v/>
      </c>
      <c r="AY488" s="67" t="str">
        <f t="shared" si="91"/>
        <v/>
      </c>
      <c r="AZ488" s="67" t="str">
        <f t="shared" si="92"/>
        <v/>
      </c>
      <c r="BA488" s="67" t="str">
        <f t="shared" si="93"/>
        <v/>
      </c>
      <c r="BB488" s="67" t="str">
        <f t="shared" si="94"/>
        <v/>
      </c>
      <c r="IX488" s="7"/>
      <c r="IY488" s="7"/>
    </row>
    <row r="489" spans="3:259" ht="11.85" customHeight="1" x14ac:dyDescent="0.3">
      <c r="C489" s="24"/>
      <c r="D489" s="12"/>
      <c r="E489" s="12"/>
      <c r="F489" s="12"/>
      <c r="G489" s="14"/>
      <c r="H489" s="14"/>
      <c r="I489" s="14"/>
      <c r="J489" s="10"/>
      <c r="K489" s="10"/>
      <c r="L489" s="10"/>
      <c r="M489" s="10"/>
      <c r="N489" s="10"/>
      <c r="O489" s="10"/>
      <c r="P489" s="10"/>
      <c r="Q489" s="10"/>
      <c r="R489" s="10"/>
      <c r="S489" s="7"/>
      <c r="T489" s="7"/>
      <c r="U489" s="7"/>
      <c r="V489" s="7"/>
      <c r="W489" s="7"/>
      <c r="X489" s="7"/>
      <c r="AH489" s="1"/>
      <c r="AI489" s="1"/>
      <c r="AQ489" s="7" t="str">
        <f t="shared" si="84"/>
        <v/>
      </c>
      <c r="AR489" s="67" t="str">
        <f t="shared" si="85"/>
        <v/>
      </c>
      <c r="AS489" s="67" t="str">
        <f t="shared" si="86"/>
        <v/>
      </c>
      <c r="AT489" s="67" t="str">
        <f t="shared" si="87"/>
        <v/>
      </c>
      <c r="AU489" s="67" t="str">
        <f t="shared" si="95"/>
        <v/>
      </c>
      <c r="AV489" s="67" t="str">
        <f t="shared" si="88"/>
        <v/>
      </c>
      <c r="AW489" s="67" t="str">
        <f t="shared" si="89"/>
        <v/>
      </c>
      <c r="AX489" s="67" t="str">
        <f t="shared" si="90"/>
        <v/>
      </c>
      <c r="AY489" s="67" t="str">
        <f t="shared" si="91"/>
        <v/>
      </c>
      <c r="AZ489" s="67" t="str">
        <f t="shared" si="92"/>
        <v/>
      </c>
      <c r="BA489" s="67" t="str">
        <f t="shared" si="93"/>
        <v/>
      </c>
      <c r="BB489" s="67" t="str">
        <f t="shared" si="94"/>
        <v/>
      </c>
      <c r="IX489" s="7"/>
      <c r="IY489" s="7"/>
    </row>
    <row r="490" spans="3:259" ht="11.85" customHeight="1" x14ac:dyDescent="0.3">
      <c r="C490" s="24"/>
      <c r="D490" s="12"/>
      <c r="E490" s="12"/>
      <c r="F490" s="12"/>
      <c r="G490" s="14"/>
      <c r="H490" s="14"/>
      <c r="I490" s="14"/>
      <c r="J490" s="10"/>
      <c r="K490" s="10"/>
      <c r="L490" s="10"/>
      <c r="M490" s="10"/>
      <c r="N490" s="10"/>
      <c r="O490" s="10"/>
      <c r="P490" s="10"/>
      <c r="Q490" s="10"/>
      <c r="R490" s="10"/>
      <c r="S490" s="7"/>
      <c r="T490" s="7"/>
      <c r="U490" s="7"/>
      <c r="V490" s="7"/>
      <c r="W490" s="7"/>
      <c r="X490" s="7"/>
      <c r="AH490" s="1"/>
      <c r="AI490" s="1"/>
      <c r="AQ490" s="7" t="str">
        <f t="shared" si="84"/>
        <v/>
      </c>
      <c r="AR490" s="67" t="str">
        <f t="shared" si="85"/>
        <v/>
      </c>
      <c r="AS490" s="67" t="str">
        <f t="shared" si="86"/>
        <v/>
      </c>
      <c r="AT490" s="67" t="str">
        <f t="shared" si="87"/>
        <v/>
      </c>
      <c r="AU490" s="67" t="str">
        <f t="shared" si="95"/>
        <v/>
      </c>
      <c r="AV490" s="67" t="str">
        <f t="shared" si="88"/>
        <v/>
      </c>
      <c r="AW490" s="67" t="str">
        <f t="shared" si="89"/>
        <v/>
      </c>
      <c r="AX490" s="67" t="str">
        <f t="shared" si="90"/>
        <v/>
      </c>
      <c r="AY490" s="67" t="str">
        <f t="shared" si="91"/>
        <v/>
      </c>
      <c r="AZ490" s="67" t="str">
        <f t="shared" si="92"/>
        <v/>
      </c>
      <c r="BA490" s="67" t="str">
        <f t="shared" si="93"/>
        <v/>
      </c>
      <c r="BB490" s="67" t="str">
        <f t="shared" si="94"/>
        <v/>
      </c>
      <c r="IX490" s="7"/>
      <c r="IY490" s="7"/>
    </row>
    <row r="491" spans="3:259" ht="11.85" customHeight="1" x14ac:dyDescent="0.3">
      <c r="C491" s="24"/>
      <c r="D491" s="12"/>
      <c r="E491" s="12"/>
      <c r="F491" s="12"/>
      <c r="G491" s="14"/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7"/>
      <c r="T491" s="7"/>
      <c r="U491" s="7"/>
      <c r="V491" s="7"/>
      <c r="W491" s="7"/>
      <c r="X491" s="7"/>
      <c r="AH491" s="1"/>
      <c r="AI491" s="1"/>
      <c r="AQ491" s="7" t="str">
        <f t="shared" si="84"/>
        <v/>
      </c>
      <c r="AR491" s="67" t="str">
        <f t="shared" si="85"/>
        <v/>
      </c>
      <c r="AS491" s="67" t="str">
        <f t="shared" si="86"/>
        <v/>
      </c>
      <c r="AT491" s="67" t="str">
        <f t="shared" si="87"/>
        <v/>
      </c>
      <c r="AU491" s="67" t="str">
        <f t="shared" si="95"/>
        <v/>
      </c>
      <c r="AV491" s="67" t="str">
        <f t="shared" si="88"/>
        <v/>
      </c>
      <c r="AW491" s="67" t="str">
        <f t="shared" si="89"/>
        <v/>
      </c>
      <c r="AX491" s="67" t="str">
        <f t="shared" si="90"/>
        <v/>
      </c>
      <c r="AY491" s="67" t="str">
        <f t="shared" si="91"/>
        <v/>
      </c>
      <c r="AZ491" s="67" t="str">
        <f t="shared" si="92"/>
        <v/>
      </c>
      <c r="BA491" s="67" t="str">
        <f t="shared" si="93"/>
        <v/>
      </c>
      <c r="BB491" s="67" t="str">
        <f t="shared" si="94"/>
        <v/>
      </c>
      <c r="IX491" s="7"/>
      <c r="IY491" s="7"/>
    </row>
    <row r="492" spans="3:259" ht="11.85" customHeight="1" x14ac:dyDescent="0.3">
      <c r="C492" s="24"/>
      <c r="D492" s="12"/>
      <c r="E492" s="12"/>
      <c r="F492" s="12"/>
      <c r="G492" s="14"/>
      <c r="H492" s="14"/>
      <c r="I492" s="14"/>
      <c r="J492" s="10"/>
      <c r="K492" s="10"/>
      <c r="L492" s="10"/>
      <c r="M492" s="10"/>
      <c r="N492" s="10"/>
      <c r="O492" s="10"/>
      <c r="P492" s="10"/>
      <c r="Q492" s="10"/>
      <c r="R492" s="10"/>
      <c r="S492" s="7"/>
      <c r="T492" s="7"/>
      <c r="U492" s="7"/>
      <c r="V492" s="7"/>
      <c r="W492" s="7"/>
      <c r="X492" s="7"/>
      <c r="AH492" s="1"/>
      <c r="AI492" s="1"/>
      <c r="AQ492" s="7" t="str">
        <f t="shared" si="84"/>
        <v/>
      </c>
      <c r="AR492" s="67" t="str">
        <f t="shared" si="85"/>
        <v/>
      </c>
      <c r="AS492" s="67" t="str">
        <f t="shared" si="86"/>
        <v/>
      </c>
      <c r="AT492" s="67" t="str">
        <f t="shared" si="87"/>
        <v/>
      </c>
      <c r="AU492" s="67" t="str">
        <f t="shared" si="95"/>
        <v/>
      </c>
      <c r="AV492" s="67" t="str">
        <f t="shared" si="88"/>
        <v/>
      </c>
      <c r="AW492" s="67" t="str">
        <f t="shared" si="89"/>
        <v/>
      </c>
      <c r="AX492" s="67" t="str">
        <f t="shared" si="90"/>
        <v/>
      </c>
      <c r="AY492" s="67" t="str">
        <f t="shared" si="91"/>
        <v/>
      </c>
      <c r="AZ492" s="67" t="str">
        <f t="shared" si="92"/>
        <v/>
      </c>
      <c r="BA492" s="67" t="str">
        <f t="shared" si="93"/>
        <v/>
      </c>
      <c r="BB492" s="67" t="str">
        <f t="shared" si="94"/>
        <v/>
      </c>
      <c r="IX492" s="7"/>
      <c r="IY492" s="7"/>
    </row>
    <row r="493" spans="3:259" ht="11.85" customHeight="1" x14ac:dyDescent="0.3">
      <c r="C493" s="24"/>
      <c r="D493" s="12"/>
      <c r="E493" s="12"/>
      <c r="F493" s="12"/>
      <c r="G493" s="14"/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7"/>
      <c r="T493" s="7"/>
      <c r="U493" s="7"/>
      <c r="V493" s="7"/>
      <c r="W493" s="7"/>
      <c r="X493" s="7"/>
      <c r="AH493" s="1"/>
      <c r="AI493" s="1"/>
      <c r="AQ493" s="7" t="str">
        <f t="shared" ref="AQ493:AQ501" si="96">IF((ROW(A493)-ROW($A$45))*$E$30&lt;=$E$31,A493,"")</f>
        <v/>
      </c>
      <c r="AR493" s="67" t="str">
        <f t="shared" ref="AR493:AR501" si="97">IF(ISNUMBER(C493),C493,"")</f>
        <v/>
      </c>
      <c r="AS493" s="67" t="str">
        <f t="shared" ref="AS493:AS501" si="98">IF(ISNUMBER(D493),D493,"")</f>
        <v/>
      </c>
      <c r="AT493" s="67" t="str">
        <f t="shared" ref="AT493:AT501" si="99">IF(ISNUMBER(E493),E493,"")</f>
        <v/>
      </c>
      <c r="AU493" s="67" t="str">
        <f t="shared" si="95"/>
        <v/>
      </c>
      <c r="AV493" s="67" t="str">
        <f t="shared" ref="AV493:AV501" si="100">IF(ISNUMBER(G493),G493,"")</f>
        <v/>
      </c>
      <c r="AW493" s="67" t="str">
        <f t="shared" ref="AW493:AW501" si="101">IF(ISNUMBER(H493),H493,"")</f>
        <v/>
      </c>
      <c r="AX493" s="67" t="str">
        <f t="shared" ref="AX493:AX501" si="102">IF(ISNUMBER(I493),I493,"")</f>
        <v/>
      </c>
      <c r="AY493" s="67" t="str">
        <f t="shared" ref="AY493:AY501" si="103">IF(ISNUMBER(J493),J493,"")</f>
        <v/>
      </c>
      <c r="AZ493" s="67" t="str">
        <f t="shared" ref="AZ493:AZ501" si="104">IF(ISNUMBER(K493),K493,"")</f>
        <v/>
      </c>
      <c r="BA493" s="67" t="str">
        <f t="shared" ref="BA493:BA501" si="105">IF(ISNUMBER(L493),L493,"")</f>
        <v/>
      </c>
      <c r="BB493" s="67" t="str">
        <f t="shared" ref="BB493:BB501" si="106">IF(ISNUMBER(M493),M493,"")</f>
        <v/>
      </c>
      <c r="IX493" s="7"/>
      <c r="IY493" s="7"/>
    </row>
    <row r="494" spans="3:259" ht="11.85" customHeight="1" x14ac:dyDescent="0.3">
      <c r="C494" s="24"/>
      <c r="D494" s="12"/>
      <c r="E494" s="12"/>
      <c r="F494" s="12"/>
      <c r="G494" s="14"/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7"/>
      <c r="T494" s="7"/>
      <c r="U494" s="7"/>
      <c r="V494" s="7"/>
      <c r="W494" s="7"/>
      <c r="X494" s="7"/>
      <c r="AH494" s="1"/>
      <c r="AI494" s="1"/>
      <c r="AQ494" s="7" t="str">
        <f t="shared" si="96"/>
        <v/>
      </c>
      <c r="AR494" s="67" t="str">
        <f t="shared" si="97"/>
        <v/>
      </c>
      <c r="AS494" s="67" t="str">
        <f t="shared" si="98"/>
        <v/>
      </c>
      <c r="AT494" s="67" t="str">
        <f t="shared" si="99"/>
        <v/>
      </c>
      <c r="AU494" s="67" t="str">
        <f t="shared" ref="AU494:AU501" si="107">IF(ISNUMBER(F494),F494,"")</f>
        <v/>
      </c>
      <c r="AV494" s="67" t="str">
        <f t="shared" si="100"/>
        <v/>
      </c>
      <c r="AW494" s="67" t="str">
        <f t="shared" si="101"/>
        <v/>
      </c>
      <c r="AX494" s="67" t="str">
        <f t="shared" si="102"/>
        <v/>
      </c>
      <c r="AY494" s="67" t="str">
        <f t="shared" si="103"/>
        <v/>
      </c>
      <c r="AZ494" s="67" t="str">
        <f t="shared" si="104"/>
        <v/>
      </c>
      <c r="BA494" s="67" t="str">
        <f t="shared" si="105"/>
        <v/>
      </c>
      <c r="BB494" s="67" t="str">
        <f t="shared" si="106"/>
        <v/>
      </c>
      <c r="IX494" s="7"/>
      <c r="IY494" s="7"/>
    </row>
    <row r="495" spans="3:259" ht="11.85" customHeight="1" x14ac:dyDescent="0.3">
      <c r="C495" s="24"/>
      <c r="D495" s="12"/>
      <c r="E495" s="12"/>
      <c r="F495" s="12"/>
      <c r="G495" s="14"/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7"/>
      <c r="T495" s="7"/>
      <c r="U495" s="7"/>
      <c r="V495" s="7"/>
      <c r="W495" s="7"/>
      <c r="X495" s="7"/>
      <c r="AH495" s="1"/>
      <c r="AI495" s="1"/>
      <c r="AQ495" s="7" t="str">
        <f t="shared" si="96"/>
        <v/>
      </c>
      <c r="AR495" s="67" t="str">
        <f t="shared" si="97"/>
        <v/>
      </c>
      <c r="AS495" s="67" t="str">
        <f t="shared" si="98"/>
        <v/>
      </c>
      <c r="AT495" s="67" t="str">
        <f t="shared" si="99"/>
        <v/>
      </c>
      <c r="AU495" s="67" t="str">
        <f t="shared" si="107"/>
        <v/>
      </c>
      <c r="AV495" s="67" t="str">
        <f t="shared" si="100"/>
        <v/>
      </c>
      <c r="AW495" s="67" t="str">
        <f t="shared" si="101"/>
        <v/>
      </c>
      <c r="AX495" s="67" t="str">
        <f t="shared" si="102"/>
        <v/>
      </c>
      <c r="AY495" s="67" t="str">
        <f t="shared" si="103"/>
        <v/>
      </c>
      <c r="AZ495" s="67" t="str">
        <f t="shared" si="104"/>
        <v/>
      </c>
      <c r="BA495" s="67" t="str">
        <f t="shared" si="105"/>
        <v/>
      </c>
      <c r="BB495" s="67" t="str">
        <f t="shared" si="106"/>
        <v/>
      </c>
      <c r="IX495" s="7"/>
      <c r="IY495" s="7"/>
    </row>
    <row r="496" spans="3:259" ht="11.85" customHeight="1" x14ac:dyDescent="0.3">
      <c r="C496" s="24"/>
      <c r="D496" s="12"/>
      <c r="E496" s="12"/>
      <c r="F496" s="12"/>
      <c r="G496" s="14"/>
      <c r="H496" s="14"/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7"/>
      <c r="T496" s="7"/>
      <c r="U496" s="7"/>
      <c r="V496" s="7"/>
      <c r="W496" s="7"/>
      <c r="X496" s="7"/>
      <c r="AH496" s="1"/>
      <c r="AI496" s="1"/>
      <c r="AQ496" s="7" t="str">
        <f t="shared" si="96"/>
        <v/>
      </c>
      <c r="AR496" s="67" t="str">
        <f t="shared" si="97"/>
        <v/>
      </c>
      <c r="AS496" s="67" t="str">
        <f t="shared" si="98"/>
        <v/>
      </c>
      <c r="AT496" s="67" t="str">
        <f t="shared" si="99"/>
        <v/>
      </c>
      <c r="AU496" s="67" t="str">
        <f t="shared" si="107"/>
        <v/>
      </c>
      <c r="AV496" s="67" t="str">
        <f t="shared" si="100"/>
        <v/>
      </c>
      <c r="AW496" s="67" t="str">
        <f t="shared" si="101"/>
        <v/>
      </c>
      <c r="AX496" s="67" t="str">
        <f t="shared" si="102"/>
        <v/>
      </c>
      <c r="AY496" s="67" t="str">
        <f t="shared" si="103"/>
        <v/>
      </c>
      <c r="AZ496" s="67" t="str">
        <f t="shared" si="104"/>
        <v/>
      </c>
      <c r="BA496" s="67" t="str">
        <f t="shared" si="105"/>
        <v/>
      </c>
      <c r="BB496" s="67" t="str">
        <f t="shared" si="106"/>
        <v/>
      </c>
      <c r="IX496" s="7"/>
      <c r="IY496" s="7"/>
    </row>
    <row r="497" spans="3:259" ht="11.85" customHeight="1" x14ac:dyDescent="0.3">
      <c r="C497" s="24"/>
      <c r="D497" s="12"/>
      <c r="E497" s="12"/>
      <c r="F497" s="12"/>
      <c r="G497" s="14"/>
      <c r="H497" s="14"/>
      <c r="I497" s="14"/>
      <c r="J497" s="10"/>
      <c r="K497" s="10"/>
      <c r="L497" s="10"/>
      <c r="M497" s="10"/>
      <c r="N497" s="10"/>
      <c r="O497" s="10"/>
      <c r="P497" s="10"/>
      <c r="Q497" s="10"/>
      <c r="R497" s="10"/>
      <c r="S497" s="7"/>
      <c r="T497" s="7"/>
      <c r="U497" s="7"/>
      <c r="V497" s="7"/>
      <c r="W497" s="7"/>
      <c r="X497" s="7"/>
      <c r="AH497" s="1"/>
      <c r="AI497" s="1"/>
      <c r="AQ497" s="7" t="str">
        <f t="shared" si="96"/>
        <v/>
      </c>
      <c r="AR497" s="67" t="str">
        <f t="shared" si="97"/>
        <v/>
      </c>
      <c r="AS497" s="67" t="str">
        <f t="shared" si="98"/>
        <v/>
      </c>
      <c r="AT497" s="67" t="str">
        <f t="shared" si="99"/>
        <v/>
      </c>
      <c r="AU497" s="67" t="str">
        <f t="shared" si="107"/>
        <v/>
      </c>
      <c r="AV497" s="67" t="str">
        <f t="shared" si="100"/>
        <v/>
      </c>
      <c r="AW497" s="67" t="str">
        <f t="shared" si="101"/>
        <v/>
      </c>
      <c r="AX497" s="67" t="str">
        <f t="shared" si="102"/>
        <v/>
      </c>
      <c r="AY497" s="67" t="str">
        <f t="shared" si="103"/>
        <v/>
      </c>
      <c r="AZ497" s="67" t="str">
        <f t="shared" si="104"/>
        <v/>
      </c>
      <c r="BA497" s="67" t="str">
        <f t="shared" si="105"/>
        <v/>
      </c>
      <c r="BB497" s="67" t="str">
        <f t="shared" si="106"/>
        <v/>
      </c>
      <c r="IX497" s="7"/>
      <c r="IY497" s="7"/>
    </row>
    <row r="498" spans="3:259" ht="11.85" customHeight="1" x14ac:dyDescent="0.3">
      <c r="C498" s="24"/>
      <c r="D498" s="12"/>
      <c r="E498" s="12"/>
      <c r="F498" s="12"/>
      <c r="G498" s="14"/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7"/>
      <c r="T498" s="7"/>
      <c r="U498" s="7"/>
      <c r="V498" s="7"/>
      <c r="W498" s="7"/>
      <c r="X498" s="7"/>
      <c r="AH498" s="1"/>
      <c r="AI498" s="1"/>
      <c r="AQ498" s="7" t="str">
        <f t="shared" si="96"/>
        <v/>
      </c>
      <c r="AR498" s="67" t="str">
        <f t="shared" si="97"/>
        <v/>
      </c>
      <c r="AS498" s="67" t="str">
        <f t="shared" si="98"/>
        <v/>
      </c>
      <c r="AT498" s="67" t="str">
        <f t="shared" si="99"/>
        <v/>
      </c>
      <c r="AU498" s="67" t="str">
        <f t="shared" si="107"/>
        <v/>
      </c>
      <c r="AV498" s="67" t="str">
        <f t="shared" si="100"/>
        <v/>
      </c>
      <c r="AW498" s="67" t="str">
        <f t="shared" si="101"/>
        <v/>
      </c>
      <c r="AX498" s="67" t="str">
        <f t="shared" si="102"/>
        <v/>
      </c>
      <c r="AY498" s="67" t="str">
        <f t="shared" si="103"/>
        <v/>
      </c>
      <c r="AZ498" s="67" t="str">
        <f t="shared" si="104"/>
        <v/>
      </c>
      <c r="BA498" s="67" t="str">
        <f t="shared" si="105"/>
        <v/>
      </c>
      <c r="BB498" s="67" t="str">
        <f t="shared" si="106"/>
        <v/>
      </c>
      <c r="IX498" s="7"/>
      <c r="IY498" s="7"/>
    </row>
    <row r="499" spans="3:259" ht="11.85" customHeight="1" x14ac:dyDescent="0.3">
      <c r="C499" s="24"/>
      <c r="D499" s="12"/>
      <c r="E499" s="12"/>
      <c r="F499" s="12"/>
      <c r="G499" s="14"/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7"/>
      <c r="T499" s="7"/>
      <c r="U499" s="7"/>
      <c r="V499" s="7"/>
      <c r="W499" s="7"/>
      <c r="X499" s="7"/>
      <c r="AH499" s="1"/>
      <c r="AI499" s="1"/>
      <c r="AQ499" s="7" t="str">
        <f t="shared" si="96"/>
        <v/>
      </c>
      <c r="AR499" s="67" t="str">
        <f t="shared" si="97"/>
        <v/>
      </c>
      <c r="AS499" s="67" t="str">
        <f t="shared" si="98"/>
        <v/>
      </c>
      <c r="AT499" s="67" t="str">
        <f t="shared" si="99"/>
        <v/>
      </c>
      <c r="AU499" s="67" t="str">
        <f t="shared" si="107"/>
        <v/>
      </c>
      <c r="AV499" s="67" t="str">
        <f t="shared" si="100"/>
        <v/>
      </c>
      <c r="AW499" s="67" t="str">
        <f t="shared" si="101"/>
        <v/>
      </c>
      <c r="AX499" s="67" t="str">
        <f t="shared" si="102"/>
        <v/>
      </c>
      <c r="AY499" s="67" t="str">
        <f t="shared" si="103"/>
        <v/>
      </c>
      <c r="AZ499" s="67" t="str">
        <f t="shared" si="104"/>
        <v/>
      </c>
      <c r="BA499" s="67" t="str">
        <f t="shared" si="105"/>
        <v/>
      </c>
      <c r="BB499" s="67" t="str">
        <f t="shared" si="106"/>
        <v/>
      </c>
      <c r="IX499" s="7"/>
      <c r="IY499" s="7"/>
    </row>
    <row r="500" spans="3:259" ht="11.85" customHeight="1" x14ac:dyDescent="0.3">
      <c r="C500" s="24"/>
      <c r="D500" s="12"/>
      <c r="E500" s="12"/>
      <c r="F500" s="12"/>
      <c r="G500" s="14"/>
      <c r="H500" s="14"/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7"/>
      <c r="T500" s="7"/>
      <c r="U500" s="7"/>
      <c r="V500" s="7"/>
      <c r="W500" s="7"/>
      <c r="X500" s="7"/>
      <c r="AH500" s="1"/>
      <c r="AI500" s="1"/>
      <c r="AQ500" s="7" t="str">
        <f t="shared" si="96"/>
        <v/>
      </c>
      <c r="AR500" s="67" t="str">
        <f t="shared" si="97"/>
        <v/>
      </c>
      <c r="AS500" s="67" t="str">
        <f t="shared" si="98"/>
        <v/>
      </c>
      <c r="AT500" s="67" t="str">
        <f t="shared" si="99"/>
        <v/>
      </c>
      <c r="AU500" s="67" t="str">
        <f t="shared" si="107"/>
        <v/>
      </c>
      <c r="AV500" s="67" t="str">
        <f t="shared" si="100"/>
        <v/>
      </c>
      <c r="AW500" s="67" t="str">
        <f t="shared" si="101"/>
        <v/>
      </c>
      <c r="AX500" s="67" t="str">
        <f t="shared" si="102"/>
        <v/>
      </c>
      <c r="AY500" s="67" t="str">
        <f t="shared" si="103"/>
        <v/>
      </c>
      <c r="AZ500" s="67" t="str">
        <f t="shared" si="104"/>
        <v/>
      </c>
      <c r="BA500" s="67" t="str">
        <f t="shared" si="105"/>
        <v/>
      </c>
      <c r="BB500" s="67" t="str">
        <f t="shared" si="106"/>
        <v/>
      </c>
      <c r="IX500" s="7"/>
      <c r="IY500" s="7"/>
    </row>
    <row r="501" spans="3:259" ht="11.85" customHeight="1" x14ac:dyDescent="0.3">
      <c r="C501" s="24"/>
      <c r="D501" s="12"/>
      <c r="E501" s="12"/>
      <c r="F501" s="12"/>
      <c r="G501" s="14"/>
      <c r="H501" s="14"/>
      <c r="I501" s="14"/>
      <c r="J501" s="10"/>
      <c r="K501" s="10"/>
      <c r="L501" s="10"/>
      <c r="M501" s="10"/>
      <c r="N501" s="10"/>
      <c r="O501" s="10"/>
      <c r="P501" s="10"/>
      <c r="Q501" s="10"/>
      <c r="R501" s="10"/>
      <c r="S501" s="7"/>
      <c r="T501" s="7"/>
      <c r="U501" s="7"/>
      <c r="V501" s="7"/>
      <c r="W501" s="7"/>
      <c r="X501" s="7"/>
      <c r="AH501" s="1"/>
      <c r="AI501" s="1"/>
      <c r="AQ501" s="7" t="str">
        <f t="shared" si="96"/>
        <v/>
      </c>
      <c r="AR501" s="67" t="str">
        <f t="shared" si="97"/>
        <v/>
      </c>
      <c r="AS501" s="67" t="str">
        <f t="shared" si="98"/>
        <v/>
      </c>
      <c r="AT501" s="67" t="str">
        <f t="shared" si="99"/>
        <v/>
      </c>
      <c r="AU501" s="67" t="str">
        <f t="shared" si="107"/>
        <v/>
      </c>
      <c r="AV501" s="67" t="str">
        <f t="shared" si="100"/>
        <v/>
      </c>
      <c r="AW501" s="67" t="str">
        <f t="shared" si="101"/>
        <v/>
      </c>
      <c r="AX501" s="67" t="str">
        <f t="shared" si="102"/>
        <v/>
      </c>
      <c r="AY501" s="67" t="str">
        <f t="shared" si="103"/>
        <v/>
      </c>
      <c r="AZ501" s="67" t="str">
        <f t="shared" si="104"/>
        <v/>
      </c>
      <c r="BA501" s="67" t="str">
        <f t="shared" si="105"/>
        <v/>
      </c>
      <c r="BB501" s="67" t="str">
        <f t="shared" si="106"/>
        <v/>
      </c>
      <c r="IX501" s="7"/>
      <c r="IY501" s="7"/>
    </row>
    <row r="502" spans="3:259" ht="11.85" customHeight="1" x14ac:dyDescent="0.3">
      <c r="C502" s="24"/>
      <c r="D502" s="12"/>
      <c r="E502" s="12"/>
      <c r="F502" s="12"/>
      <c r="G502" s="14"/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7"/>
      <c r="T502" s="7"/>
      <c r="U502" s="7"/>
      <c r="V502" s="7"/>
      <c r="W502" s="7"/>
      <c r="X502" s="7"/>
      <c r="AH502" s="1"/>
      <c r="AI502" s="1"/>
      <c r="IX502" s="7"/>
      <c r="IY502" s="7"/>
    </row>
    <row r="503" spans="3:259" ht="11.85" customHeight="1" x14ac:dyDescent="0.3">
      <c r="C503" s="24"/>
      <c r="D503" s="12"/>
      <c r="E503" s="12"/>
      <c r="F503" s="12"/>
      <c r="G503" s="14"/>
      <c r="H503" s="14"/>
      <c r="I503" s="14"/>
      <c r="J503" s="10"/>
      <c r="K503" s="10"/>
      <c r="L503" s="10"/>
      <c r="M503" s="10"/>
      <c r="N503" s="10"/>
      <c r="O503" s="10"/>
      <c r="P503" s="10"/>
      <c r="Q503" s="10"/>
      <c r="R503" s="10"/>
      <c r="S503" s="7"/>
      <c r="T503" s="7"/>
      <c r="U503" s="7"/>
      <c r="V503" s="7"/>
      <c r="W503" s="7"/>
      <c r="X503" s="7"/>
      <c r="AH503" s="1"/>
      <c r="AI503" s="1"/>
      <c r="IX503" s="7"/>
      <c r="IY503" s="7"/>
    </row>
    <row r="504" spans="3:259" ht="11.85" customHeight="1" x14ac:dyDescent="0.3">
      <c r="C504" s="24"/>
      <c r="D504" s="12"/>
      <c r="E504" s="12"/>
      <c r="F504" s="12"/>
      <c r="G504" s="14"/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7"/>
      <c r="T504" s="7"/>
      <c r="U504" s="7"/>
      <c r="V504" s="7"/>
      <c r="W504" s="7"/>
      <c r="X504" s="7"/>
      <c r="AH504" s="1"/>
      <c r="AI504" s="1"/>
      <c r="IX504" s="7"/>
      <c r="IY504" s="7"/>
    </row>
    <row r="505" spans="3:259" ht="11.85" customHeight="1" x14ac:dyDescent="0.3">
      <c r="C505" s="24"/>
      <c r="D505" s="12"/>
      <c r="E505" s="12"/>
      <c r="F505" s="12"/>
      <c r="G505" s="14"/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7"/>
      <c r="T505" s="7"/>
      <c r="U505" s="7"/>
      <c r="V505" s="7"/>
      <c r="W505" s="7"/>
      <c r="X505" s="7"/>
      <c r="AH505" s="1"/>
      <c r="AI505" s="1"/>
      <c r="IX505" s="7"/>
      <c r="IY505" s="7"/>
    </row>
    <row r="506" spans="3:259" ht="11.85" customHeight="1" x14ac:dyDescent="0.3">
      <c r="C506" s="24"/>
      <c r="D506" s="12"/>
      <c r="E506" s="12"/>
      <c r="F506" s="12"/>
      <c r="G506" s="14"/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7"/>
      <c r="T506" s="7"/>
      <c r="U506" s="7"/>
      <c r="V506" s="7"/>
      <c r="W506" s="7"/>
      <c r="X506" s="7"/>
      <c r="AH506" s="1"/>
      <c r="AI506" s="1"/>
      <c r="IX506" s="7"/>
      <c r="IY506" s="7"/>
    </row>
    <row r="507" spans="3:259" ht="11.85" customHeight="1" x14ac:dyDescent="0.3">
      <c r="C507" s="24"/>
      <c r="D507" s="12"/>
      <c r="E507" s="12"/>
      <c r="F507" s="12"/>
      <c r="G507" s="14"/>
      <c r="H507" s="14"/>
      <c r="I507" s="14"/>
      <c r="J507" s="10"/>
      <c r="K507" s="10"/>
      <c r="L507" s="10"/>
      <c r="M507" s="10"/>
      <c r="N507" s="10"/>
      <c r="O507" s="10"/>
      <c r="P507" s="10"/>
      <c r="Q507" s="10"/>
      <c r="R507" s="10"/>
      <c r="S507" s="7"/>
      <c r="T507" s="7"/>
      <c r="U507" s="7"/>
      <c r="V507" s="7"/>
      <c r="W507" s="7"/>
      <c r="X507" s="7"/>
      <c r="AH507" s="1"/>
      <c r="AI507" s="1"/>
      <c r="IX507" s="7"/>
      <c r="IY507" s="7"/>
    </row>
    <row r="508" spans="3:259" ht="11.85" customHeight="1" x14ac:dyDescent="0.3">
      <c r="C508" s="24"/>
      <c r="D508" s="12"/>
      <c r="E508" s="12"/>
      <c r="F508" s="12"/>
      <c r="G508" s="14"/>
      <c r="H508" s="14"/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7"/>
      <c r="T508" s="7"/>
      <c r="U508" s="7"/>
      <c r="V508" s="7"/>
      <c r="W508" s="7"/>
      <c r="X508" s="7"/>
      <c r="AH508" s="1"/>
      <c r="AI508" s="1"/>
      <c r="IX508" s="7"/>
      <c r="IY508" s="7"/>
    </row>
    <row r="509" spans="3:259" ht="11.85" customHeight="1" x14ac:dyDescent="0.3">
      <c r="C509" s="24"/>
      <c r="D509" s="12"/>
      <c r="E509" s="12"/>
      <c r="F509" s="12"/>
      <c r="G509" s="14"/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7"/>
      <c r="T509" s="7"/>
      <c r="U509" s="7"/>
      <c r="V509" s="7"/>
      <c r="W509" s="7"/>
      <c r="X509" s="7"/>
      <c r="AH509" s="1"/>
      <c r="AI509" s="1"/>
      <c r="IX509" s="7"/>
      <c r="IY509" s="7"/>
    </row>
    <row r="510" spans="3:259" ht="11.85" customHeight="1" x14ac:dyDescent="0.3">
      <c r="C510" s="24"/>
      <c r="D510" s="12"/>
      <c r="E510" s="12"/>
      <c r="F510" s="12"/>
      <c r="G510" s="14"/>
      <c r="H510" s="14"/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7"/>
      <c r="T510" s="7"/>
      <c r="U510" s="7"/>
      <c r="V510" s="7"/>
      <c r="W510" s="7"/>
      <c r="X510" s="7"/>
      <c r="AH510" s="1"/>
      <c r="AI510" s="1"/>
      <c r="IX510" s="7"/>
      <c r="IY510" s="7"/>
    </row>
    <row r="511" spans="3:259" ht="11.85" customHeight="1" x14ac:dyDescent="0.3">
      <c r="C511" s="24"/>
      <c r="D511" s="12"/>
      <c r="E511" s="12"/>
      <c r="F511" s="12"/>
      <c r="G511" s="14"/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7"/>
      <c r="T511" s="7"/>
      <c r="U511" s="7"/>
      <c r="V511" s="7"/>
      <c r="W511" s="7"/>
      <c r="X511" s="7"/>
      <c r="AH511" s="1"/>
      <c r="AI511" s="1"/>
      <c r="IX511" s="7"/>
      <c r="IY511" s="7"/>
    </row>
    <row r="512" spans="3:259" ht="11.85" customHeight="1" x14ac:dyDescent="0.3">
      <c r="C512" s="24"/>
      <c r="D512" s="12"/>
      <c r="E512" s="12"/>
      <c r="F512" s="12"/>
      <c r="G512" s="14"/>
      <c r="H512" s="14"/>
      <c r="I512" s="14"/>
      <c r="J512" s="10"/>
      <c r="K512" s="10"/>
      <c r="L512" s="10"/>
      <c r="M512" s="10"/>
      <c r="N512" s="10"/>
      <c r="O512" s="10"/>
      <c r="P512" s="10"/>
      <c r="Q512" s="10"/>
      <c r="R512" s="10"/>
      <c r="S512" s="7"/>
      <c r="T512" s="7"/>
      <c r="U512" s="7"/>
      <c r="V512" s="7"/>
      <c r="W512" s="7"/>
      <c r="X512" s="7"/>
      <c r="AH512" s="1"/>
      <c r="AI512" s="1"/>
      <c r="IX512" s="7"/>
      <c r="IY512" s="7"/>
    </row>
    <row r="513" spans="3:259" ht="11.85" customHeight="1" x14ac:dyDescent="0.3">
      <c r="C513" s="24"/>
      <c r="D513" s="12"/>
      <c r="E513" s="12"/>
      <c r="F513" s="12"/>
      <c r="G513" s="14"/>
      <c r="H513" s="14"/>
      <c r="I513" s="14"/>
      <c r="J513" s="10"/>
      <c r="K513" s="10"/>
      <c r="L513" s="10"/>
      <c r="M513" s="10"/>
      <c r="N513" s="10"/>
      <c r="O513" s="10"/>
      <c r="P513" s="10"/>
      <c r="Q513" s="10"/>
      <c r="R513" s="10"/>
      <c r="S513" s="7"/>
      <c r="T513" s="7"/>
      <c r="U513" s="7"/>
      <c r="V513" s="7"/>
      <c r="W513" s="7"/>
      <c r="X513" s="7"/>
      <c r="AH513" s="1"/>
      <c r="AI513" s="1"/>
      <c r="IX513" s="7"/>
      <c r="IY513" s="7"/>
    </row>
    <row r="514" spans="3:259" ht="11.85" customHeight="1" x14ac:dyDescent="0.3">
      <c r="C514" s="24"/>
      <c r="D514" s="12"/>
      <c r="E514" s="12"/>
      <c r="F514" s="12"/>
      <c r="G514" s="14"/>
      <c r="H514" s="14"/>
      <c r="I514" s="14"/>
      <c r="J514" s="10"/>
      <c r="K514" s="10"/>
      <c r="L514" s="10"/>
      <c r="M514" s="10"/>
      <c r="N514" s="10"/>
      <c r="O514" s="10"/>
      <c r="P514" s="10"/>
      <c r="Q514" s="10"/>
      <c r="R514" s="10"/>
      <c r="S514" s="7"/>
      <c r="T514" s="7"/>
      <c r="U514" s="7"/>
      <c r="V514" s="7"/>
      <c r="W514" s="7"/>
      <c r="X514" s="7"/>
      <c r="AH514" s="1"/>
      <c r="AI514" s="1"/>
      <c r="IX514" s="7"/>
      <c r="IY514" s="7"/>
    </row>
    <row r="515" spans="3:259" ht="11.85" customHeight="1" x14ac:dyDescent="0.3">
      <c r="C515" s="24"/>
      <c r="D515" s="12"/>
      <c r="E515" s="12"/>
      <c r="F515" s="12"/>
      <c r="G515" s="14"/>
      <c r="H515" s="14"/>
      <c r="I515" s="14"/>
      <c r="J515" s="10"/>
      <c r="K515" s="10"/>
      <c r="L515" s="10"/>
      <c r="M515" s="10"/>
      <c r="N515" s="10"/>
      <c r="O515" s="10"/>
      <c r="P515" s="10"/>
      <c r="Q515" s="10"/>
      <c r="R515" s="10"/>
      <c r="S515" s="7"/>
      <c r="T515" s="7"/>
      <c r="U515" s="7"/>
      <c r="V515" s="7"/>
      <c r="W515" s="7"/>
      <c r="X515" s="7"/>
      <c r="AH515" s="1"/>
      <c r="AI515" s="1"/>
      <c r="IX515" s="7"/>
      <c r="IY515" s="7"/>
    </row>
    <row r="516" spans="3:259" ht="11.85" customHeight="1" x14ac:dyDescent="0.3">
      <c r="C516" s="24"/>
      <c r="D516" s="12"/>
      <c r="E516" s="12"/>
      <c r="F516" s="12"/>
      <c r="G516" s="14"/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7"/>
      <c r="T516" s="7"/>
      <c r="U516" s="7"/>
      <c r="V516" s="7"/>
      <c r="W516" s="7"/>
      <c r="X516" s="7"/>
      <c r="AH516" s="1"/>
      <c r="AI516" s="1"/>
      <c r="IX516" s="7"/>
      <c r="IY516" s="7"/>
    </row>
    <row r="517" spans="3:259" ht="11.85" customHeight="1" x14ac:dyDescent="0.3">
      <c r="C517" s="24"/>
      <c r="D517" s="12"/>
      <c r="E517" s="12"/>
      <c r="F517" s="12"/>
      <c r="G517" s="14"/>
      <c r="H517" s="14"/>
      <c r="I517" s="14"/>
      <c r="J517" s="10"/>
      <c r="K517" s="10"/>
      <c r="L517" s="10"/>
      <c r="M517" s="10"/>
      <c r="N517" s="10"/>
      <c r="O517" s="10"/>
      <c r="P517" s="10"/>
      <c r="Q517" s="10"/>
      <c r="R517" s="10"/>
      <c r="S517" s="7"/>
      <c r="T517" s="7"/>
      <c r="U517" s="7"/>
      <c r="V517" s="7"/>
      <c r="W517" s="7"/>
      <c r="X517" s="7"/>
      <c r="AH517" s="1"/>
      <c r="AI517" s="1"/>
      <c r="IX517" s="7"/>
      <c r="IY517" s="7"/>
    </row>
    <row r="518" spans="3:259" ht="11.85" customHeight="1" x14ac:dyDescent="0.3">
      <c r="C518" s="24"/>
      <c r="D518" s="12"/>
      <c r="E518" s="12"/>
      <c r="F518" s="12"/>
      <c r="G518" s="14"/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7"/>
      <c r="T518" s="7"/>
      <c r="U518" s="7"/>
      <c r="V518" s="7"/>
      <c r="W518" s="7"/>
      <c r="X518" s="7"/>
      <c r="AH518" s="1"/>
      <c r="AI518" s="1"/>
      <c r="IX518" s="7"/>
      <c r="IY518" s="7"/>
    </row>
    <row r="519" spans="3:259" ht="11.85" customHeight="1" x14ac:dyDescent="0.3">
      <c r="C519" s="24"/>
      <c r="D519" s="12"/>
      <c r="E519" s="12"/>
      <c r="F519" s="12"/>
      <c r="G519" s="14"/>
      <c r="H519" s="14"/>
      <c r="I519" s="14"/>
      <c r="J519" s="10"/>
      <c r="K519" s="10"/>
      <c r="L519" s="10"/>
      <c r="M519" s="10"/>
      <c r="N519" s="10"/>
      <c r="O519" s="10"/>
      <c r="P519" s="10"/>
      <c r="Q519" s="10"/>
      <c r="R519" s="10"/>
      <c r="S519" s="7"/>
      <c r="T519" s="7"/>
      <c r="U519" s="7"/>
      <c r="V519" s="7"/>
      <c r="W519" s="7"/>
      <c r="X519" s="7"/>
      <c r="AH519" s="1"/>
      <c r="AI519" s="1"/>
      <c r="IX519" s="7"/>
      <c r="IY519" s="7"/>
    </row>
    <row r="520" spans="3:259" ht="11.85" customHeight="1" x14ac:dyDescent="0.3">
      <c r="C520" s="24"/>
      <c r="D520" s="12"/>
      <c r="E520" s="12"/>
      <c r="F520" s="12"/>
      <c r="G520" s="14"/>
      <c r="H520" s="14"/>
      <c r="I520" s="14"/>
      <c r="J520" s="10"/>
      <c r="K520" s="10"/>
      <c r="L520" s="10"/>
      <c r="M520" s="10"/>
      <c r="N520" s="10"/>
      <c r="O520" s="10"/>
      <c r="P520" s="10"/>
      <c r="Q520" s="10"/>
      <c r="R520" s="10"/>
      <c r="S520" s="7"/>
      <c r="T520" s="7"/>
      <c r="U520" s="7"/>
      <c r="V520" s="7"/>
      <c r="W520" s="7"/>
      <c r="X520" s="7"/>
      <c r="AH520" s="1"/>
      <c r="AI520" s="1"/>
      <c r="IX520" s="7"/>
      <c r="IY520" s="7"/>
    </row>
    <row r="521" spans="3:259" ht="11.85" customHeight="1" x14ac:dyDescent="0.3">
      <c r="C521" s="24"/>
      <c r="D521" s="12"/>
      <c r="E521" s="12"/>
      <c r="F521" s="12"/>
      <c r="G521" s="14"/>
      <c r="H521" s="14"/>
      <c r="I521" s="14"/>
      <c r="J521" s="10"/>
      <c r="K521" s="10"/>
      <c r="L521" s="10"/>
      <c r="M521" s="10"/>
      <c r="N521" s="10"/>
      <c r="O521" s="10"/>
      <c r="P521" s="10"/>
      <c r="Q521" s="10"/>
      <c r="R521" s="10"/>
      <c r="S521" s="7"/>
      <c r="T521" s="7"/>
      <c r="U521" s="7"/>
      <c r="V521" s="7"/>
      <c r="W521" s="7"/>
      <c r="X521" s="7"/>
      <c r="AH521" s="1"/>
      <c r="AI521" s="1"/>
      <c r="IX521" s="7"/>
      <c r="IY521" s="7"/>
    </row>
    <row r="522" spans="3:259" ht="11.85" customHeight="1" x14ac:dyDescent="0.3">
      <c r="C522" s="24"/>
      <c r="D522" s="12"/>
      <c r="E522" s="12"/>
      <c r="F522" s="12"/>
      <c r="G522" s="14"/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7"/>
      <c r="T522" s="7"/>
      <c r="U522" s="7"/>
      <c r="V522" s="7"/>
      <c r="W522" s="7"/>
      <c r="X522" s="7"/>
      <c r="AH522" s="1"/>
      <c r="AI522" s="1"/>
      <c r="IX522" s="7"/>
      <c r="IY522" s="7"/>
    </row>
    <row r="523" spans="3:259" ht="11.85" customHeight="1" x14ac:dyDescent="0.3">
      <c r="C523" s="24"/>
      <c r="D523" s="12"/>
      <c r="E523" s="12"/>
      <c r="F523" s="12"/>
      <c r="G523" s="14"/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7"/>
      <c r="T523" s="7"/>
      <c r="U523" s="7"/>
      <c r="V523" s="7"/>
      <c r="W523" s="7"/>
      <c r="X523" s="7"/>
      <c r="AH523" s="1"/>
      <c r="AI523" s="1"/>
      <c r="IX523" s="7"/>
      <c r="IY523" s="7"/>
    </row>
    <row r="524" spans="3:259" ht="11.85" customHeight="1" x14ac:dyDescent="0.3">
      <c r="C524" s="24"/>
      <c r="D524" s="12"/>
      <c r="E524" s="12"/>
      <c r="F524" s="12"/>
      <c r="G524" s="14"/>
      <c r="H524" s="14"/>
      <c r="I524" s="14"/>
      <c r="J524" s="10"/>
      <c r="K524" s="10"/>
      <c r="L524" s="10"/>
      <c r="M524" s="10"/>
      <c r="N524" s="10"/>
      <c r="O524" s="10"/>
      <c r="P524" s="10"/>
      <c r="Q524" s="10"/>
      <c r="R524" s="10"/>
      <c r="S524" s="7"/>
      <c r="T524" s="7"/>
      <c r="U524" s="7"/>
      <c r="V524" s="7"/>
      <c r="W524" s="7"/>
      <c r="X524" s="7"/>
      <c r="AH524" s="1"/>
      <c r="AI524" s="1"/>
      <c r="IX524" s="7"/>
      <c r="IY524" s="7"/>
    </row>
    <row r="525" spans="3:259" ht="11.85" customHeight="1" x14ac:dyDescent="0.3">
      <c r="C525" s="24"/>
      <c r="D525" s="12"/>
      <c r="E525" s="12"/>
      <c r="F525" s="12"/>
      <c r="G525" s="14"/>
      <c r="H525" s="14"/>
      <c r="I525" s="14"/>
      <c r="J525" s="10"/>
      <c r="K525" s="10"/>
      <c r="L525" s="10"/>
      <c r="M525" s="10"/>
      <c r="N525" s="10"/>
      <c r="O525" s="10"/>
      <c r="P525" s="10"/>
      <c r="Q525" s="10"/>
      <c r="R525" s="10"/>
      <c r="S525" s="7"/>
      <c r="T525" s="7"/>
      <c r="U525" s="7"/>
      <c r="V525" s="7"/>
      <c r="W525" s="7"/>
      <c r="X525" s="7"/>
      <c r="AH525" s="1"/>
      <c r="AI525" s="1"/>
      <c r="IX525" s="7"/>
      <c r="IY525" s="7"/>
    </row>
    <row r="526" spans="3:259" ht="11.85" customHeight="1" x14ac:dyDescent="0.3">
      <c r="C526" s="24"/>
      <c r="D526" s="12"/>
      <c r="E526" s="12"/>
      <c r="F526" s="12"/>
      <c r="G526" s="14"/>
      <c r="H526" s="14"/>
      <c r="I526" s="14"/>
      <c r="J526" s="10"/>
      <c r="K526" s="10"/>
      <c r="L526" s="10"/>
      <c r="M526" s="10"/>
      <c r="N526" s="10"/>
      <c r="O526" s="10"/>
      <c r="P526" s="10"/>
      <c r="Q526" s="10"/>
      <c r="R526" s="10"/>
      <c r="S526" s="7"/>
      <c r="T526" s="7"/>
      <c r="U526" s="7"/>
      <c r="V526" s="7"/>
      <c r="W526" s="7"/>
      <c r="X526" s="7"/>
      <c r="AH526" s="1"/>
      <c r="AI526" s="1"/>
      <c r="IX526" s="7"/>
      <c r="IY526" s="7"/>
    </row>
    <row r="527" spans="3:259" ht="11.85" customHeight="1" x14ac:dyDescent="0.3">
      <c r="C527" s="24"/>
      <c r="D527" s="12"/>
      <c r="E527" s="12"/>
      <c r="F527" s="12"/>
      <c r="G527" s="14"/>
      <c r="H527" s="14"/>
      <c r="I527" s="14"/>
      <c r="J527" s="10"/>
      <c r="K527" s="10"/>
      <c r="L527" s="10"/>
      <c r="M527" s="10"/>
      <c r="N527" s="10"/>
      <c r="O527" s="10"/>
      <c r="P527" s="10"/>
      <c r="Q527" s="10"/>
      <c r="R527" s="10"/>
      <c r="S527" s="7"/>
      <c r="T527" s="7"/>
      <c r="U527" s="7"/>
      <c r="V527" s="7"/>
      <c r="W527" s="7"/>
      <c r="X527" s="7"/>
      <c r="AH527" s="1"/>
      <c r="AI527" s="1"/>
      <c r="IX527" s="7"/>
      <c r="IY527" s="7"/>
    </row>
    <row r="528" spans="3:259" ht="11.85" customHeight="1" x14ac:dyDescent="0.3">
      <c r="C528" s="24"/>
      <c r="D528" s="12"/>
      <c r="E528" s="12"/>
      <c r="F528" s="12"/>
      <c r="G528" s="14"/>
      <c r="H528" s="14"/>
      <c r="I528" s="14"/>
      <c r="J528" s="10"/>
      <c r="K528" s="10"/>
      <c r="L528" s="10"/>
      <c r="M528" s="10"/>
      <c r="N528" s="10"/>
      <c r="O528" s="10"/>
      <c r="P528" s="10"/>
      <c r="Q528" s="10"/>
      <c r="R528" s="10"/>
      <c r="S528" s="7"/>
      <c r="T528" s="7"/>
      <c r="U528" s="7"/>
      <c r="V528" s="7"/>
      <c r="W528" s="7"/>
      <c r="X528" s="7"/>
      <c r="AH528" s="1"/>
      <c r="AI528" s="1"/>
      <c r="IX528" s="7"/>
      <c r="IY528" s="7"/>
    </row>
    <row r="529" spans="3:259" ht="11.85" customHeight="1" x14ac:dyDescent="0.3">
      <c r="C529" s="24"/>
      <c r="D529" s="12"/>
      <c r="E529" s="12"/>
      <c r="F529" s="12"/>
      <c r="G529" s="14"/>
      <c r="H529" s="14"/>
      <c r="I529" s="14"/>
      <c r="J529" s="10"/>
      <c r="K529" s="10"/>
      <c r="L529" s="10"/>
      <c r="M529" s="10"/>
      <c r="N529" s="10"/>
      <c r="O529" s="10"/>
      <c r="P529" s="10"/>
      <c r="Q529" s="10"/>
      <c r="R529" s="10"/>
      <c r="S529" s="7"/>
      <c r="T529" s="7"/>
      <c r="U529" s="7"/>
      <c r="V529" s="7"/>
      <c r="W529" s="7"/>
      <c r="X529" s="7"/>
      <c r="AH529" s="1"/>
      <c r="AI529" s="1"/>
      <c r="IX529" s="7"/>
      <c r="IY529" s="7"/>
    </row>
    <row r="530" spans="3:259" ht="11.85" customHeight="1" x14ac:dyDescent="0.3">
      <c r="C530" s="24"/>
      <c r="D530" s="12"/>
      <c r="E530" s="12"/>
      <c r="F530" s="12"/>
      <c r="G530" s="14"/>
      <c r="H530" s="14"/>
      <c r="I530" s="14"/>
      <c r="J530" s="10"/>
      <c r="K530" s="10"/>
      <c r="L530" s="10"/>
      <c r="M530" s="10"/>
      <c r="N530" s="10"/>
      <c r="O530" s="10"/>
      <c r="P530" s="10"/>
      <c r="Q530" s="10"/>
      <c r="R530" s="10"/>
      <c r="S530" s="7"/>
      <c r="T530" s="7"/>
      <c r="U530" s="7"/>
      <c r="V530" s="7"/>
      <c r="W530" s="7"/>
      <c r="X530" s="7"/>
      <c r="AH530" s="1"/>
      <c r="AI530" s="1"/>
      <c r="IX530" s="7"/>
      <c r="IY530" s="7"/>
    </row>
    <row r="531" spans="3:259" ht="11.85" customHeight="1" x14ac:dyDescent="0.3">
      <c r="C531" s="24"/>
      <c r="D531" s="12"/>
      <c r="E531" s="12"/>
      <c r="F531" s="12"/>
      <c r="G531" s="14"/>
      <c r="H531" s="14"/>
      <c r="I531" s="14"/>
      <c r="J531" s="10"/>
      <c r="K531" s="10"/>
      <c r="L531" s="10"/>
      <c r="M531" s="10"/>
      <c r="N531" s="10"/>
      <c r="O531" s="10"/>
      <c r="P531" s="10"/>
      <c r="Q531" s="10"/>
      <c r="R531" s="10"/>
      <c r="S531" s="7"/>
      <c r="T531" s="7"/>
      <c r="U531" s="7"/>
      <c r="V531" s="7"/>
      <c r="W531" s="7"/>
      <c r="X531" s="7"/>
      <c r="AH531" s="1"/>
      <c r="AI531" s="1"/>
      <c r="IX531" s="7"/>
      <c r="IY531" s="7"/>
    </row>
    <row r="532" spans="3:259" ht="11.85" customHeight="1" x14ac:dyDescent="0.3">
      <c r="C532" s="24"/>
      <c r="D532" s="12"/>
      <c r="E532" s="12"/>
      <c r="F532" s="12"/>
      <c r="G532" s="14"/>
      <c r="H532" s="14"/>
      <c r="I532" s="14"/>
      <c r="J532" s="10"/>
      <c r="K532" s="10"/>
      <c r="L532" s="10"/>
      <c r="M532" s="10"/>
      <c r="N532" s="10"/>
      <c r="O532" s="10"/>
      <c r="P532" s="10"/>
      <c r="Q532" s="10"/>
      <c r="R532" s="10"/>
      <c r="S532" s="7"/>
      <c r="T532" s="7"/>
      <c r="U532" s="7"/>
      <c r="V532" s="7"/>
      <c r="W532" s="7"/>
      <c r="X532" s="7"/>
      <c r="AH532" s="1"/>
      <c r="AI532" s="1"/>
      <c r="IX532" s="7"/>
      <c r="IY532" s="7"/>
    </row>
    <row r="533" spans="3:259" ht="11.85" customHeight="1" x14ac:dyDescent="0.3">
      <c r="C533" s="24"/>
      <c r="D533" s="12"/>
      <c r="E533" s="12"/>
      <c r="F533" s="12"/>
      <c r="G533" s="14"/>
      <c r="H533" s="14"/>
      <c r="I533" s="14"/>
      <c r="J533" s="10"/>
      <c r="K533" s="10"/>
      <c r="L533" s="10"/>
      <c r="M533" s="10"/>
      <c r="N533" s="10"/>
      <c r="O533" s="10"/>
      <c r="P533" s="10"/>
      <c r="Q533" s="10"/>
      <c r="R533" s="10"/>
      <c r="S533" s="7"/>
      <c r="T533" s="7"/>
      <c r="U533" s="7"/>
      <c r="V533" s="7"/>
      <c r="W533" s="7"/>
      <c r="X533" s="7"/>
      <c r="AH533" s="1"/>
      <c r="AI533" s="1"/>
      <c r="IX533" s="7"/>
      <c r="IY533" s="7"/>
    </row>
    <row r="534" spans="3:259" ht="11.85" customHeight="1" x14ac:dyDescent="0.3">
      <c r="C534" s="24"/>
      <c r="D534" s="12"/>
      <c r="E534" s="12"/>
      <c r="F534" s="12"/>
      <c r="G534" s="14"/>
      <c r="H534" s="14"/>
      <c r="I534" s="14"/>
      <c r="J534" s="10"/>
      <c r="K534" s="10"/>
      <c r="L534" s="10"/>
      <c r="M534" s="10"/>
      <c r="N534" s="10"/>
      <c r="O534" s="10"/>
      <c r="P534" s="10"/>
      <c r="Q534" s="10"/>
      <c r="R534" s="10"/>
      <c r="S534" s="7"/>
      <c r="T534" s="7"/>
      <c r="U534" s="7"/>
      <c r="V534" s="7"/>
      <c r="W534" s="7"/>
      <c r="X534" s="7"/>
      <c r="AH534" s="1"/>
      <c r="AI534" s="1"/>
      <c r="IX534" s="7"/>
      <c r="IY534" s="7"/>
    </row>
    <row r="535" spans="3:259" ht="11.85" customHeight="1" x14ac:dyDescent="0.3">
      <c r="C535" s="24"/>
      <c r="D535" s="12"/>
      <c r="E535" s="12"/>
      <c r="F535" s="12"/>
      <c r="G535" s="14"/>
      <c r="H535" s="14"/>
      <c r="I535" s="14"/>
      <c r="J535" s="10"/>
      <c r="K535" s="10"/>
      <c r="L535" s="10"/>
      <c r="M535" s="10"/>
      <c r="N535" s="10"/>
      <c r="O535" s="10"/>
      <c r="P535" s="10"/>
      <c r="Q535" s="10"/>
      <c r="R535" s="10"/>
      <c r="S535" s="7"/>
      <c r="T535" s="7"/>
      <c r="U535" s="7"/>
      <c r="V535" s="7"/>
      <c r="W535" s="7"/>
      <c r="X535" s="7"/>
      <c r="AH535" s="1"/>
      <c r="AI535" s="1"/>
      <c r="IX535" s="7"/>
      <c r="IY535" s="7"/>
    </row>
    <row r="536" spans="3:259" ht="11.85" customHeight="1" x14ac:dyDescent="0.3">
      <c r="C536" s="24"/>
      <c r="D536" s="12"/>
      <c r="E536" s="12"/>
      <c r="F536" s="12"/>
      <c r="G536" s="14"/>
      <c r="H536" s="14"/>
      <c r="I536" s="14"/>
      <c r="J536" s="10"/>
      <c r="K536" s="10"/>
      <c r="L536" s="10"/>
      <c r="M536" s="10"/>
      <c r="N536" s="10"/>
      <c r="O536" s="10"/>
      <c r="P536" s="10"/>
      <c r="Q536" s="10"/>
      <c r="R536" s="10"/>
      <c r="S536" s="7"/>
      <c r="T536" s="7"/>
      <c r="U536" s="7"/>
      <c r="V536" s="7"/>
      <c r="W536" s="7"/>
      <c r="X536" s="7"/>
      <c r="AH536" s="1"/>
      <c r="AI536" s="1"/>
      <c r="IX536" s="7"/>
      <c r="IY536" s="7"/>
    </row>
    <row r="537" spans="3:259" ht="11.85" customHeight="1" x14ac:dyDescent="0.3">
      <c r="C537" s="24"/>
      <c r="D537" s="12"/>
      <c r="E537" s="12"/>
      <c r="F537" s="12"/>
      <c r="G537" s="14"/>
      <c r="H537" s="14"/>
      <c r="I537" s="14"/>
      <c r="J537" s="10"/>
      <c r="K537" s="10"/>
      <c r="L537" s="10"/>
      <c r="M537" s="10"/>
      <c r="N537" s="10"/>
      <c r="O537" s="10"/>
      <c r="P537" s="10"/>
      <c r="Q537" s="10"/>
      <c r="R537" s="10"/>
      <c r="S537" s="7"/>
      <c r="T537" s="7"/>
      <c r="U537" s="7"/>
      <c r="V537" s="7"/>
      <c r="W537" s="7"/>
      <c r="X537" s="7"/>
      <c r="AH537" s="1"/>
      <c r="AI537" s="1"/>
      <c r="IX537" s="7"/>
      <c r="IY537" s="7"/>
    </row>
    <row r="538" spans="3:259" ht="11.85" customHeight="1" x14ac:dyDescent="0.3">
      <c r="C538" s="24"/>
      <c r="D538" s="12"/>
      <c r="E538" s="12"/>
      <c r="F538" s="12"/>
      <c r="G538" s="14"/>
      <c r="H538" s="14"/>
      <c r="I538" s="14"/>
      <c r="J538" s="10"/>
      <c r="K538" s="10"/>
      <c r="L538" s="10"/>
      <c r="M538" s="10"/>
      <c r="N538" s="10"/>
      <c r="O538" s="10"/>
      <c r="P538" s="10"/>
      <c r="Q538" s="10"/>
      <c r="R538" s="10"/>
      <c r="S538" s="7"/>
      <c r="T538" s="7"/>
      <c r="U538" s="7"/>
      <c r="V538" s="7"/>
      <c r="W538" s="7"/>
      <c r="X538" s="7"/>
      <c r="AH538" s="1"/>
      <c r="AI538" s="1"/>
      <c r="IX538" s="7"/>
      <c r="IY538" s="7"/>
    </row>
    <row r="539" spans="3:259" ht="11.85" customHeight="1" x14ac:dyDescent="0.3">
      <c r="C539" s="24"/>
      <c r="D539" s="12"/>
      <c r="E539" s="12"/>
      <c r="F539" s="12"/>
      <c r="G539" s="14"/>
      <c r="H539" s="14"/>
      <c r="I539" s="14"/>
      <c r="J539" s="10"/>
      <c r="K539" s="10"/>
      <c r="L539" s="10"/>
      <c r="M539" s="10"/>
      <c r="N539" s="10"/>
      <c r="O539" s="10"/>
      <c r="P539" s="10"/>
      <c r="Q539" s="10"/>
      <c r="R539" s="10"/>
      <c r="S539" s="7"/>
      <c r="T539" s="7"/>
      <c r="U539" s="7"/>
      <c r="V539" s="7"/>
      <c r="W539" s="7"/>
      <c r="X539" s="7"/>
      <c r="AH539" s="1"/>
      <c r="AI539" s="1"/>
      <c r="IX539" s="7"/>
      <c r="IY539" s="7"/>
    </row>
    <row r="540" spans="3:259" ht="11.85" customHeight="1" x14ac:dyDescent="0.3">
      <c r="C540" s="24"/>
      <c r="D540" s="12"/>
      <c r="E540" s="12"/>
      <c r="F540" s="12"/>
      <c r="G540" s="14"/>
      <c r="H540" s="14"/>
      <c r="I540" s="14"/>
      <c r="J540" s="10"/>
      <c r="K540" s="10"/>
      <c r="L540" s="10"/>
      <c r="M540" s="10"/>
      <c r="N540" s="10"/>
      <c r="O540" s="10"/>
      <c r="P540" s="10"/>
      <c r="Q540" s="10"/>
      <c r="R540" s="10"/>
      <c r="S540" s="7"/>
      <c r="T540" s="7"/>
      <c r="U540" s="7"/>
      <c r="V540" s="7"/>
      <c r="W540" s="7"/>
      <c r="X540" s="7"/>
      <c r="AH540" s="1"/>
      <c r="AI540" s="1"/>
      <c r="IX540" s="7"/>
      <c r="IY540" s="7"/>
    </row>
    <row r="541" spans="3:259" ht="11.85" customHeight="1" x14ac:dyDescent="0.3">
      <c r="C541" s="24"/>
      <c r="D541" s="12"/>
      <c r="E541" s="12"/>
      <c r="F541" s="12"/>
      <c r="G541" s="14"/>
      <c r="H541" s="14"/>
      <c r="I541" s="14"/>
      <c r="J541" s="10"/>
      <c r="K541" s="10"/>
      <c r="L541" s="10"/>
      <c r="M541" s="10"/>
      <c r="N541" s="10"/>
      <c r="O541" s="10"/>
      <c r="P541" s="10"/>
      <c r="Q541" s="10"/>
      <c r="R541" s="10"/>
      <c r="S541" s="7"/>
      <c r="T541" s="7"/>
      <c r="U541" s="7"/>
      <c r="V541" s="7"/>
      <c r="W541" s="7"/>
      <c r="X541" s="7"/>
      <c r="AH541" s="1"/>
      <c r="AI541" s="1"/>
      <c r="IX541" s="7"/>
      <c r="IY541" s="7"/>
    </row>
    <row r="542" spans="3:259" ht="11.85" customHeight="1" x14ac:dyDescent="0.3">
      <c r="C542" s="24"/>
      <c r="D542" s="12"/>
      <c r="E542" s="12"/>
      <c r="F542" s="12"/>
      <c r="G542" s="14"/>
      <c r="H542" s="14"/>
      <c r="I542" s="14"/>
      <c r="J542" s="10"/>
      <c r="K542" s="10"/>
      <c r="L542" s="10"/>
      <c r="M542" s="10"/>
      <c r="N542" s="10"/>
      <c r="O542" s="10"/>
      <c r="P542" s="10"/>
      <c r="Q542" s="10"/>
      <c r="R542" s="10"/>
      <c r="S542" s="7"/>
      <c r="T542" s="7"/>
      <c r="U542" s="7"/>
      <c r="V542" s="7"/>
      <c r="W542" s="7"/>
      <c r="X542" s="7"/>
      <c r="AH542" s="1"/>
      <c r="AI542" s="1"/>
      <c r="IX542" s="7"/>
      <c r="IY542" s="7"/>
    </row>
    <row r="543" spans="3:259" ht="11.85" customHeight="1" x14ac:dyDescent="0.3">
      <c r="C543" s="24"/>
      <c r="D543" s="12"/>
      <c r="E543" s="12"/>
      <c r="F543" s="12"/>
      <c r="G543" s="14"/>
      <c r="H543" s="14"/>
      <c r="I543" s="14"/>
      <c r="J543" s="10"/>
      <c r="K543" s="10"/>
      <c r="L543" s="10"/>
      <c r="M543" s="10"/>
      <c r="N543" s="10"/>
      <c r="O543" s="10"/>
      <c r="P543" s="10"/>
      <c r="Q543" s="10"/>
      <c r="R543" s="10"/>
      <c r="S543" s="7"/>
      <c r="T543" s="7"/>
      <c r="U543" s="7"/>
      <c r="V543" s="7"/>
      <c r="W543" s="7"/>
      <c r="X543" s="7"/>
      <c r="AH543" s="1"/>
      <c r="AI543" s="1"/>
      <c r="IX543" s="7"/>
      <c r="IY543" s="7"/>
    </row>
    <row r="544" spans="3:259" ht="11.85" customHeight="1" x14ac:dyDescent="0.3">
      <c r="C544" s="24"/>
      <c r="D544" s="12"/>
      <c r="E544" s="12"/>
      <c r="F544" s="12"/>
      <c r="G544" s="14"/>
      <c r="H544" s="14"/>
      <c r="I544" s="14"/>
      <c r="J544" s="10"/>
      <c r="K544" s="10"/>
      <c r="L544" s="10"/>
      <c r="M544" s="10"/>
      <c r="N544" s="10"/>
      <c r="O544" s="10"/>
      <c r="P544" s="10"/>
      <c r="Q544" s="10"/>
      <c r="R544" s="10"/>
      <c r="S544" s="7"/>
      <c r="T544" s="7"/>
      <c r="U544" s="7"/>
      <c r="V544" s="7"/>
      <c r="W544" s="7"/>
      <c r="X544" s="7"/>
      <c r="AH544" s="1"/>
      <c r="AI544" s="1"/>
      <c r="IX544" s="7"/>
      <c r="IY544" s="7"/>
    </row>
    <row r="545" spans="3:259" ht="11.85" customHeight="1" x14ac:dyDescent="0.3">
      <c r="C545" s="24"/>
      <c r="D545" s="12"/>
      <c r="E545" s="12"/>
      <c r="F545" s="12"/>
      <c r="G545" s="14"/>
      <c r="H545" s="14"/>
      <c r="I545" s="14"/>
      <c r="J545" s="10"/>
      <c r="K545" s="10"/>
      <c r="L545" s="10"/>
      <c r="M545" s="10"/>
      <c r="N545" s="10"/>
      <c r="O545" s="10"/>
      <c r="P545" s="10"/>
      <c r="Q545" s="10"/>
      <c r="R545" s="10"/>
      <c r="S545" s="7"/>
      <c r="T545" s="7"/>
      <c r="U545" s="7"/>
      <c r="V545" s="7"/>
      <c r="W545" s="7"/>
      <c r="X545" s="7"/>
      <c r="AH545" s="1"/>
      <c r="AI545" s="1"/>
      <c r="IX545" s="7"/>
      <c r="IY545" s="7"/>
    </row>
    <row r="546" spans="3:259" ht="11.85" customHeight="1" x14ac:dyDescent="0.3">
      <c r="C546" s="24"/>
      <c r="D546" s="12"/>
      <c r="E546" s="12"/>
      <c r="F546" s="12"/>
      <c r="G546" s="14"/>
      <c r="H546" s="14"/>
      <c r="I546" s="14"/>
      <c r="J546" s="10"/>
      <c r="K546" s="10"/>
      <c r="L546" s="10"/>
      <c r="M546" s="10"/>
      <c r="N546" s="10"/>
      <c r="O546" s="10"/>
      <c r="P546" s="10"/>
      <c r="Q546" s="10"/>
      <c r="R546" s="10"/>
      <c r="S546" s="7"/>
      <c r="T546" s="7"/>
      <c r="U546" s="7"/>
      <c r="V546" s="7"/>
      <c r="W546" s="7"/>
      <c r="X546" s="7"/>
      <c r="AH546" s="1"/>
      <c r="AI546" s="1"/>
      <c r="IX546" s="7"/>
      <c r="IY546" s="7"/>
    </row>
    <row r="547" spans="3:259" ht="11.85" customHeight="1" x14ac:dyDescent="0.3">
      <c r="C547" s="24"/>
      <c r="D547" s="12"/>
      <c r="E547" s="12"/>
      <c r="F547" s="12"/>
      <c r="G547" s="14"/>
      <c r="H547" s="14"/>
      <c r="I547" s="14"/>
      <c r="J547" s="10"/>
      <c r="K547" s="10"/>
      <c r="L547" s="10"/>
      <c r="M547" s="10"/>
      <c r="N547" s="10"/>
      <c r="O547" s="10"/>
      <c r="P547" s="10"/>
      <c r="Q547" s="10"/>
      <c r="R547" s="10"/>
      <c r="S547" s="7"/>
      <c r="T547" s="7"/>
      <c r="U547" s="7"/>
      <c r="V547" s="7"/>
      <c r="W547" s="7"/>
      <c r="X547" s="7"/>
      <c r="AH547" s="1"/>
      <c r="AI547" s="1"/>
      <c r="IX547" s="7"/>
      <c r="IY547" s="7"/>
    </row>
    <row r="548" spans="3:259" ht="11.85" customHeight="1" x14ac:dyDescent="0.3">
      <c r="C548" s="24"/>
      <c r="D548" s="12"/>
      <c r="E548" s="12"/>
      <c r="F548" s="12"/>
      <c r="G548" s="14"/>
      <c r="H548" s="14"/>
      <c r="I548" s="14"/>
      <c r="J548" s="10"/>
      <c r="K548" s="10"/>
      <c r="L548" s="10"/>
      <c r="M548" s="10"/>
      <c r="N548" s="10"/>
      <c r="O548" s="10"/>
      <c r="P548" s="10"/>
      <c r="Q548" s="10"/>
      <c r="R548" s="10"/>
      <c r="S548" s="7"/>
      <c r="T548" s="7"/>
      <c r="U548" s="7"/>
      <c r="V548" s="7"/>
      <c r="W548" s="7"/>
      <c r="X548" s="7"/>
      <c r="AH548" s="1"/>
      <c r="AI548" s="1"/>
      <c r="IX548" s="7"/>
      <c r="IY548" s="7"/>
    </row>
    <row r="549" spans="3:259" ht="11.85" customHeight="1" x14ac:dyDescent="0.3">
      <c r="C549" s="24"/>
      <c r="D549" s="12"/>
      <c r="E549" s="12"/>
      <c r="F549" s="12"/>
      <c r="G549" s="14"/>
      <c r="H549" s="14"/>
      <c r="I549" s="14"/>
      <c r="J549" s="10"/>
      <c r="K549" s="10"/>
      <c r="L549" s="10"/>
      <c r="M549" s="10"/>
      <c r="N549" s="10"/>
      <c r="O549" s="10"/>
      <c r="P549" s="10"/>
      <c r="Q549" s="10"/>
      <c r="R549" s="10"/>
      <c r="S549" s="7"/>
      <c r="T549" s="7"/>
      <c r="U549" s="7"/>
      <c r="V549" s="7"/>
      <c r="W549" s="7"/>
      <c r="X549" s="7"/>
      <c r="AH549" s="1"/>
      <c r="AI549" s="1"/>
      <c r="IX549" s="7"/>
      <c r="IY549" s="7"/>
    </row>
    <row r="550" spans="3:259" ht="11.85" customHeight="1" x14ac:dyDescent="0.3">
      <c r="C550" s="24"/>
      <c r="D550" s="12"/>
      <c r="E550" s="12"/>
      <c r="F550" s="12"/>
      <c r="G550" s="14"/>
      <c r="H550" s="14"/>
      <c r="I550" s="14"/>
      <c r="J550" s="10"/>
      <c r="K550" s="10"/>
      <c r="L550" s="10"/>
      <c r="M550" s="10"/>
      <c r="N550" s="10"/>
      <c r="O550" s="10"/>
      <c r="P550" s="10"/>
      <c r="Q550" s="10"/>
      <c r="R550" s="10"/>
      <c r="S550" s="7"/>
      <c r="T550" s="7"/>
      <c r="U550" s="7"/>
      <c r="V550" s="7"/>
      <c r="W550" s="7"/>
      <c r="X550" s="7"/>
      <c r="AH550" s="1"/>
      <c r="AI550" s="1"/>
      <c r="IX550" s="7"/>
      <c r="IY550" s="7"/>
    </row>
    <row r="551" spans="3:259" ht="11.85" customHeight="1" x14ac:dyDescent="0.3">
      <c r="C551" s="24"/>
      <c r="D551" s="12"/>
      <c r="E551" s="12"/>
      <c r="F551" s="12"/>
      <c r="G551" s="14"/>
      <c r="H551" s="14"/>
      <c r="I551" s="14"/>
      <c r="J551" s="10"/>
      <c r="K551" s="10"/>
      <c r="L551" s="10"/>
      <c r="M551" s="10"/>
      <c r="N551" s="10"/>
      <c r="O551" s="10"/>
      <c r="P551" s="10"/>
      <c r="Q551" s="10"/>
      <c r="R551" s="10"/>
      <c r="S551" s="7"/>
      <c r="T551" s="7"/>
      <c r="U551" s="7"/>
      <c r="V551" s="7"/>
      <c r="W551" s="7"/>
      <c r="X551" s="7"/>
      <c r="AH551" s="1"/>
      <c r="AI551" s="1"/>
      <c r="IX551" s="7"/>
      <c r="IY551" s="7"/>
    </row>
    <row r="552" spans="3:259" ht="11.85" customHeight="1" x14ac:dyDescent="0.3">
      <c r="C552" s="24"/>
      <c r="D552" s="12"/>
      <c r="E552" s="12"/>
      <c r="F552" s="12"/>
      <c r="G552" s="14"/>
      <c r="H552" s="14"/>
      <c r="I552" s="14"/>
      <c r="J552" s="10"/>
      <c r="K552" s="10"/>
      <c r="L552" s="10"/>
      <c r="M552" s="10"/>
      <c r="N552" s="10"/>
      <c r="O552" s="10"/>
      <c r="P552" s="10"/>
      <c r="Q552" s="10"/>
      <c r="R552" s="10"/>
      <c r="S552" s="7"/>
      <c r="T552" s="7"/>
      <c r="U552" s="7"/>
      <c r="V552" s="7"/>
      <c r="W552" s="7"/>
      <c r="X552" s="7"/>
      <c r="AH552" s="1"/>
      <c r="AI552" s="1"/>
      <c r="IX552" s="7"/>
      <c r="IY552" s="7"/>
    </row>
    <row r="553" spans="3:259" ht="11.85" customHeight="1" x14ac:dyDescent="0.3">
      <c r="C553" s="24"/>
      <c r="D553" s="12"/>
      <c r="E553" s="12"/>
      <c r="F553" s="12"/>
      <c r="G553" s="14"/>
      <c r="H553" s="14"/>
      <c r="I553" s="14"/>
      <c r="J553" s="10"/>
      <c r="K553" s="10"/>
      <c r="L553" s="10"/>
      <c r="M553" s="10"/>
      <c r="N553" s="10"/>
      <c r="O553" s="10"/>
      <c r="P553" s="10"/>
      <c r="Q553" s="10"/>
      <c r="R553" s="10"/>
      <c r="S553" s="7"/>
      <c r="T553" s="7"/>
      <c r="U553" s="7"/>
      <c r="V553" s="7"/>
      <c r="W553" s="7"/>
      <c r="X553" s="7"/>
      <c r="AH553" s="1"/>
      <c r="AI553" s="1"/>
      <c r="IX553" s="7"/>
      <c r="IY553" s="7"/>
    </row>
    <row r="554" spans="3:259" ht="11.85" customHeight="1" x14ac:dyDescent="0.3">
      <c r="C554" s="24"/>
      <c r="D554" s="12"/>
      <c r="E554" s="12"/>
      <c r="F554" s="12"/>
      <c r="G554" s="14"/>
      <c r="H554" s="14"/>
      <c r="I554" s="14"/>
      <c r="J554" s="10"/>
      <c r="K554" s="10"/>
      <c r="L554" s="10"/>
      <c r="M554" s="10"/>
      <c r="N554" s="10"/>
      <c r="O554" s="10"/>
      <c r="P554" s="10"/>
      <c r="Q554" s="10"/>
      <c r="R554" s="10"/>
      <c r="S554" s="7"/>
      <c r="T554" s="7"/>
      <c r="U554" s="7"/>
      <c r="V554" s="7"/>
      <c r="W554" s="7"/>
      <c r="X554" s="7"/>
      <c r="AH554" s="1"/>
      <c r="AI554" s="1"/>
      <c r="IX554" s="7"/>
      <c r="IY554" s="7"/>
    </row>
    <row r="555" spans="3:259" ht="11.85" customHeight="1" x14ac:dyDescent="0.3">
      <c r="C555" s="24"/>
      <c r="D555" s="12"/>
      <c r="E555" s="12"/>
      <c r="F555" s="12"/>
      <c r="G555" s="14"/>
      <c r="H555" s="14"/>
      <c r="I555" s="14"/>
      <c r="J555" s="10"/>
      <c r="K555" s="10"/>
      <c r="L555" s="10"/>
      <c r="M555" s="10"/>
      <c r="N555" s="10"/>
      <c r="O555" s="10"/>
      <c r="P555" s="10"/>
      <c r="Q555" s="10"/>
      <c r="R555" s="10"/>
      <c r="S555" s="7"/>
      <c r="T555" s="7"/>
      <c r="U555" s="7"/>
      <c r="V555" s="7"/>
      <c r="W555" s="7"/>
      <c r="X555" s="7"/>
      <c r="AH555" s="1"/>
      <c r="AI555" s="1"/>
      <c r="IX555" s="7"/>
      <c r="IY555" s="7"/>
    </row>
    <row r="556" spans="3:259" ht="11.85" customHeight="1" x14ac:dyDescent="0.3">
      <c r="C556" s="24"/>
      <c r="D556" s="12"/>
      <c r="E556" s="12"/>
      <c r="F556" s="12"/>
      <c r="G556" s="14"/>
      <c r="H556" s="14"/>
      <c r="I556" s="14"/>
      <c r="J556" s="10"/>
      <c r="K556" s="10"/>
      <c r="L556" s="10"/>
      <c r="M556" s="10"/>
      <c r="N556" s="10"/>
      <c r="O556" s="10"/>
      <c r="P556" s="10"/>
      <c r="Q556" s="10"/>
      <c r="R556" s="10"/>
      <c r="S556" s="7"/>
      <c r="T556" s="7"/>
      <c r="U556" s="7"/>
      <c r="V556" s="7"/>
      <c r="W556" s="7"/>
      <c r="X556" s="7"/>
      <c r="AH556" s="1"/>
      <c r="AI556" s="1"/>
      <c r="IX556" s="7"/>
      <c r="IY556" s="7"/>
    </row>
    <row r="557" spans="3:259" ht="11.85" customHeight="1" x14ac:dyDescent="0.3">
      <c r="C557" s="24"/>
      <c r="D557" s="12"/>
      <c r="E557" s="12"/>
      <c r="F557" s="12"/>
      <c r="G557" s="14"/>
      <c r="H557" s="14"/>
      <c r="I557" s="14"/>
      <c r="J557" s="10"/>
      <c r="K557" s="10"/>
      <c r="L557" s="10"/>
      <c r="M557" s="10"/>
      <c r="N557" s="10"/>
      <c r="O557" s="10"/>
      <c r="P557" s="10"/>
      <c r="Q557" s="10"/>
      <c r="R557" s="10"/>
      <c r="S557" s="7"/>
      <c r="T557" s="7"/>
      <c r="U557" s="7"/>
      <c r="V557" s="7"/>
      <c r="W557" s="7"/>
      <c r="X557" s="7"/>
      <c r="AH557" s="1"/>
      <c r="AI557" s="1"/>
      <c r="IX557" s="7"/>
      <c r="IY557" s="7"/>
    </row>
    <row r="558" spans="3:259" ht="11.85" customHeight="1" x14ac:dyDescent="0.3">
      <c r="C558" s="24"/>
      <c r="D558" s="12"/>
      <c r="E558" s="12"/>
      <c r="F558" s="12"/>
      <c r="G558" s="14"/>
      <c r="H558" s="14"/>
      <c r="I558" s="14"/>
      <c r="J558" s="10"/>
      <c r="K558" s="10"/>
      <c r="L558" s="10"/>
      <c r="M558" s="10"/>
      <c r="N558" s="10"/>
      <c r="O558" s="10"/>
      <c r="P558" s="10"/>
      <c r="Q558" s="10"/>
      <c r="R558" s="10"/>
      <c r="S558" s="7"/>
      <c r="T558" s="7"/>
      <c r="U558" s="7"/>
      <c r="V558" s="7"/>
      <c r="W558" s="7"/>
      <c r="X558" s="7"/>
      <c r="AH558" s="1"/>
      <c r="AI558" s="1"/>
      <c r="IX558" s="7"/>
      <c r="IY558" s="7"/>
    </row>
    <row r="559" spans="3:259" ht="11.85" customHeight="1" x14ac:dyDescent="0.3">
      <c r="C559" s="24"/>
      <c r="D559" s="12"/>
      <c r="E559" s="12"/>
      <c r="F559" s="12"/>
      <c r="G559" s="14"/>
      <c r="H559" s="14"/>
      <c r="I559" s="14"/>
      <c r="J559" s="10"/>
      <c r="K559" s="10"/>
      <c r="L559" s="10"/>
      <c r="M559" s="10"/>
      <c r="N559" s="10"/>
      <c r="O559" s="10"/>
      <c r="P559" s="10"/>
      <c r="Q559" s="10"/>
      <c r="R559" s="10"/>
      <c r="S559" s="7"/>
      <c r="T559" s="7"/>
      <c r="U559" s="7"/>
      <c r="V559" s="7"/>
      <c r="W559" s="7"/>
      <c r="X559" s="7"/>
      <c r="AH559" s="1"/>
      <c r="AI559" s="1"/>
      <c r="IX559" s="7"/>
      <c r="IY559" s="7"/>
    </row>
    <row r="560" spans="3:259" ht="11.85" customHeight="1" x14ac:dyDescent="0.3">
      <c r="C560" s="24"/>
      <c r="D560" s="12"/>
      <c r="E560" s="12"/>
      <c r="F560" s="12"/>
      <c r="G560" s="14"/>
      <c r="H560" s="14"/>
      <c r="I560" s="14"/>
      <c r="J560" s="10"/>
      <c r="K560" s="10"/>
      <c r="L560" s="10"/>
      <c r="M560" s="10"/>
      <c r="N560" s="10"/>
      <c r="O560" s="10"/>
      <c r="P560" s="10"/>
      <c r="Q560" s="10"/>
      <c r="R560" s="10"/>
      <c r="S560" s="7"/>
      <c r="T560" s="7"/>
      <c r="U560" s="7"/>
      <c r="V560" s="7"/>
      <c r="W560" s="7"/>
      <c r="X560" s="7"/>
      <c r="AH560" s="1"/>
      <c r="AI560" s="1"/>
      <c r="IX560" s="7"/>
      <c r="IY560" s="7"/>
    </row>
    <row r="561" spans="3:259" ht="11.85" customHeight="1" x14ac:dyDescent="0.3">
      <c r="C561" s="24"/>
      <c r="D561" s="12"/>
      <c r="E561" s="12"/>
      <c r="F561" s="12"/>
      <c r="G561" s="14"/>
      <c r="H561" s="14"/>
      <c r="I561" s="14"/>
      <c r="J561" s="10"/>
      <c r="K561" s="10"/>
      <c r="L561" s="10"/>
      <c r="M561" s="10"/>
      <c r="N561" s="10"/>
      <c r="O561" s="10"/>
      <c r="P561" s="10"/>
      <c r="Q561" s="10"/>
      <c r="R561" s="10"/>
      <c r="S561" s="7"/>
      <c r="T561" s="7"/>
      <c r="U561" s="7"/>
      <c r="V561" s="7"/>
      <c r="W561" s="7"/>
      <c r="X561" s="7"/>
      <c r="AH561" s="1"/>
      <c r="AI561" s="1"/>
      <c r="IX561" s="7"/>
      <c r="IY561" s="7"/>
    </row>
    <row r="562" spans="3:259" ht="11.85" customHeight="1" x14ac:dyDescent="0.3">
      <c r="C562" s="24"/>
      <c r="D562" s="12"/>
      <c r="E562" s="12"/>
      <c r="F562" s="12"/>
      <c r="G562" s="14"/>
      <c r="H562" s="14"/>
      <c r="I562" s="14"/>
      <c r="J562" s="10"/>
      <c r="K562" s="10"/>
      <c r="L562" s="10"/>
      <c r="M562" s="10"/>
      <c r="N562" s="10"/>
      <c r="O562" s="10"/>
      <c r="P562" s="10"/>
      <c r="Q562" s="10"/>
      <c r="R562" s="10"/>
      <c r="S562" s="7"/>
      <c r="T562" s="7"/>
      <c r="U562" s="7"/>
      <c r="V562" s="7"/>
      <c r="W562" s="7"/>
      <c r="X562" s="7"/>
      <c r="AH562" s="1"/>
      <c r="AI562" s="1"/>
      <c r="IX562" s="7"/>
      <c r="IY562" s="7"/>
    </row>
    <row r="563" spans="3:259" ht="11.85" customHeight="1" x14ac:dyDescent="0.3">
      <c r="C563" s="24"/>
      <c r="D563" s="12"/>
      <c r="E563" s="12"/>
      <c r="F563" s="12"/>
      <c r="G563" s="14"/>
      <c r="H563" s="14"/>
      <c r="I563" s="14"/>
      <c r="J563" s="10"/>
      <c r="K563" s="10"/>
      <c r="L563" s="10"/>
      <c r="M563" s="10"/>
      <c r="N563" s="10"/>
      <c r="O563" s="10"/>
      <c r="P563" s="10"/>
      <c r="Q563" s="10"/>
      <c r="R563" s="10"/>
      <c r="S563" s="7"/>
      <c r="T563" s="7"/>
      <c r="U563" s="7"/>
      <c r="V563" s="7"/>
      <c r="W563" s="7"/>
      <c r="X563" s="7"/>
      <c r="AH563" s="1"/>
      <c r="AI563" s="1"/>
      <c r="IX563" s="7"/>
      <c r="IY563" s="7"/>
    </row>
    <row r="564" spans="3:259" ht="11.85" customHeight="1" x14ac:dyDescent="0.3">
      <c r="C564" s="24"/>
      <c r="D564" s="12"/>
      <c r="E564" s="12"/>
      <c r="F564" s="12"/>
      <c r="G564" s="14"/>
      <c r="H564" s="14"/>
      <c r="I564" s="14"/>
      <c r="J564" s="10"/>
      <c r="K564" s="10"/>
      <c r="L564" s="10"/>
      <c r="M564" s="10"/>
      <c r="N564" s="10"/>
      <c r="O564" s="10"/>
      <c r="P564" s="10"/>
      <c r="Q564" s="10"/>
      <c r="R564" s="10"/>
      <c r="S564" s="7"/>
      <c r="T564" s="7"/>
      <c r="U564" s="7"/>
      <c r="V564" s="7"/>
      <c r="W564" s="7"/>
      <c r="X564" s="7"/>
      <c r="AH564" s="1"/>
      <c r="AI564" s="1"/>
      <c r="IX564" s="7"/>
      <c r="IY564" s="7"/>
    </row>
    <row r="565" spans="3:259" ht="11.85" customHeight="1" x14ac:dyDescent="0.3">
      <c r="C565" s="24"/>
      <c r="D565" s="12"/>
      <c r="E565" s="12"/>
      <c r="F565" s="12"/>
      <c r="G565" s="14"/>
      <c r="H565" s="14"/>
      <c r="I565" s="14"/>
      <c r="J565" s="10"/>
      <c r="K565" s="10"/>
      <c r="L565" s="10"/>
      <c r="M565" s="10"/>
      <c r="N565" s="10"/>
      <c r="O565" s="10"/>
      <c r="P565" s="10"/>
      <c r="Q565" s="10"/>
      <c r="R565" s="10"/>
      <c r="S565" s="7"/>
      <c r="T565" s="7"/>
      <c r="U565" s="7"/>
      <c r="V565" s="7"/>
      <c r="W565" s="7"/>
      <c r="X565" s="7"/>
      <c r="AH565" s="1"/>
      <c r="AI565" s="1"/>
      <c r="IX565" s="7"/>
      <c r="IY565" s="7"/>
    </row>
    <row r="566" spans="3:259" ht="11.85" customHeight="1" x14ac:dyDescent="0.3">
      <c r="C566" s="24"/>
      <c r="D566" s="12"/>
      <c r="E566" s="12"/>
      <c r="F566" s="12"/>
      <c r="G566" s="14"/>
      <c r="H566" s="14"/>
      <c r="I566" s="14"/>
      <c r="J566" s="10"/>
      <c r="K566" s="10"/>
      <c r="L566" s="10"/>
      <c r="M566" s="10"/>
      <c r="N566" s="10"/>
      <c r="O566" s="10"/>
      <c r="P566" s="10"/>
      <c r="Q566" s="10"/>
      <c r="R566" s="10"/>
      <c r="S566" s="7"/>
      <c r="T566" s="7"/>
      <c r="U566" s="7"/>
      <c r="V566" s="7"/>
      <c r="W566" s="7"/>
      <c r="X566" s="7"/>
      <c r="AH566" s="1"/>
      <c r="AI566" s="1"/>
      <c r="IX566" s="7"/>
      <c r="IY566" s="7"/>
    </row>
    <row r="567" spans="3:259" ht="11.85" customHeight="1" x14ac:dyDescent="0.3">
      <c r="C567" s="24"/>
      <c r="D567" s="12"/>
      <c r="E567" s="12"/>
      <c r="F567" s="12"/>
      <c r="G567" s="14"/>
      <c r="H567" s="14"/>
      <c r="I567" s="14"/>
      <c r="J567" s="10"/>
      <c r="K567" s="10"/>
      <c r="L567" s="10"/>
      <c r="M567" s="10"/>
      <c r="N567" s="10"/>
      <c r="O567" s="10"/>
      <c r="P567" s="10"/>
      <c r="Q567" s="10"/>
      <c r="R567" s="10"/>
      <c r="S567" s="7"/>
      <c r="T567" s="7"/>
      <c r="U567" s="7"/>
      <c r="V567" s="7"/>
      <c r="W567" s="7"/>
      <c r="X567" s="7"/>
      <c r="AH567" s="1"/>
      <c r="AI567" s="1"/>
      <c r="IX567" s="7"/>
      <c r="IY567" s="7"/>
    </row>
    <row r="568" spans="3:259" ht="11.85" customHeight="1" x14ac:dyDescent="0.3">
      <c r="C568" s="24"/>
      <c r="D568" s="12"/>
      <c r="E568" s="12"/>
      <c r="F568" s="12"/>
      <c r="G568" s="14"/>
      <c r="H568" s="14"/>
      <c r="I568" s="14"/>
      <c r="J568" s="10"/>
      <c r="K568" s="10"/>
      <c r="L568" s="10"/>
      <c r="M568" s="10"/>
      <c r="N568" s="10"/>
      <c r="O568" s="10"/>
      <c r="P568" s="10"/>
      <c r="Q568" s="10"/>
      <c r="R568" s="10"/>
      <c r="S568" s="7"/>
      <c r="T568" s="7"/>
      <c r="U568" s="7"/>
      <c r="V568" s="7"/>
      <c r="W568" s="7"/>
      <c r="X568" s="7"/>
      <c r="AH568" s="1"/>
      <c r="AI568" s="1"/>
      <c r="IX568" s="7"/>
      <c r="IY568" s="7"/>
    </row>
    <row r="569" spans="3:259" ht="11.85" customHeight="1" x14ac:dyDescent="0.3">
      <c r="C569" s="24"/>
      <c r="D569" s="12"/>
      <c r="E569" s="12"/>
      <c r="F569" s="12"/>
      <c r="G569" s="14"/>
      <c r="H569" s="14"/>
      <c r="I569" s="14"/>
      <c r="J569" s="10"/>
      <c r="K569" s="10"/>
      <c r="L569" s="10"/>
      <c r="M569" s="10"/>
      <c r="N569" s="10"/>
      <c r="O569" s="10"/>
      <c r="P569" s="10"/>
      <c r="Q569" s="10"/>
      <c r="R569" s="10"/>
      <c r="S569" s="7"/>
      <c r="T569" s="7"/>
      <c r="U569" s="7"/>
      <c r="V569" s="7"/>
      <c r="W569" s="7"/>
      <c r="X569" s="7"/>
      <c r="AH569" s="1"/>
      <c r="AI569" s="1"/>
      <c r="IX569" s="7"/>
      <c r="IY569" s="7"/>
    </row>
    <row r="570" spans="3:259" ht="11.85" customHeight="1" x14ac:dyDescent="0.3">
      <c r="C570" s="24"/>
      <c r="D570" s="12"/>
      <c r="E570" s="12"/>
      <c r="F570" s="12"/>
      <c r="G570" s="14"/>
      <c r="H570" s="14"/>
      <c r="I570" s="14"/>
      <c r="J570" s="10"/>
      <c r="K570" s="10"/>
      <c r="L570" s="10"/>
      <c r="M570" s="10"/>
      <c r="N570" s="10"/>
      <c r="O570" s="10"/>
      <c r="P570" s="10"/>
      <c r="Q570" s="10"/>
      <c r="R570" s="10"/>
      <c r="S570" s="7"/>
      <c r="T570" s="7"/>
      <c r="U570" s="7"/>
      <c r="V570" s="7"/>
      <c r="W570" s="7"/>
      <c r="X570" s="7"/>
      <c r="AH570" s="1"/>
      <c r="AI570" s="1"/>
      <c r="IX570" s="7"/>
      <c r="IY570" s="7"/>
    </row>
    <row r="571" spans="3:259" ht="11.85" customHeight="1" x14ac:dyDescent="0.3">
      <c r="C571" s="24"/>
      <c r="D571" s="12"/>
      <c r="E571" s="12"/>
      <c r="F571" s="12"/>
      <c r="G571" s="14"/>
      <c r="H571" s="14"/>
      <c r="I571" s="14"/>
      <c r="J571" s="10"/>
      <c r="K571" s="10"/>
      <c r="L571" s="10"/>
      <c r="M571" s="10"/>
      <c r="N571" s="10"/>
      <c r="O571" s="10"/>
      <c r="P571" s="10"/>
      <c r="Q571" s="10"/>
      <c r="R571" s="10"/>
      <c r="S571" s="7"/>
      <c r="T571" s="7"/>
      <c r="U571" s="7"/>
      <c r="V571" s="7"/>
      <c r="W571" s="7"/>
      <c r="X571" s="7"/>
      <c r="AH571" s="1"/>
      <c r="AI571" s="1"/>
      <c r="IX571" s="7"/>
      <c r="IY571" s="7"/>
    </row>
    <row r="572" spans="3:259" ht="11.85" customHeight="1" x14ac:dyDescent="0.3">
      <c r="C572" s="24"/>
      <c r="D572" s="12"/>
      <c r="E572" s="12"/>
      <c r="F572" s="12"/>
      <c r="G572" s="14"/>
      <c r="H572" s="14"/>
      <c r="I572" s="14"/>
      <c r="J572" s="10"/>
      <c r="K572" s="10"/>
      <c r="L572" s="10"/>
      <c r="M572" s="10"/>
      <c r="N572" s="10"/>
      <c r="O572" s="10"/>
      <c r="P572" s="10"/>
      <c r="Q572" s="10"/>
      <c r="R572" s="10"/>
      <c r="S572" s="7"/>
      <c r="T572" s="7"/>
      <c r="U572" s="7"/>
      <c r="V572" s="7"/>
      <c r="W572" s="7"/>
      <c r="X572" s="7"/>
      <c r="AH572" s="1"/>
      <c r="AI572" s="1"/>
      <c r="IX572" s="7"/>
      <c r="IY572" s="7"/>
    </row>
    <row r="573" spans="3:259" ht="11.85" customHeight="1" x14ac:dyDescent="0.3">
      <c r="C573" s="24"/>
      <c r="D573" s="12"/>
      <c r="E573" s="12"/>
      <c r="F573" s="12"/>
      <c r="G573" s="14"/>
      <c r="H573" s="14"/>
      <c r="I573" s="14"/>
      <c r="J573" s="10"/>
      <c r="K573" s="10"/>
      <c r="L573" s="10"/>
      <c r="M573" s="10"/>
      <c r="N573" s="10"/>
      <c r="O573" s="10"/>
      <c r="P573" s="10"/>
      <c r="Q573" s="10"/>
      <c r="R573" s="10"/>
      <c r="S573" s="7"/>
      <c r="T573" s="7"/>
      <c r="U573" s="7"/>
      <c r="V573" s="7"/>
      <c r="W573" s="7"/>
      <c r="X573" s="7"/>
      <c r="AH573" s="1"/>
      <c r="AI573" s="1"/>
      <c r="IX573" s="7"/>
      <c r="IY573" s="7"/>
    </row>
    <row r="574" spans="3:259" ht="11.85" customHeight="1" x14ac:dyDescent="0.3">
      <c r="C574" s="24"/>
      <c r="D574" s="12"/>
      <c r="E574" s="12"/>
      <c r="F574" s="12"/>
      <c r="G574" s="14"/>
      <c r="H574" s="14"/>
      <c r="I574" s="14"/>
      <c r="J574" s="10"/>
      <c r="K574" s="10"/>
      <c r="L574" s="10"/>
      <c r="M574" s="10"/>
      <c r="N574" s="10"/>
      <c r="O574" s="10"/>
      <c r="P574" s="10"/>
      <c r="Q574" s="10"/>
      <c r="R574" s="10"/>
      <c r="S574" s="7"/>
      <c r="T574" s="7"/>
      <c r="U574" s="7"/>
      <c r="V574" s="7"/>
      <c r="W574" s="7"/>
      <c r="X574" s="7"/>
      <c r="AH574" s="1"/>
      <c r="AI574" s="1"/>
      <c r="IX574" s="7"/>
      <c r="IY574" s="7"/>
    </row>
    <row r="575" spans="3:259" ht="11.85" customHeight="1" x14ac:dyDescent="0.3">
      <c r="C575" s="24"/>
      <c r="D575" s="12"/>
      <c r="E575" s="12"/>
      <c r="F575" s="12"/>
      <c r="G575" s="14"/>
      <c r="H575" s="14"/>
      <c r="I575" s="14"/>
      <c r="J575" s="10"/>
      <c r="K575" s="10"/>
      <c r="L575" s="10"/>
      <c r="M575" s="10"/>
      <c r="N575" s="10"/>
      <c r="O575" s="10"/>
      <c r="P575" s="10"/>
      <c r="Q575" s="10"/>
      <c r="R575" s="10"/>
      <c r="S575" s="7"/>
      <c r="T575" s="7"/>
      <c r="U575" s="7"/>
      <c r="V575" s="7"/>
      <c r="W575" s="7"/>
      <c r="X575" s="7"/>
      <c r="AH575" s="1"/>
      <c r="AI575" s="1"/>
      <c r="IX575" s="7"/>
      <c r="IY575" s="7"/>
    </row>
    <row r="576" spans="3:259" ht="11.85" customHeight="1" x14ac:dyDescent="0.3">
      <c r="C576" s="24"/>
      <c r="D576" s="12"/>
      <c r="E576" s="12"/>
      <c r="F576" s="12"/>
      <c r="G576" s="14"/>
      <c r="H576" s="14"/>
      <c r="I576" s="14"/>
      <c r="J576" s="10"/>
      <c r="K576" s="10"/>
      <c r="L576" s="10"/>
      <c r="M576" s="10"/>
      <c r="N576" s="10"/>
      <c r="O576" s="10"/>
      <c r="P576" s="10"/>
      <c r="Q576" s="10"/>
      <c r="R576" s="10"/>
      <c r="S576" s="7"/>
      <c r="T576" s="7"/>
      <c r="U576" s="7"/>
      <c r="V576" s="7"/>
      <c r="W576" s="7"/>
      <c r="X576" s="7"/>
      <c r="AH576" s="1"/>
      <c r="AI576" s="1"/>
      <c r="IX576" s="7"/>
      <c r="IY576" s="7"/>
    </row>
    <row r="577" spans="3:259" ht="11.85" customHeight="1" x14ac:dyDescent="0.3">
      <c r="C577" s="24"/>
      <c r="D577" s="12"/>
      <c r="E577" s="12"/>
      <c r="F577" s="12"/>
      <c r="G577" s="14"/>
      <c r="H577" s="14"/>
      <c r="I577" s="14"/>
      <c r="J577" s="10"/>
      <c r="K577" s="10"/>
      <c r="L577" s="10"/>
      <c r="M577" s="10"/>
      <c r="N577" s="10"/>
      <c r="O577" s="10"/>
      <c r="P577" s="10"/>
      <c r="Q577" s="10"/>
      <c r="R577" s="10"/>
      <c r="S577" s="7"/>
      <c r="T577" s="7"/>
      <c r="U577" s="7"/>
      <c r="V577" s="7"/>
      <c r="W577" s="7"/>
      <c r="X577" s="7"/>
      <c r="AH577" s="1"/>
      <c r="AI577" s="1"/>
      <c r="IX577" s="7"/>
      <c r="IY577" s="7"/>
    </row>
    <row r="578" spans="3:259" ht="11.85" customHeight="1" x14ac:dyDescent="0.3">
      <c r="C578" s="24"/>
      <c r="D578" s="12"/>
      <c r="E578" s="12"/>
      <c r="F578" s="12"/>
      <c r="G578" s="14"/>
      <c r="H578" s="14"/>
      <c r="I578" s="14"/>
      <c r="J578" s="10"/>
      <c r="K578" s="10"/>
      <c r="L578" s="10"/>
      <c r="M578" s="10"/>
      <c r="N578" s="10"/>
      <c r="O578" s="10"/>
      <c r="P578" s="10"/>
      <c r="Q578" s="10"/>
      <c r="R578" s="10"/>
      <c r="S578" s="7"/>
      <c r="T578" s="7"/>
      <c r="U578" s="7"/>
      <c r="V578" s="7"/>
      <c r="W578" s="7"/>
      <c r="X578" s="7"/>
      <c r="AH578" s="1"/>
      <c r="AI578" s="1"/>
      <c r="IX578" s="7"/>
      <c r="IY578" s="7"/>
    </row>
    <row r="579" spans="3:259" ht="11.85" customHeight="1" x14ac:dyDescent="0.3">
      <c r="C579" s="24"/>
      <c r="D579" s="12"/>
      <c r="E579" s="12"/>
      <c r="F579" s="12"/>
      <c r="G579" s="14"/>
      <c r="H579" s="14"/>
      <c r="I579" s="14"/>
      <c r="J579" s="10"/>
      <c r="K579" s="10"/>
      <c r="L579" s="10"/>
      <c r="M579" s="10"/>
      <c r="N579" s="10"/>
      <c r="O579" s="10"/>
      <c r="P579" s="10"/>
      <c r="Q579" s="10"/>
      <c r="R579" s="10"/>
      <c r="S579" s="7"/>
      <c r="T579" s="7"/>
      <c r="U579" s="7"/>
      <c r="V579" s="7"/>
      <c r="W579" s="7"/>
      <c r="X579" s="7"/>
      <c r="AH579" s="1"/>
      <c r="AI579" s="1"/>
      <c r="IX579" s="7"/>
      <c r="IY579" s="7"/>
    </row>
    <row r="580" spans="3:259" ht="11.85" customHeight="1" x14ac:dyDescent="0.3">
      <c r="C580" s="24"/>
      <c r="D580" s="12"/>
      <c r="E580" s="12"/>
      <c r="F580" s="12"/>
      <c r="G580" s="14"/>
      <c r="H580" s="14"/>
      <c r="I580" s="14"/>
      <c r="J580" s="10"/>
      <c r="K580" s="10"/>
      <c r="L580" s="10"/>
      <c r="M580" s="10"/>
      <c r="N580" s="10"/>
      <c r="O580" s="10"/>
      <c r="P580" s="10"/>
      <c r="Q580" s="10"/>
      <c r="R580" s="10"/>
      <c r="S580" s="7"/>
      <c r="T580" s="7"/>
      <c r="U580" s="7"/>
      <c r="V580" s="7"/>
      <c r="W580" s="7"/>
      <c r="X580" s="7"/>
      <c r="AH580" s="1"/>
      <c r="AI580" s="1"/>
      <c r="IX580" s="7"/>
      <c r="IY580" s="7"/>
    </row>
    <row r="581" spans="3:259" ht="11.85" customHeight="1" x14ac:dyDescent="0.3">
      <c r="C581" s="24"/>
      <c r="D581" s="12"/>
      <c r="E581" s="12"/>
      <c r="F581" s="12"/>
      <c r="G581" s="14"/>
      <c r="H581" s="14"/>
      <c r="I581" s="14"/>
      <c r="J581" s="10"/>
      <c r="K581" s="10"/>
      <c r="L581" s="10"/>
      <c r="M581" s="10"/>
      <c r="N581" s="10"/>
      <c r="O581" s="10"/>
      <c r="P581" s="10"/>
      <c r="Q581" s="10"/>
      <c r="R581" s="10"/>
      <c r="S581" s="7"/>
      <c r="T581" s="7"/>
      <c r="U581" s="7"/>
      <c r="V581" s="7"/>
      <c r="W581" s="7"/>
      <c r="X581" s="7"/>
      <c r="AH581" s="1"/>
      <c r="AI581" s="1"/>
      <c r="IX581" s="7"/>
      <c r="IY581" s="7"/>
    </row>
    <row r="582" spans="3:259" ht="11.85" customHeight="1" x14ac:dyDescent="0.3">
      <c r="C582" s="24"/>
      <c r="D582" s="12"/>
      <c r="E582" s="12"/>
      <c r="F582" s="12"/>
      <c r="G582" s="14"/>
      <c r="H582" s="14"/>
      <c r="I582" s="14"/>
      <c r="J582" s="10"/>
      <c r="K582" s="10"/>
      <c r="L582" s="10"/>
      <c r="M582" s="10"/>
      <c r="N582" s="10"/>
      <c r="O582" s="10"/>
      <c r="P582" s="10"/>
      <c r="Q582" s="10"/>
      <c r="R582" s="10"/>
      <c r="S582" s="7"/>
      <c r="T582" s="7"/>
      <c r="U582" s="7"/>
      <c r="V582" s="7"/>
      <c r="W582" s="7"/>
      <c r="X582" s="7"/>
      <c r="AH582" s="1"/>
      <c r="AI582" s="1"/>
      <c r="IX582" s="7"/>
      <c r="IY582" s="7"/>
    </row>
    <row r="583" spans="3:259" ht="11.85" customHeight="1" x14ac:dyDescent="0.3">
      <c r="C583" s="24"/>
      <c r="D583" s="12"/>
      <c r="E583" s="12"/>
      <c r="F583" s="12"/>
      <c r="G583" s="14"/>
      <c r="H583" s="14"/>
      <c r="I583" s="14"/>
      <c r="J583" s="10"/>
      <c r="K583" s="10"/>
      <c r="L583" s="10"/>
      <c r="M583" s="10"/>
      <c r="N583" s="10"/>
      <c r="O583" s="10"/>
      <c r="P583" s="10"/>
      <c r="Q583" s="10"/>
      <c r="R583" s="10"/>
      <c r="S583" s="7"/>
      <c r="T583" s="7"/>
      <c r="U583" s="7"/>
      <c r="V583" s="7"/>
      <c r="W583" s="7"/>
      <c r="X583" s="7"/>
      <c r="AH583" s="1"/>
      <c r="AI583" s="1"/>
      <c r="IX583" s="7"/>
      <c r="IY583" s="7"/>
    </row>
    <row r="584" spans="3:259" ht="11.85" customHeight="1" x14ac:dyDescent="0.3">
      <c r="C584" s="24"/>
      <c r="D584" s="12"/>
      <c r="E584" s="12"/>
      <c r="F584" s="12"/>
      <c r="G584" s="14"/>
      <c r="H584" s="14"/>
      <c r="I584" s="14"/>
      <c r="J584" s="10"/>
      <c r="K584" s="10"/>
      <c r="L584" s="10"/>
      <c r="M584" s="10"/>
      <c r="N584" s="10"/>
      <c r="O584" s="10"/>
      <c r="P584" s="10"/>
      <c r="Q584" s="10"/>
      <c r="R584" s="10"/>
      <c r="S584" s="7"/>
      <c r="T584" s="7"/>
      <c r="U584" s="7"/>
      <c r="V584" s="7"/>
      <c r="W584" s="7"/>
      <c r="X584" s="7"/>
      <c r="AH584" s="1"/>
      <c r="AI584" s="1"/>
      <c r="IX584" s="7"/>
      <c r="IY584" s="7"/>
    </row>
    <row r="585" spans="3:259" ht="11.85" customHeight="1" x14ac:dyDescent="0.3">
      <c r="C585" s="24"/>
      <c r="D585" s="12"/>
      <c r="E585" s="12"/>
      <c r="F585" s="12"/>
      <c r="G585" s="14"/>
      <c r="H585" s="14"/>
      <c r="I585" s="14"/>
      <c r="J585" s="10"/>
      <c r="K585" s="10"/>
      <c r="L585" s="10"/>
      <c r="M585" s="10"/>
      <c r="N585" s="10"/>
      <c r="O585" s="10"/>
      <c r="P585" s="10"/>
      <c r="Q585" s="10"/>
      <c r="R585" s="10"/>
      <c r="S585" s="7"/>
      <c r="T585" s="7"/>
      <c r="U585" s="7"/>
      <c r="V585" s="7"/>
      <c r="W585" s="7"/>
      <c r="X585" s="7"/>
      <c r="AH585" s="1"/>
      <c r="AI585" s="1"/>
      <c r="IX585" s="7"/>
      <c r="IY585" s="7"/>
    </row>
    <row r="586" spans="3:259" ht="11.85" customHeight="1" x14ac:dyDescent="0.3">
      <c r="C586" s="24"/>
      <c r="D586" s="12"/>
      <c r="E586" s="12"/>
      <c r="F586" s="12"/>
      <c r="G586" s="14"/>
      <c r="H586" s="14"/>
      <c r="I586" s="14"/>
      <c r="J586" s="10"/>
      <c r="K586" s="10"/>
      <c r="L586" s="10"/>
      <c r="M586" s="10"/>
      <c r="N586" s="10"/>
      <c r="O586" s="10"/>
      <c r="P586" s="10"/>
      <c r="Q586" s="10"/>
      <c r="R586" s="10"/>
      <c r="S586" s="7"/>
      <c r="T586" s="7"/>
      <c r="U586" s="7"/>
      <c r="V586" s="7"/>
      <c r="W586" s="7"/>
      <c r="X586" s="7"/>
      <c r="AH586" s="1"/>
      <c r="AI586" s="1"/>
      <c r="IX586" s="7"/>
      <c r="IY586" s="7"/>
    </row>
    <row r="587" spans="3:259" ht="11.85" customHeight="1" x14ac:dyDescent="0.3">
      <c r="C587" s="24"/>
      <c r="D587" s="12"/>
      <c r="E587" s="12"/>
      <c r="F587" s="12"/>
      <c r="G587" s="14"/>
      <c r="H587" s="14"/>
      <c r="I587" s="14"/>
      <c r="J587" s="10"/>
      <c r="K587" s="10"/>
      <c r="L587" s="10"/>
      <c r="M587" s="10"/>
      <c r="N587" s="10"/>
      <c r="O587" s="10"/>
      <c r="P587" s="10"/>
      <c r="Q587" s="10"/>
      <c r="R587" s="10"/>
      <c r="S587" s="7"/>
      <c r="T587" s="7"/>
      <c r="U587" s="7"/>
      <c r="V587" s="7"/>
      <c r="W587" s="7"/>
      <c r="X587" s="7"/>
      <c r="AH587" s="1"/>
      <c r="AI587" s="1"/>
      <c r="IX587" s="7"/>
      <c r="IY587" s="7"/>
    </row>
    <row r="588" spans="3:259" ht="11.85" customHeight="1" x14ac:dyDescent="0.3">
      <c r="C588" s="24"/>
      <c r="D588" s="12"/>
      <c r="E588" s="12"/>
      <c r="F588" s="12"/>
      <c r="G588" s="14"/>
      <c r="H588" s="14"/>
      <c r="I588" s="14"/>
      <c r="J588" s="10"/>
      <c r="K588" s="10"/>
      <c r="L588" s="10"/>
      <c r="M588" s="10"/>
      <c r="N588" s="10"/>
      <c r="O588" s="10"/>
      <c r="P588" s="10"/>
      <c r="Q588" s="10"/>
      <c r="R588" s="10"/>
      <c r="S588" s="7"/>
      <c r="T588" s="7"/>
      <c r="U588" s="7"/>
      <c r="V588" s="7"/>
      <c r="W588" s="7"/>
      <c r="X588" s="7"/>
      <c r="AH588" s="1"/>
      <c r="AI588" s="1"/>
      <c r="IX588" s="7"/>
      <c r="IY588" s="7"/>
    </row>
    <row r="589" spans="3:259" ht="11.85" customHeight="1" x14ac:dyDescent="0.3">
      <c r="C589" s="24"/>
      <c r="D589" s="12"/>
      <c r="E589" s="12"/>
      <c r="F589" s="12"/>
      <c r="G589" s="14"/>
      <c r="H589" s="14"/>
      <c r="I589" s="14"/>
      <c r="J589" s="10"/>
      <c r="K589" s="10"/>
      <c r="L589" s="10"/>
      <c r="M589" s="10"/>
      <c r="N589" s="10"/>
      <c r="O589" s="10"/>
      <c r="P589" s="10"/>
      <c r="Q589" s="10"/>
      <c r="R589" s="10"/>
      <c r="S589" s="7"/>
      <c r="T589" s="7"/>
      <c r="U589" s="7"/>
      <c r="V589" s="7"/>
      <c r="W589" s="7"/>
      <c r="X589" s="7"/>
      <c r="AH589" s="1"/>
      <c r="AI589" s="1"/>
      <c r="IX589" s="7"/>
      <c r="IY589" s="7"/>
    </row>
    <row r="590" spans="3:259" ht="11.85" customHeight="1" x14ac:dyDescent="0.3">
      <c r="C590" s="24"/>
      <c r="D590" s="12"/>
      <c r="E590" s="12"/>
      <c r="F590" s="12"/>
      <c r="G590" s="14"/>
      <c r="H590" s="14"/>
      <c r="I590" s="14"/>
      <c r="J590" s="10"/>
      <c r="K590" s="10"/>
      <c r="L590" s="10"/>
      <c r="M590" s="10"/>
      <c r="N590" s="10"/>
      <c r="O590" s="10"/>
      <c r="P590" s="10"/>
      <c r="Q590" s="10"/>
      <c r="R590" s="10"/>
      <c r="S590" s="7"/>
      <c r="T590" s="7"/>
      <c r="U590" s="7"/>
      <c r="V590" s="7"/>
      <c r="W590" s="7"/>
      <c r="X590" s="7"/>
      <c r="AH590" s="1"/>
      <c r="AI590" s="1"/>
      <c r="IX590" s="7"/>
      <c r="IY590" s="7"/>
    </row>
    <row r="591" spans="3:259" ht="11.85" customHeight="1" x14ac:dyDescent="0.3">
      <c r="C591" s="24"/>
      <c r="D591" s="12"/>
      <c r="E591" s="12"/>
      <c r="F591" s="12"/>
      <c r="G591" s="14"/>
      <c r="H591" s="14"/>
      <c r="I591" s="14"/>
      <c r="J591" s="10"/>
      <c r="K591" s="10"/>
      <c r="L591" s="10"/>
      <c r="M591" s="10"/>
      <c r="N591" s="10"/>
      <c r="O591" s="10"/>
      <c r="P591" s="10"/>
      <c r="Q591" s="10"/>
      <c r="R591" s="10"/>
      <c r="S591" s="7"/>
      <c r="T591" s="7"/>
      <c r="U591" s="7"/>
      <c r="V591" s="7"/>
      <c r="W591" s="7"/>
      <c r="X591" s="7"/>
      <c r="AH591" s="1"/>
      <c r="AI591" s="1"/>
      <c r="IX591" s="7"/>
      <c r="IY591" s="7"/>
    </row>
    <row r="592" spans="3:259" ht="11.85" customHeight="1" x14ac:dyDescent="0.3">
      <c r="C592" s="24"/>
      <c r="D592" s="12"/>
      <c r="E592" s="12"/>
      <c r="F592" s="12"/>
      <c r="G592" s="14"/>
      <c r="H592" s="14"/>
      <c r="I592" s="14"/>
      <c r="J592" s="10"/>
      <c r="K592" s="10"/>
      <c r="L592" s="10"/>
      <c r="M592" s="10"/>
      <c r="N592" s="10"/>
      <c r="O592" s="10"/>
      <c r="P592" s="10"/>
      <c r="Q592" s="10"/>
      <c r="R592" s="10"/>
      <c r="S592" s="7"/>
      <c r="T592" s="7"/>
      <c r="U592" s="7"/>
      <c r="V592" s="7"/>
      <c r="W592" s="7"/>
      <c r="X592" s="7"/>
      <c r="AH592" s="1"/>
      <c r="AI592" s="1"/>
      <c r="IX592" s="7"/>
      <c r="IY592" s="7"/>
    </row>
    <row r="593" spans="2:259" ht="11.85" customHeight="1" x14ac:dyDescent="0.3">
      <c r="C593" s="24"/>
      <c r="D593" s="12"/>
      <c r="E593" s="12"/>
      <c r="F593" s="12"/>
      <c r="G593" s="14"/>
      <c r="H593" s="14"/>
      <c r="I593" s="14"/>
      <c r="J593" s="10"/>
      <c r="K593" s="10"/>
      <c r="L593" s="10"/>
      <c r="M593" s="10"/>
      <c r="N593" s="10"/>
      <c r="O593" s="10"/>
      <c r="P593" s="10"/>
      <c r="Q593" s="10"/>
      <c r="R593" s="10"/>
      <c r="S593" s="7"/>
      <c r="T593" s="7"/>
      <c r="U593" s="7"/>
      <c r="V593" s="7"/>
      <c r="W593" s="7"/>
      <c r="X593" s="7"/>
      <c r="AH593" s="1"/>
      <c r="AI593" s="1"/>
      <c r="IX593" s="7"/>
      <c r="IY593" s="7"/>
    </row>
    <row r="594" spans="2:259" ht="11.85" customHeight="1" x14ac:dyDescent="0.3">
      <c r="C594" s="24"/>
      <c r="D594" s="12"/>
      <c r="E594" s="12"/>
      <c r="F594" s="12"/>
      <c r="G594" s="14"/>
      <c r="H594" s="14"/>
      <c r="I594" s="14"/>
      <c r="J594" s="10"/>
      <c r="K594" s="10"/>
      <c r="L594" s="10"/>
      <c r="M594" s="10"/>
      <c r="N594" s="10"/>
      <c r="O594" s="10"/>
      <c r="P594" s="10"/>
      <c r="Q594" s="10"/>
      <c r="R594" s="10"/>
      <c r="S594" s="7"/>
      <c r="T594" s="7"/>
      <c r="U594" s="7"/>
      <c r="V594" s="7"/>
      <c r="W594" s="7"/>
      <c r="X594" s="7"/>
      <c r="AH594" s="1"/>
      <c r="AI594" s="1"/>
      <c r="IX594" s="7"/>
      <c r="IY594" s="7"/>
    </row>
    <row r="595" spans="2:259" ht="11.85" customHeight="1" x14ac:dyDescent="0.3">
      <c r="C595" s="24"/>
      <c r="D595" s="12"/>
      <c r="E595" s="12"/>
      <c r="F595" s="12"/>
      <c r="G595" s="14"/>
      <c r="H595" s="14"/>
      <c r="I595" s="14"/>
      <c r="J595" s="10"/>
      <c r="K595" s="10"/>
      <c r="L595" s="10"/>
      <c r="M595" s="10"/>
      <c r="N595" s="10"/>
      <c r="O595" s="10"/>
      <c r="P595" s="10"/>
      <c r="Q595" s="10"/>
      <c r="R595" s="10"/>
      <c r="S595" s="7"/>
      <c r="T595" s="7"/>
      <c r="U595" s="7"/>
      <c r="V595" s="7"/>
      <c r="W595" s="7"/>
      <c r="X595" s="7"/>
      <c r="AH595" s="1"/>
      <c r="AI595" s="1"/>
      <c r="IX595" s="7"/>
      <c r="IY595" s="7"/>
    </row>
    <row r="596" spans="2:259" ht="11.85" customHeight="1" x14ac:dyDescent="0.3">
      <c r="C596" s="24"/>
      <c r="D596" s="12"/>
      <c r="E596" s="12"/>
      <c r="F596" s="12"/>
      <c r="G596" s="14"/>
      <c r="H596" s="14"/>
      <c r="I596" s="14"/>
      <c r="J596" s="10"/>
      <c r="K596" s="10"/>
      <c r="L596" s="10"/>
      <c r="M596" s="10"/>
      <c r="N596" s="10"/>
      <c r="O596" s="10"/>
      <c r="P596" s="10"/>
      <c r="Q596" s="10"/>
      <c r="R596" s="10"/>
      <c r="S596" s="7"/>
      <c r="T596" s="7"/>
      <c r="U596" s="7"/>
      <c r="V596" s="7"/>
      <c r="W596" s="7"/>
      <c r="X596" s="7"/>
      <c r="AH596" s="1"/>
      <c r="AI596" s="1"/>
      <c r="IX596" s="7"/>
      <c r="IY596" s="7"/>
    </row>
    <row r="597" spans="2:259" ht="11.85" customHeight="1" x14ac:dyDescent="0.3">
      <c r="C597" s="24"/>
      <c r="D597" s="12"/>
      <c r="E597" s="12"/>
      <c r="F597" s="12"/>
      <c r="G597" s="14"/>
      <c r="H597" s="14"/>
      <c r="I597" s="14"/>
      <c r="J597" s="10"/>
      <c r="K597" s="10"/>
      <c r="L597" s="10"/>
      <c r="M597" s="10"/>
      <c r="N597" s="10"/>
      <c r="O597" s="10"/>
      <c r="P597" s="10"/>
      <c r="Q597" s="10"/>
      <c r="R597" s="10"/>
      <c r="S597" s="7"/>
      <c r="T597" s="7"/>
      <c r="U597" s="7"/>
      <c r="V597" s="7"/>
      <c r="W597" s="7"/>
      <c r="X597" s="7"/>
      <c r="AH597" s="1"/>
      <c r="AI597" s="1"/>
      <c r="IX597" s="7"/>
      <c r="IY597" s="7"/>
    </row>
    <row r="598" spans="2:259" ht="11.85" customHeight="1" x14ac:dyDescent="0.3">
      <c r="C598" s="24"/>
      <c r="D598" s="12"/>
      <c r="E598" s="12"/>
      <c r="F598" s="12"/>
      <c r="G598" s="14"/>
      <c r="H598" s="14"/>
      <c r="I598" s="14"/>
      <c r="J598" s="10"/>
      <c r="K598" s="10"/>
      <c r="L598" s="10"/>
      <c r="M598" s="10"/>
      <c r="N598" s="10"/>
      <c r="O598" s="10"/>
      <c r="P598" s="10"/>
      <c r="Q598" s="10"/>
      <c r="R598" s="10"/>
      <c r="S598" s="7"/>
      <c r="T598" s="7"/>
      <c r="U598" s="7"/>
      <c r="V598" s="7"/>
      <c r="W598" s="7"/>
      <c r="X598" s="7"/>
      <c r="AH598" s="1"/>
      <c r="AI598" s="1"/>
      <c r="IX598" s="7"/>
      <c r="IY598" s="7"/>
    </row>
    <row r="599" spans="2:259" ht="11.85" customHeight="1" x14ac:dyDescent="0.3">
      <c r="C599" s="24"/>
      <c r="D599" s="12"/>
      <c r="E599" s="12"/>
      <c r="F599" s="12"/>
      <c r="G599" s="14"/>
      <c r="H599" s="14"/>
      <c r="I599" s="14"/>
      <c r="J599" s="10"/>
      <c r="K599" s="10"/>
      <c r="L599" s="10"/>
      <c r="M599" s="10"/>
      <c r="N599" s="10"/>
      <c r="O599" s="10"/>
      <c r="P599" s="10"/>
      <c r="Q599" s="10"/>
      <c r="R599" s="10"/>
      <c r="S599" s="7"/>
      <c r="T599" s="7"/>
      <c r="U599" s="7"/>
      <c r="V599" s="7"/>
      <c r="W599" s="7"/>
      <c r="X599" s="7"/>
      <c r="AH599" s="1"/>
      <c r="AI599" s="1"/>
      <c r="IX599" s="7"/>
      <c r="IY599" s="7"/>
    </row>
    <row r="600" spans="2:259" ht="11.85" customHeight="1" x14ac:dyDescent="0.3">
      <c r="C600" s="24"/>
      <c r="D600" s="12"/>
      <c r="E600" s="12"/>
      <c r="F600" s="12"/>
      <c r="G600" s="14"/>
      <c r="H600" s="14"/>
      <c r="I600" s="14"/>
      <c r="J600" s="10"/>
      <c r="K600" s="10"/>
      <c r="L600" s="10"/>
      <c r="M600" s="10"/>
      <c r="N600" s="10"/>
      <c r="O600" s="10"/>
      <c r="P600" s="10"/>
      <c r="Q600" s="10"/>
      <c r="R600" s="10"/>
      <c r="S600" s="7"/>
      <c r="T600" s="7"/>
      <c r="U600" s="7"/>
      <c r="V600" s="7"/>
      <c r="W600" s="7"/>
      <c r="X600" s="7"/>
      <c r="AH600" s="1"/>
      <c r="AI600" s="1"/>
      <c r="IX600" s="7"/>
      <c r="IY600" s="7"/>
    </row>
    <row r="601" spans="2:259" ht="11.85" customHeight="1" x14ac:dyDescent="0.3">
      <c r="C601" s="24"/>
      <c r="D601" s="12"/>
      <c r="E601" s="12"/>
      <c r="F601" s="12"/>
      <c r="G601" s="14"/>
      <c r="H601" s="14"/>
      <c r="I601" s="14"/>
      <c r="J601" s="10"/>
      <c r="K601" s="10"/>
      <c r="L601" s="10"/>
      <c r="M601" s="10"/>
      <c r="N601" s="10"/>
      <c r="O601" s="10"/>
      <c r="P601" s="10"/>
      <c r="Q601" s="10"/>
      <c r="R601" s="10"/>
      <c r="S601" s="7"/>
      <c r="T601" s="7"/>
      <c r="U601" s="7"/>
      <c r="V601" s="7"/>
      <c r="W601" s="7"/>
      <c r="X601" s="7"/>
      <c r="AH601" s="1"/>
      <c r="AI601" s="1"/>
      <c r="IX601" s="7"/>
      <c r="IY601" s="7"/>
    </row>
    <row r="602" spans="2:259" ht="11.85" customHeight="1" x14ac:dyDescent="0.3">
      <c r="C602" s="24"/>
      <c r="D602" s="12"/>
      <c r="E602" s="12"/>
      <c r="F602" s="12"/>
      <c r="G602" s="14"/>
      <c r="H602" s="14"/>
      <c r="I602" s="14"/>
      <c r="J602" s="10"/>
      <c r="K602" s="10"/>
      <c r="L602" s="10"/>
      <c r="M602" s="10"/>
      <c r="N602" s="10"/>
      <c r="O602" s="10"/>
      <c r="P602" s="10"/>
      <c r="Q602" s="10"/>
      <c r="R602" s="10"/>
      <c r="S602" s="7"/>
      <c r="T602" s="7"/>
      <c r="U602" s="7"/>
      <c r="V602" s="7"/>
      <c r="W602" s="7"/>
      <c r="X602" s="7"/>
      <c r="AH602" s="1"/>
      <c r="AI602" s="1"/>
      <c r="IX602" s="7"/>
      <c r="IY602" s="7"/>
    </row>
    <row r="603" spans="2:259" ht="11.85" customHeight="1" x14ac:dyDescent="0.3">
      <c r="B603" s="26"/>
      <c r="C603" s="24"/>
      <c r="D603" s="12"/>
      <c r="E603" s="12"/>
      <c r="F603" s="12"/>
      <c r="G603" s="14"/>
      <c r="H603" s="14"/>
      <c r="I603" s="14"/>
      <c r="J603" s="10"/>
      <c r="K603" s="10"/>
      <c r="L603" s="10"/>
      <c r="M603" s="10"/>
      <c r="N603" s="10"/>
      <c r="O603" s="10"/>
      <c r="P603" s="10"/>
      <c r="Q603" s="10"/>
      <c r="R603" s="10"/>
      <c r="S603" s="7"/>
      <c r="T603" s="7"/>
      <c r="U603" s="7"/>
      <c r="V603" s="7"/>
      <c r="W603" s="7"/>
      <c r="X603" s="7"/>
      <c r="AH603" s="1"/>
      <c r="AI603" s="1"/>
      <c r="IX603" s="7"/>
      <c r="IY603" s="7"/>
    </row>
    <row r="604" spans="2:259" ht="11.85" customHeight="1" x14ac:dyDescent="0.3">
      <c r="B604" s="26"/>
      <c r="C604" s="24"/>
      <c r="D604" s="12"/>
      <c r="E604" s="12"/>
      <c r="F604" s="12"/>
      <c r="G604" s="14"/>
      <c r="H604" s="14"/>
      <c r="I604" s="14"/>
      <c r="J604" s="10"/>
      <c r="K604" s="10"/>
      <c r="L604" s="10"/>
      <c r="M604" s="10"/>
      <c r="N604" s="10"/>
      <c r="O604" s="10"/>
      <c r="P604" s="10"/>
      <c r="Q604" s="10"/>
      <c r="R604" s="10"/>
      <c r="S604" s="7"/>
      <c r="T604" s="7"/>
      <c r="U604" s="7"/>
      <c r="V604" s="7"/>
      <c r="W604" s="7"/>
      <c r="X604" s="7"/>
      <c r="AH604" s="1"/>
      <c r="AI604" s="1"/>
      <c r="IX604" s="7"/>
      <c r="IY604" s="7"/>
    </row>
    <row r="605" spans="2:259" ht="11.85" customHeight="1" x14ac:dyDescent="0.3">
      <c r="B605" s="26"/>
      <c r="C605" s="24"/>
      <c r="D605" s="12"/>
      <c r="E605" s="12"/>
      <c r="F605" s="12"/>
      <c r="G605" s="14"/>
      <c r="H605" s="14"/>
      <c r="I605" s="14"/>
      <c r="J605" s="10"/>
      <c r="K605" s="10"/>
      <c r="L605" s="10"/>
      <c r="M605" s="10"/>
      <c r="N605" s="10"/>
      <c r="O605" s="10"/>
      <c r="P605" s="10"/>
      <c r="Q605" s="10"/>
      <c r="R605" s="10"/>
      <c r="S605" s="7"/>
      <c r="T605" s="7"/>
      <c r="U605" s="7"/>
      <c r="V605" s="7"/>
      <c r="W605" s="7"/>
      <c r="X605" s="7"/>
      <c r="AH605" s="1"/>
      <c r="AI605" s="1"/>
      <c r="IX605" s="7"/>
      <c r="IY605" s="7"/>
    </row>
    <row r="606" spans="2:259" ht="11.85" customHeight="1" x14ac:dyDescent="0.3">
      <c r="B606" s="26"/>
      <c r="C606" s="24"/>
      <c r="D606" s="12"/>
      <c r="E606" s="12"/>
      <c r="F606" s="12"/>
      <c r="G606" s="14"/>
      <c r="H606" s="14"/>
      <c r="I606" s="14"/>
      <c r="J606" s="10"/>
      <c r="K606" s="10"/>
      <c r="L606" s="10"/>
      <c r="M606" s="10"/>
      <c r="N606" s="10"/>
      <c r="O606" s="10"/>
      <c r="P606" s="10"/>
      <c r="Q606" s="10"/>
      <c r="R606" s="10"/>
      <c r="S606" s="7"/>
      <c r="T606" s="7"/>
      <c r="U606" s="7"/>
      <c r="V606" s="7"/>
      <c r="W606" s="7"/>
      <c r="X606" s="7"/>
      <c r="AH606" s="1"/>
      <c r="AI606" s="1"/>
      <c r="IX606" s="7"/>
      <c r="IY606" s="7"/>
    </row>
    <row r="607" spans="2:259" x14ac:dyDescent="0.3">
      <c r="C607" s="24"/>
      <c r="D607" s="12"/>
      <c r="E607" s="12"/>
      <c r="F607" s="12"/>
      <c r="G607" s="14"/>
      <c r="H607" s="14"/>
      <c r="I607" s="14"/>
      <c r="J607" s="10"/>
      <c r="K607" s="10"/>
      <c r="L607" s="10"/>
      <c r="M607" s="10"/>
      <c r="N607" s="10"/>
      <c r="O607" s="10"/>
      <c r="P607" s="10"/>
      <c r="Q607" s="10"/>
      <c r="R607" s="10"/>
      <c r="S607" s="7"/>
      <c r="T607" s="7"/>
      <c r="U607" s="7"/>
      <c r="V607" s="7"/>
      <c r="W607" s="7"/>
      <c r="X607" s="7"/>
      <c r="AH607" s="1"/>
      <c r="AI607" s="1"/>
      <c r="IX607" s="7"/>
      <c r="IY607" s="7"/>
    </row>
    <row r="608" spans="2:259" x14ac:dyDescent="0.3">
      <c r="C608" s="24"/>
      <c r="D608" s="12"/>
      <c r="E608" s="12"/>
      <c r="F608" s="12"/>
      <c r="G608" s="14"/>
      <c r="H608" s="14"/>
      <c r="I608" s="14"/>
      <c r="J608" s="10"/>
      <c r="K608" s="10"/>
      <c r="L608" s="10"/>
      <c r="M608" s="10"/>
      <c r="N608" s="10"/>
      <c r="O608" s="10"/>
      <c r="P608" s="10"/>
      <c r="Q608" s="10"/>
      <c r="R608" s="10"/>
      <c r="S608" s="7"/>
      <c r="T608" s="7"/>
      <c r="U608" s="7"/>
      <c r="V608" s="7"/>
      <c r="W608" s="7"/>
      <c r="X608" s="7"/>
      <c r="AH608" s="1"/>
      <c r="AI608" s="1"/>
      <c r="IX608" s="7"/>
      <c r="IY608" s="7"/>
    </row>
    <row r="609" spans="3:259" x14ac:dyDescent="0.3">
      <c r="C609" s="24"/>
      <c r="D609" s="12"/>
      <c r="E609" s="12"/>
      <c r="F609" s="12"/>
      <c r="G609" s="14"/>
      <c r="H609" s="14"/>
      <c r="I609" s="14"/>
      <c r="J609" s="10"/>
      <c r="K609" s="10"/>
      <c r="L609" s="10"/>
      <c r="M609" s="10"/>
      <c r="N609" s="10"/>
      <c r="O609" s="10"/>
      <c r="P609" s="10"/>
      <c r="Q609" s="10"/>
      <c r="R609" s="10"/>
      <c r="S609" s="7"/>
      <c r="T609" s="7"/>
      <c r="U609" s="7"/>
      <c r="V609" s="7"/>
      <c r="W609" s="7"/>
      <c r="X609" s="7"/>
      <c r="AH609" s="1"/>
      <c r="AI609" s="1"/>
      <c r="IX609" s="7"/>
      <c r="IY609" s="7"/>
    </row>
    <row r="610" spans="3:259" x14ac:dyDescent="0.3">
      <c r="C610" s="24"/>
      <c r="D610" s="12"/>
      <c r="E610" s="12"/>
      <c r="F610" s="12"/>
      <c r="G610" s="14"/>
      <c r="H610" s="14"/>
      <c r="I610" s="14"/>
      <c r="J610" s="10"/>
      <c r="K610" s="10"/>
      <c r="L610" s="10"/>
      <c r="M610" s="10"/>
      <c r="N610" s="10"/>
      <c r="O610" s="10"/>
      <c r="P610" s="10"/>
      <c r="Q610" s="10"/>
      <c r="R610" s="10"/>
      <c r="S610" s="7"/>
      <c r="T610" s="7"/>
      <c r="U610" s="7"/>
      <c r="V610" s="7"/>
      <c r="W610" s="7"/>
      <c r="X610" s="7"/>
      <c r="AH610" s="1"/>
      <c r="AI610" s="1"/>
      <c r="IX610" s="7"/>
      <c r="IY610" s="7"/>
    </row>
    <row r="611" spans="3:259" x14ac:dyDescent="0.3">
      <c r="C611" s="24"/>
      <c r="D611" s="12"/>
      <c r="E611" s="12"/>
      <c r="F611" s="12"/>
      <c r="G611" s="14"/>
      <c r="H611" s="14"/>
      <c r="I611" s="14"/>
      <c r="J611" s="10"/>
      <c r="K611" s="10"/>
      <c r="L611" s="10"/>
      <c r="M611" s="10"/>
      <c r="N611" s="10"/>
      <c r="O611" s="10"/>
      <c r="P611" s="10"/>
      <c r="Q611" s="10"/>
      <c r="R611" s="10"/>
      <c r="S611" s="7"/>
      <c r="T611" s="7"/>
      <c r="U611" s="7"/>
      <c r="V611" s="7"/>
      <c r="W611" s="7"/>
      <c r="X611" s="7"/>
      <c r="AH611" s="1"/>
      <c r="AI611" s="1"/>
      <c r="IX611" s="7"/>
      <c r="IY611" s="7"/>
    </row>
    <row r="612" spans="3:259" x14ac:dyDescent="0.3">
      <c r="C612" s="24"/>
      <c r="D612" s="12"/>
      <c r="E612" s="12"/>
      <c r="F612" s="12"/>
      <c r="G612" s="14"/>
      <c r="H612" s="14"/>
      <c r="I612" s="14"/>
      <c r="J612" s="10"/>
      <c r="K612" s="10"/>
      <c r="L612" s="10"/>
      <c r="M612" s="10"/>
      <c r="N612" s="10"/>
      <c r="O612" s="10"/>
      <c r="P612" s="10"/>
      <c r="Q612" s="10"/>
      <c r="R612" s="10"/>
      <c r="S612" s="7"/>
      <c r="T612" s="7"/>
      <c r="U612" s="7"/>
      <c r="V612" s="7"/>
      <c r="W612" s="7"/>
      <c r="X612" s="7"/>
      <c r="AH612" s="1"/>
      <c r="AI612" s="1"/>
      <c r="IX612" s="7"/>
      <c r="IY612" s="7"/>
    </row>
    <row r="613" spans="3:259" x14ac:dyDescent="0.3">
      <c r="C613" s="24"/>
      <c r="D613" s="12"/>
      <c r="E613" s="12"/>
      <c r="F613" s="12"/>
      <c r="G613" s="14"/>
      <c r="H613" s="14"/>
      <c r="I613" s="14"/>
      <c r="J613" s="10"/>
      <c r="K613" s="10"/>
      <c r="L613" s="10"/>
      <c r="M613" s="10"/>
      <c r="N613" s="10"/>
      <c r="O613" s="10"/>
      <c r="P613" s="10"/>
      <c r="Q613" s="10"/>
      <c r="R613" s="10"/>
      <c r="S613" s="7"/>
      <c r="T613" s="7"/>
      <c r="U613" s="7"/>
      <c r="V613" s="7"/>
      <c r="W613" s="7"/>
      <c r="X613" s="7"/>
      <c r="AH613" s="1"/>
      <c r="AI613" s="1"/>
      <c r="IX613" s="7"/>
      <c r="IY613" s="7"/>
    </row>
    <row r="614" spans="3:259" x14ac:dyDescent="0.3">
      <c r="C614" s="24"/>
      <c r="D614" s="12"/>
      <c r="E614" s="12"/>
      <c r="F614" s="12"/>
      <c r="G614" s="14"/>
      <c r="H614" s="14"/>
      <c r="I614" s="14"/>
      <c r="J614" s="10"/>
      <c r="K614" s="10"/>
      <c r="L614" s="10"/>
      <c r="M614" s="10"/>
      <c r="N614" s="10"/>
      <c r="O614" s="10"/>
      <c r="P614" s="10"/>
      <c r="Q614" s="10"/>
      <c r="R614" s="10"/>
      <c r="S614" s="7"/>
      <c r="T614" s="7"/>
      <c r="U614" s="7"/>
      <c r="V614" s="7"/>
      <c r="W614" s="7"/>
      <c r="X614" s="7"/>
      <c r="AH614" s="1"/>
      <c r="AI614" s="1"/>
      <c r="IX614" s="7"/>
      <c r="IY614" s="7"/>
    </row>
    <row r="615" spans="3:259" x14ac:dyDescent="0.3">
      <c r="C615" s="24"/>
      <c r="D615" s="12"/>
      <c r="E615" s="12"/>
      <c r="F615" s="12"/>
      <c r="G615" s="14"/>
      <c r="H615" s="14"/>
      <c r="I615" s="14"/>
      <c r="J615" s="10"/>
      <c r="K615" s="10"/>
      <c r="L615" s="10"/>
      <c r="M615" s="10"/>
      <c r="N615" s="10"/>
      <c r="O615" s="10"/>
      <c r="P615" s="10"/>
      <c r="Q615" s="10"/>
      <c r="R615" s="10"/>
      <c r="S615" s="7"/>
      <c r="T615" s="7"/>
      <c r="U615" s="7"/>
      <c r="V615" s="7"/>
      <c r="W615" s="7"/>
      <c r="X615" s="7"/>
      <c r="AH615" s="1"/>
      <c r="AI615" s="1"/>
      <c r="IX615" s="7"/>
      <c r="IY615" s="7"/>
    </row>
    <row r="616" spans="3:259" x14ac:dyDescent="0.3">
      <c r="C616" s="24"/>
      <c r="D616" s="12"/>
      <c r="E616" s="12"/>
      <c r="F616" s="12"/>
      <c r="G616" s="14"/>
      <c r="H616" s="14"/>
      <c r="I616" s="14"/>
      <c r="J616" s="10"/>
      <c r="K616" s="10"/>
      <c r="L616" s="10"/>
      <c r="M616" s="10"/>
      <c r="N616" s="10"/>
      <c r="O616" s="10"/>
      <c r="P616" s="10"/>
      <c r="Q616" s="10"/>
      <c r="R616" s="10"/>
      <c r="S616" s="7"/>
      <c r="T616" s="7"/>
      <c r="U616" s="7"/>
      <c r="V616" s="7"/>
      <c r="W616" s="7"/>
      <c r="X616" s="7"/>
      <c r="AH616" s="1"/>
      <c r="AI616" s="1"/>
      <c r="IX616" s="7"/>
      <c r="IY616" s="7"/>
    </row>
    <row r="617" spans="3:259" x14ac:dyDescent="0.3">
      <c r="C617" s="24"/>
      <c r="D617" s="12"/>
      <c r="E617" s="12"/>
      <c r="F617" s="12"/>
      <c r="G617" s="14"/>
      <c r="H617" s="14"/>
      <c r="I617" s="14"/>
      <c r="J617" s="10"/>
      <c r="K617" s="10"/>
      <c r="L617" s="10"/>
      <c r="M617" s="10"/>
      <c r="N617" s="10"/>
      <c r="O617" s="10"/>
      <c r="P617" s="10"/>
      <c r="Q617" s="10"/>
      <c r="R617" s="10"/>
      <c r="S617" s="7"/>
      <c r="T617" s="7"/>
      <c r="U617" s="7"/>
      <c r="V617" s="7"/>
      <c r="W617" s="7"/>
      <c r="X617" s="7"/>
      <c r="AH617" s="1"/>
      <c r="AI617" s="1"/>
      <c r="IX617" s="7"/>
      <c r="IY617" s="7"/>
    </row>
    <row r="618" spans="3:259" x14ac:dyDescent="0.3">
      <c r="C618" s="24"/>
      <c r="D618" s="12"/>
      <c r="E618" s="12"/>
      <c r="F618" s="12"/>
      <c r="G618" s="14"/>
      <c r="H618" s="14"/>
      <c r="I618" s="14"/>
      <c r="J618" s="10"/>
      <c r="K618" s="10"/>
      <c r="L618" s="10"/>
      <c r="M618" s="10"/>
      <c r="N618" s="10"/>
      <c r="O618" s="10"/>
      <c r="P618" s="10"/>
      <c r="Q618" s="10"/>
      <c r="R618" s="10"/>
      <c r="S618" s="7"/>
      <c r="T618" s="7"/>
      <c r="U618" s="7"/>
      <c r="V618" s="7"/>
      <c r="W618" s="7"/>
      <c r="X618" s="7"/>
      <c r="AH618" s="1"/>
      <c r="AI618" s="1"/>
      <c r="IX618" s="7"/>
      <c r="IY618" s="7"/>
    </row>
    <row r="619" spans="3:259" x14ac:dyDescent="0.3">
      <c r="C619" s="24"/>
      <c r="D619" s="12"/>
      <c r="E619" s="12"/>
      <c r="F619" s="12"/>
      <c r="G619" s="14"/>
      <c r="H619" s="14"/>
      <c r="I619" s="14"/>
      <c r="J619" s="10"/>
      <c r="K619" s="10"/>
      <c r="L619" s="10"/>
      <c r="M619" s="10"/>
      <c r="N619" s="10"/>
      <c r="O619" s="10"/>
      <c r="P619" s="10"/>
      <c r="Q619" s="10"/>
      <c r="R619" s="10"/>
      <c r="S619" s="7"/>
      <c r="T619" s="7"/>
      <c r="U619" s="7"/>
      <c r="V619" s="7"/>
      <c r="W619" s="7"/>
      <c r="X619" s="7"/>
      <c r="AH619" s="1"/>
      <c r="AI619" s="1"/>
      <c r="IX619" s="7"/>
      <c r="IY619" s="7"/>
    </row>
    <row r="620" spans="3:259" x14ac:dyDescent="0.3">
      <c r="C620" s="24"/>
      <c r="D620" s="12"/>
      <c r="E620" s="12"/>
      <c r="F620" s="12"/>
      <c r="G620" s="14"/>
      <c r="H620" s="14"/>
      <c r="I620" s="14"/>
      <c r="J620" s="10"/>
      <c r="K620" s="10"/>
      <c r="L620" s="10"/>
      <c r="M620" s="10"/>
      <c r="N620" s="10"/>
      <c r="O620" s="10"/>
      <c r="P620" s="10"/>
      <c r="Q620" s="10"/>
      <c r="R620" s="10"/>
      <c r="S620" s="7"/>
      <c r="T620" s="7"/>
      <c r="U620" s="7"/>
      <c r="V620" s="7"/>
      <c r="W620" s="7"/>
      <c r="X620" s="7"/>
      <c r="AH620" s="1"/>
      <c r="AI620" s="1"/>
      <c r="IX620" s="7"/>
      <c r="IY620" s="7"/>
    </row>
    <row r="621" spans="3:259" x14ac:dyDescent="0.3">
      <c r="C621" s="24"/>
      <c r="D621" s="12"/>
      <c r="E621" s="12"/>
      <c r="F621" s="12"/>
      <c r="G621" s="14"/>
      <c r="H621" s="14"/>
      <c r="I621" s="14"/>
      <c r="J621" s="10"/>
      <c r="K621" s="10"/>
      <c r="L621" s="10"/>
      <c r="M621" s="10"/>
      <c r="N621" s="10"/>
      <c r="O621" s="10"/>
      <c r="P621" s="10"/>
      <c r="Q621" s="10"/>
      <c r="R621" s="10"/>
      <c r="S621" s="7"/>
      <c r="T621" s="7"/>
      <c r="U621" s="7"/>
      <c r="V621" s="7"/>
      <c r="W621" s="7"/>
      <c r="X621" s="7"/>
      <c r="AH621" s="1"/>
      <c r="AI621" s="1"/>
      <c r="IX621" s="7"/>
      <c r="IY621" s="7"/>
    </row>
    <row r="622" spans="3:259" x14ac:dyDescent="0.3">
      <c r="C622" s="24"/>
      <c r="D622" s="12"/>
      <c r="E622" s="12"/>
      <c r="F622" s="12"/>
      <c r="G622" s="14"/>
      <c r="H622" s="14"/>
      <c r="I622" s="14"/>
      <c r="J622" s="10"/>
      <c r="K622" s="10"/>
      <c r="L622" s="10"/>
      <c r="M622" s="10"/>
      <c r="N622" s="10"/>
      <c r="O622" s="10"/>
      <c r="P622" s="10"/>
      <c r="Q622" s="10"/>
      <c r="R622" s="10"/>
      <c r="S622" s="7"/>
      <c r="T622" s="7"/>
      <c r="U622" s="7"/>
      <c r="V622" s="7"/>
      <c r="W622" s="7"/>
      <c r="X622" s="7"/>
      <c r="AH622" s="1"/>
      <c r="AI622" s="1"/>
      <c r="IX622" s="7"/>
      <c r="IY622" s="7"/>
    </row>
    <row r="623" spans="3:259" x14ac:dyDescent="0.3">
      <c r="C623" s="24"/>
      <c r="D623" s="12"/>
      <c r="E623" s="12"/>
      <c r="F623" s="12"/>
      <c r="G623" s="14"/>
      <c r="H623" s="14"/>
      <c r="I623" s="14"/>
      <c r="J623" s="10"/>
      <c r="K623" s="10"/>
      <c r="L623" s="10"/>
      <c r="M623" s="10"/>
      <c r="N623" s="10"/>
      <c r="O623" s="10"/>
      <c r="P623" s="10"/>
      <c r="Q623" s="10"/>
      <c r="R623" s="10"/>
      <c r="S623" s="7"/>
      <c r="T623" s="7"/>
      <c r="U623" s="7"/>
      <c r="V623" s="7"/>
      <c r="W623" s="7"/>
      <c r="X623" s="7"/>
      <c r="AH623" s="1"/>
      <c r="AI623" s="1"/>
      <c r="IX623" s="7"/>
      <c r="IY623" s="7"/>
    </row>
    <row r="624" spans="3:259" x14ac:dyDescent="0.3">
      <c r="C624" s="24"/>
      <c r="D624" s="12"/>
      <c r="E624" s="12"/>
      <c r="F624" s="12"/>
      <c r="G624" s="14"/>
      <c r="H624" s="14"/>
      <c r="I624" s="14"/>
      <c r="J624" s="10"/>
      <c r="K624" s="10"/>
      <c r="L624" s="10"/>
      <c r="M624" s="10"/>
      <c r="N624" s="10"/>
      <c r="O624" s="10"/>
      <c r="P624" s="10"/>
      <c r="Q624" s="10"/>
      <c r="R624" s="10"/>
      <c r="S624" s="7"/>
      <c r="T624" s="7"/>
      <c r="U624" s="7"/>
      <c r="V624" s="7"/>
      <c r="W624" s="7"/>
      <c r="X624" s="7"/>
      <c r="AH624" s="1"/>
      <c r="AI624" s="1"/>
      <c r="IX624" s="7"/>
      <c r="IY624" s="7"/>
    </row>
    <row r="625" spans="3:259" x14ac:dyDescent="0.3">
      <c r="C625" s="24"/>
      <c r="D625" s="12"/>
      <c r="E625" s="12"/>
      <c r="F625" s="12"/>
      <c r="G625" s="14"/>
      <c r="H625" s="14"/>
      <c r="I625" s="14"/>
      <c r="J625" s="10"/>
      <c r="K625" s="10"/>
      <c r="L625" s="10"/>
      <c r="M625" s="10"/>
      <c r="N625" s="10"/>
      <c r="O625" s="10"/>
      <c r="P625" s="10"/>
      <c r="Q625" s="10"/>
      <c r="R625" s="10"/>
      <c r="S625" s="7"/>
      <c r="T625" s="7"/>
      <c r="U625" s="7"/>
      <c r="V625" s="7"/>
      <c r="W625" s="7"/>
      <c r="X625" s="7"/>
      <c r="AH625" s="1"/>
      <c r="AI625" s="1"/>
      <c r="IX625" s="7"/>
      <c r="IY625" s="7"/>
    </row>
    <row r="626" spans="3:259" x14ac:dyDescent="0.3">
      <c r="C626" s="24"/>
      <c r="D626" s="12"/>
      <c r="E626" s="12"/>
      <c r="F626" s="12"/>
      <c r="G626" s="14"/>
      <c r="H626" s="14"/>
      <c r="I626" s="14"/>
      <c r="J626" s="10"/>
      <c r="K626" s="10"/>
      <c r="L626" s="10"/>
      <c r="M626" s="10"/>
      <c r="N626" s="10"/>
      <c r="O626" s="10"/>
      <c r="P626" s="10"/>
      <c r="Q626" s="10"/>
      <c r="R626" s="10"/>
      <c r="S626" s="7"/>
      <c r="T626" s="7"/>
      <c r="U626" s="7"/>
      <c r="V626" s="7"/>
      <c r="W626" s="7"/>
      <c r="X626" s="7"/>
      <c r="AH626" s="1"/>
      <c r="AI626" s="1"/>
      <c r="IX626" s="7"/>
      <c r="IY626" s="7"/>
    </row>
    <row r="627" spans="3:259" x14ac:dyDescent="0.3">
      <c r="C627" s="24"/>
      <c r="D627" s="12"/>
      <c r="E627" s="12"/>
      <c r="F627" s="12"/>
      <c r="G627" s="14"/>
      <c r="H627" s="14"/>
      <c r="I627" s="14"/>
      <c r="J627" s="10"/>
      <c r="K627" s="10"/>
      <c r="L627" s="10"/>
      <c r="M627" s="10"/>
      <c r="N627" s="10"/>
      <c r="O627" s="10"/>
      <c r="P627" s="10"/>
      <c r="Q627" s="10"/>
      <c r="R627" s="10"/>
      <c r="S627" s="7"/>
      <c r="T627" s="7"/>
      <c r="U627" s="7"/>
      <c r="V627" s="7"/>
      <c r="W627" s="7"/>
      <c r="X627" s="7"/>
      <c r="AH627" s="1"/>
      <c r="AI627" s="1"/>
      <c r="IX627" s="7"/>
      <c r="IY627" s="7"/>
    </row>
    <row r="628" spans="3:259" x14ac:dyDescent="0.3">
      <c r="C628" s="24"/>
      <c r="D628" s="12"/>
      <c r="E628" s="12"/>
      <c r="F628" s="12"/>
      <c r="G628" s="14"/>
      <c r="H628" s="14"/>
      <c r="I628" s="14"/>
      <c r="J628" s="10"/>
      <c r="K628" s="10"/>
      <c r="L628" s="10"/>
      <c r="M628" s="10"/>
      <c r="N628" s="10"/>
      <c r="O628" s="10"/>
      <c r="P628" s="10"/>
      <c r="Q628" s="10"/>
      <c r="R628" s="10"/>
      <c r="S628" s="7"/>
      <c r="T628" s="7"/>
      <c r="U628" s="7"/>
      <c r="V628" s="7"/>
      <c r="W628" s="7"/>
      <c r="X628" s="7"/>
      <c r="AH628" s="1"/>
      <c r="AI628" s="1"/>
      <c r="IX628" s="7"/>
      <c r="IY628" s="7"/>
    </row>
    <row r="629" spans="3:259" x14ac:dyDescent="0.3">
      <c r="C629" s="24"/>
      <c r="D629" s="12"/>
      <c r="E629" s="12"/>
      <c r="F629" s="12"/>
      <c r="G629" s="14"/>
      <c r="H629" s="14"/>
      <c r="I629" s="14"/>
      <c r="J629" s="10"/>
      <c r="K629" s="10"/>
      <c r="L629" s="10"/>
      <c r="M629" s="10"/>
      <c r="N629" s="10"/>
      <c r="O629" s="10"/>
      <c r="P629" s="10"/>
      <c r="Q629" s="10"/>
      <c r="R629" s="10"/>
      <c r="S629" s="7"/>
      <c r="T629" s="7"/>
      <c r="U629" s="7"/>
      <c r="V629" s="7"/>
      <c r="W629" s="7"/>
      <c r="X629" s="7"/>
      <c r="AH629" s="1"/>
      <c r="AI629" s="1"/>
      <c r="IX629" s="7"/>
      <c r="IY629" s="7"/>
    </row>
    <row r="630" spans="3:259" x14ac:dyDescent="0.3">
      <c r="C630" s="24"/>
      <c r="D630" s="12"/>
      <c r="E630" s="12"/>
      <c r="F630" s="12"/>
      <c r="G630" s="14"/>
      <c r="H630" s="14"/>
      <c r="I630" s="14"/>
      <c r="J630" s="10"/>
      <c r="K630" s="10"/>
      <c r="L630" s="10"/>
      <c r="M630" s="10"/>
      <c r="N630" s="10"/>
      <c r="O630" s="10"/>
      <c r="P630" s="10"/>
      <c r="Q630" s="10"/>
      <c r="R630" s="10"/>
      <c r="S630" s="7"/>
      <c r="T630" s="7"/>
      <c r="U630" s="7"/>
      <c r="V630" s="7"/>
      <c r="W630" s="7"/>
      <c r="X630" s="7"/>
      <c r="AH630" s="1"/>
      <c r="AI630" s="1"/>
      <c r="IX630" s="7"/>
      <c r="IY630" s="7"/>
    </row>
    <row r="631" spans="3:259" x14ac:dyDescent="0.3">
      <c r="C631" s="24"/>
      <c r="D631" s="12"/>
      <c r="E631" s="12"/>
      <c r="F631" s="12"/>
      <c r="G631" s="14"/>
      <c r="H631" s="14"/>
      <c r="I631" s="14"/>
      <c r="J631" s="10"/>
      <c r="K631" s="10"/>
      <c r="L631" s="10"/>
      <c r="M631" s="10"/>
      <c r="N631" s="10"/>
      <c r="O631" s="10"/>
      <c r="P631" s="10"/>
      <c r="Q631" s="10"/>
      <c r="R631" s="10"/>
      <c r="S631" s="7"/>
      <c r="T631" s="7"/>
      <c r="U631" s="7"/>
      <c r="V631" s="7"/>
      <c r="W631" s="7"/>
      <c r="X631" s="7"/>
      <c r="AH631" s="1"/>
      <c r="AI631" s="1"/>
      <c r="IX631" s="7"/>
      <c r="IY631" s="7"/>
    </row>
    <row r="632" spans="3:259" x14ac:dyDescent="0.3">
      <c r="C632" s="24"/>
      <c r="D632" s="12"/>
      <c r="E632" s="12"/>
      <c r="F632" s="12"/>
      <c r="G632" s="14"/>
      <c r="H632" s="14"/>
      <c r="I632" s="14"/>
      <c r="J632" s="10"/>
      <c r="K632" s="10"/>
      <c r="L632" s="10"/>
      <c r="M632" s="10"/>
      <c r="N632" s="10"/>
      <c r="O632" s="10"/>
      <c r="P632" s="10"/>
      <c r="Q632" s="10"/>
      <c r="R632" s="10"/>
      <c r="S632" s="7"/>
      <c r="T632" s="7"/>
      <c r="U632" s="7"/>
      <c r="V632" s="7"/>
      <c r="W632" s="7"/>
      <c r="X632" s="7"/>
      <c r="AH632" s="1"/>
      <c r="AI632" s="1"/>
      <c r="IX632" s="7"/>
      <c r="IY632" s="7"/>
    </row>
    <row r="633" spans="3:259" x14ac:dyDescent="0.3">
      <c r="C633" s="24"/>
      <c r="D633" s="12"/>
      <c r="E633" s="12"/>
      <c r="F633" s="12"/>
      <c r="G633" s="14"/>
      <c r="H633" s="14"/>
      <c r="I633" s="14"/>
      <c r="J633" s="10"/>
      <c r="K633" s="10"/>
      <c r="L633" s="10"/>
      <c r="M633" s="10"/>
      <c r="N633" s="10"/>
      <c r="O633" s="10"/>
      <c r="P633" s="10"/>
      <c r="Q633" s="10"/>
      <c r="R633" s="10"/>
      <c r="S633" s="7"/>
      <c r="T633" s="7"/>
      <c r="U633" s="7"/>
      <c r="V633" s="7"/>
      <c r="W633" s="7"/>
      <c r="X633" s="7"/>
      <c r="AH633" s="1"/>
      <c r="AI633" s="1"/>
      <c r="IX633" s="7"/>
      <c r="IY633" s="7"/>
    </row>
    <row r="634" spans="3:259" x14ac:dyDescent="0.3">
      <c r="C634" s="24"/>
      <c r="D634" s="12"/>
      <c r="E634" s="12"/>
      <c r="F634" s="12"/>
      <c r="G634" s="14"/>
      <c r="H634" s="14"/>
      <c r="I634" s="14"/>
      <c r="J634" s="10"/>
      <c r="K634" s="10"/>
      <c r="L634" s="10"/>
      <c r="M634" s="10"/>
      <c r="N634" s="10"/>
      <c r="O634" s="10"/>
      <c r="P634" s="10"/>
      <c r="Q634" s="10"/>
      <c r="R634" s="10"/>
      <c r="S634" s="7"/>
      <c r="T634" s="7"/>
      <c r="U634" s="7"/>
      <c r="V634" s="7"/>
      <c r="W634" s="7"/>
      <c r="X634" s="7"/>
      <c r="AH634" s="1"/>
      <c r="AI634" s="1"/>
      <c r="IX634" s="7"/>
      <c r="IY634" s="7"/>
    </row>
    <row r="635" spans="3:259" x14ac:dyDescent="0.3">
      <c r="C635" s="24"/>
      <c r="D635" s="12"/>
      <c r="E635" s="12"/>
      <c r="F635" s="12"/>
      <c r="G635" s="14"/>
      <c r="H635" s="14"/>
      <c r="I635" s="14"/>
      <c r="J635" s="10"/>
      <c r="K635" s="10"/>
      <c r="L635" s="10"/>
      <c r="M635" s="10"/>
      <c r="N635" s="10"/>
      <c r="O635" s="10"/>
      <c r="P635" s="10"/>
      <c r="Q635" s="10"/>
      <c r="R635" s="10"/>
      <c r="S635" s="7"/>
      <c r="T635" s="7"/>
      <c r="U635" s="7"/>
      <c r="V635" s="7"/>
      <c r="W635" s="7"/>
      <c r="X635" s="7"/>
      <c r="AH635" s="1"/>
      <c r="AI635" s="1"/>
      <c r="IX635" s="7"/>
      <c r="IY635" s="7"/>
    </row>
    <row r="636" spans="3:259" x14ac:dyDescent="0.3">
      <c r="C636" s="24"/>
      <c r="D636" s="12"/>
      <c r="E636" s="12"/>
      <c r="F636" s="12"/>
      <c r="G636" s="14"/>
      <c r="H636" s="14"/>
      <c r="I636" s="14"/>
      <c r="J636" s="10"/>
      <c r="K636" s="10"/>
      <c r="L636" s="10"/>
      <c r="M636" s="10"/>
      <c r="N636" s="10"/>
      <c r="O636" s="10"/>
      <c r="P636" s="10"/>
      <c r="Q636" s="10"/>
      <c r="R636" s="10"/>
      <c r="S636" s="7"/>
      <c r="T636" s="7"/>
      <c r="U636" s="7"/>
      <c r="V636" s="7"/>
      <c r="W636" s="7"/>
      <c r="X636" s="7"/>
      <c r="AH636" s="1"/>
      <c r="AI636" s="1"/>
      <c r="IX636" s="7"/>
      <c r="IY636" s="7"/>
    </row>
    <row r="637" spans="3:259" x14ac:dyDescent="0.3">
      <c r="C637" s="24"/>
      <c r="D637" s="12"/>
      <c r="E637" s="12"/>
      <c r="F637" s="12"/>
      <c r="G637" s="14"/>
      <c r="H637" s="14"/>
      <c r="I637" s="14"/>
      <c r="J637" s="10"/>
      <c r="K637" s="10"/>
      <c r="L637" s="10"/>
      <c r="M637" s="10"/>
      <c r="N637" s="10"/>
      <c r="O637" s="10"/>
      <c r="P637" s="10"/>
      <c r="Q637" s="10"/>
      <c r="R637" s="10"/>
      <c r="S637" s="7"/>
      <c r="T637" s="7"/>
      <c r="U637" s="7"/>
      <c r="V637" s="7"/>
      <c r="W637" s="7"/>
      <c r="X637" s="7"/>
      <c r="AH637" s="1"/>
      <c r="AI637" s="1"/>
      <c r="IX637" s="7"/>
      <c r="IY637" s="7"/>
    </row>
    <row r="638" spans="3:259" x14ac:dyDescent="0.3">
      <c r="C638" s="24"/>
      <c r="D638" s="12"/>
      <c r="E638" s="12"/>
      <c r="F638" s="12"/>
      <c r="G638" s="14"/>
      <c r="H638" s="14"/>
      <c r="I638" s="14"/>
      <c r="J638" s="10"/>
      <c r="K638" s="10"/>
      <c r="L638" s="10"/>
      <c r="M638" s="10"/>
      <c r="N638" s="10"/>
      <c r="O638" s="10"/>
      <c r="P638" s="10"/>
      <c r="Q638" s="10"/>
      <c r="R638" s="10"/>
      <c r="S638" s="7"/>
      <c r="T638" s="7"/>
      <c r="U638" s="7"/>
      <c r="V638" s="7"/>
      <c r="W638" s="7"/>
      <c r="X638" s="7"/>
      <c r="AH638" s="1"/>
      <c r="AI638" s="1"/>
      <c r="IX638" s="7"/>
      <c r="IY638" s="7"/>
    </row>
    <row r="639" spans="3:259" x14ac:dyDescent="0.3">
      <c r="C639" s="24"/>
      <c r="D639" s="12"/>
      <c r="E639" s="12"/>
      <c r="F639" s="12"/>
      <c r="G639" s="14"/>
      <c r="H639" s="14"/>
      <c r="I639" s="14"/>
      <c r="J639" s="10"/>
      <c r="K639" s="10"/>
      <c r="L639" s="10"/>
      <c r="M639" s="10"/>
      <c r="N639" s="10"/>
      <c r="O639" s="10"/>
      <c r="P639" s="10"/>
      <c r="Q639" s="10"/>
      <c r="R639" s="10"/>
      <c r="S639" s="7"/>
      <c r="T639" s="7"/>
      <c r="U639" s="7"/>
      <c r="V639" s="7"/>
      <c r="W639" s="7"/>
      <c r="X639" s="7"/>
      <c r="AH639" s="1"/>
      <c r="AI639" s="1"/>
      <c r="IX639" s="7"/>
      <c r="IY639" s="7"/>
    </row>
    <row r="640" spans="3:259" x14ac:dyDescent="0.3">
      <c r="C640" s="24"/>
      <c r="D640" s="12"/>
      <c r="E640" s="12"/>
      <c r="F640" s="12"/>
      <c r="G640" s="14"/>
      <c r="H640" s="14"/>
      <c r="I640" s="14"/>
      <c r="J640" s="10"/>
      <c r="K640" s="10"/>
      <c r="L640" s="10"/>
      <c r="M640" s="10"/>
      <c r="N640" s="10"/>
      <c r="O640" s="10"/>
      <c r="P640" s="10"/>
      <c r="Q640" s="10"/>
      <c r="R640" s="10"/>
      <c r="S640" s="7"/>
      <c r="T640" s="7"/>
      <c r="U640" s="7"/>
      <c r="V640" s="7"/>
      <c r="W640" s="7"/>
      <c r="X640" s="7"/>
      <c r="AH640" s="1"/>
      <c r="AI640" s="1"/>
      <c r="IX640" s="7"/>
      <c r="IY640" s="7"/>
    </row>
    <row r="641" spans="1:259" x14ac:dyDescent="0.3">
      <c r="C641" s="24"/>
      <c r="D641" s="12"/>
      <c r="E641" s="12"/>
      <c r="F641" s="12"/>
      <c r="G641" s="14"/>
      <c r="H641" s="14"/>
      <c r="I641" s="14"/>
      <c r="J641" s="10"/>
      <c r="K641" s="10"/>
      <c r="L641" s="10"/>
      <c r="M641" s="10"/>
      <c r="N641" s="10"/>
      <c r="O641" s="10"/>
      <c r="P641" s="10"/>
      <c r="Q641" s="10"/>
      <c r="R641" s="10"/>
      <c r="S641" s="7"/>
      <c r="T641" s="7"/>
      <c r="U641" s="7"/>
      <c r="V641" s="7"/>
      <c r="W641" s="7"/>
      <c r="X641" s="7"/>
      <c r="AH641" s="1"/>
      <c r="AI641" s="1"/>
      <c r="IX641" s="7"/>
      <c r="IY641" s="7"/>
    </row>
    <row r="642" spans="1:259" x14ac:dyDescent="0.3">
      <c r="C642" s="24"/>
      <c r="D642" s="12"/>
      <c r="E642" s="12"/>
      <c r="F642" s="12"/>
      <c r="G642" s="14"/>
      <c r="H642" s="14"/>
      <c r="I642" s="14"/>
      <c r="J642" s="10"/>
      <c r="K642" s="10"/>
      <c r="L642" s="10"/>
      <c r="M642" s="10"/>
      <c r="N642" s="10"/>
      <c r="O642" s="10"/>
      <c r="P642" s="10"/>
      <c r="Q642" s="10"/>
      <c r="R642" s="10"/>
      <c r="S642" s="7"/>
      <c r="T642" s="7"/>
      <c r="U642" s="7"/>
      <c r="V642" s="7"/>
      <c r="W642" s="7"/>
      <c r="X642" s="7"/>
      <c r="AH642" s="1"/>
      <c r="AI642" s="1"/>
      <c r="IX642" s="7"/>
      <c r="IY642" s="7"/>
    </row>
    <row r="643" spans="1:259" x14ac:dyDescent="0.3">
      <c r="C643" s="24"/>
      <c r="D643" s="12"/>
      <c r="E643" s="12"/>
      <c r="F643" s="12"/>
      <c r="G643" s="14"/>
      <c r="H643" s="14"/>
      <c r="I643" s="14"/>
      <c r="J643" s="10"/>
      <c r="K643" s="10"/>
      <c r="L643" s="10"/>
      <c r="M643" s="10"/>
      <c r="N643" s="10"/>
      <c r="O643" s="10"/>
      <c r="P643" s="10"/>
      <c r="Q643" s="10"/>
      <c r="R643" s="10"/>
      <c r="S643" s="7"/>
      <c r="T643" s="7"/>
      <c r="U643" s="7"/>
      <c r="V643" s="7"/>
      <c r="W643" s="7"/>
      <c r="X643" s="7"/>
      <c r="AH643" s="1"/>
      <c r="AI643" s="1"/>
      <c r="IX643" s="7"/>
      <c r="IY643" s="7"/>
    </row>
    <row r="644" spans="1:259" x14ac:dyDescent="0.3">
      <c r="C644" s="24"/>
      <c r="D644" s="12"/>
      <c r="E644" s="12"/>
      <c r="F644" s="12"/>
      <c r="G644" s="14"/>
      <c r="H644" s="14"/>
      <c r="I644" s="14"/>
      <c r="J644" s="10"/>
      <c r="K644" s="10"/>
      <c r="L644" s="10"/>
      <c r="M644" s="10"/>
      <c r="N644" s="10"/>
      <c r="O644" s="10"/>
      <c r="P644" s="10"/>
      <c r="Q644" s="10"/>
      <c r="R644" s="10"/>
      <c r="S644" s="7"/>
      <c r="T644" s="7"/>
      <c r="U644" s="7"/>
      <c r="V644" s="7"/>
      <c r="W644" s="7"/>
      <c r="X644" s="7"/>
      <c r="AH644" s="1"/>
      <c r="AI644" s="1"/>
      <c r="IX644" s="7"/>
      <c r="IY644" s="7"/>
    </row>
    <row r="645" spans="1:259" x14ac:dyDescent="0.3">
      <c r="C645" s="24"/>
      <c r="D645" s="12"/>
      <c r="E645" s="12"/>
      <c r="F645" s="12"/>
      <c r="G645" s="14"/>
      <c r="H645" s="14"/>
      <c r="I645" s="14"/>
      <c r="J645" s="10"/>
      <c r="K645" s="10"/>
      <c r="L645" s="10"/>
      <c r="M645" s="10"/>
      <c r="N645" s="10"/>
      <c r="O645" s="10"/>
      <c r="P645" s="10"/>
      <c r="Q645" s="10"/>
      <c r="R645" s="10"/>
      <c r="S645" s="7"/>
      <c r="T645" s="7"/>
      <c r="U645" s="7"/>
      <c r="V645" s="7"/>
      <c r="W645" s="7"/>
      <c r="X645" s="7"/>
      <c r="AH645" s="1"/>
      <c r="AI645" s="1"/>
      <c r="IX645" s="7"/>
      <c r="IY645" s="7"/>
    </row>
    <row r="646" spans="1:259" x14ac:dyDescent="0.3">
      <c r="C646" s="24"/>
      <c r="D646" s="12"/>
      <c r="E646" s="12"/>
      <c r="F646" s="12"/>
      <c r="G646" s="14"/>
      <c r="H646" s="14"/>
      <c r="I646" s="14"/>
      <c r="J646" s="10"/>
      <c r="K646" s="10"/>
      <c r="L646" s="10"/>
      <c r="M646" s="10"/>
      <c r="N646" s="10"/>
      <c r="O646" s="10"/>
      <c r="P646" s="10"/>
      <c r="Q646" s="10"/>
      <c r="R646" s="10"/>
      <c r="S646" s="7"/>
      <c r="T646" s="7"/>
      <c r="U646" s="7"/>
      <c r="V646" s="7"/>
      <c r="W646" s="7"/>
      <c r="X646" s="7"/>
      <c r="AH646" s="1"/>
      <c r="AI646" s="1"/>
      <c r="IX646" s="7"/>
      <c r="IY646" s="7"/>
    </row>
    <row r="647" spans="1:259" x14ac:dyDescent="0.3">
      <c r="C647" s="24"/>
      <c r="D647" s="12"/>
      <c r="E647" s="12"/>
      <c r="F647" s="12"/>
      <c r="G647" s="14"/>
      <c r="H647" s="14"/>
      <c r="I647" s="14"/>
      <c r="J647" s="10"/>
      <c r="K647" s="10"/>
      <c r="L647" s="10"/>
      <c r="M647" s="10"/>
      <c r="N647" s="10"/>
      <c r="O647" s="10"/>
      <c r="P647" s="10"/>
      <c r="Q647" s="10"/>
      <c r="R647" s="10"/>
      <c r="S647" s="7"/>
      <c r="T647" s="7"/>
      <c r="U647" s="7"/>
      <c r="V647" s="7"/>
      <c r="W647" s="7"/>
      <c r="X647" s="7"/>
      <c r="AH647" s="1"/>
      <c r="AI647" s="1"/>
      <c r="IX647" s="7"/>
      <c r="IY647" s="7"/>
    </row>
    <row r="648" spans="1:259" x14ac:dyDescent="0.3">
      <c r="C648" s="24"/>
      <c r="D648" s="12"/>
      <c r="E648" s="12"/>
      <c r="F648" s="12"/>
      <c r="G648" s="14"/>
      <c r="H648" s="14"/>
      <c r="I648" s="14"/>
      <c r="J648" s="10"/>
      <c r="K648" s="10"/>
      <c r="L648" s="10"/>
      <c r="M648" s="10"/>
      <c r="N648" s="10"/>
      <c r="O648" s="10"/>
      <c r="P648" s="10"/>
      <c r="Q648" s="10"/>
      <c r="R648" s="10"/>
      <c r="S648" s="7"/>
      <c r="T648" s="7"/>
      <c r="U648" s="7"/>
      <c r="V648" s="7"/>
      <c r="W648" s="7"/>
      <c r="X648" s="7"/>
      <c r="AH648" s="1"/>
      <c r="AI648" s="1"/>
      <c r="IX648" s="7"/>
      <c r="IY648" s="7"/>
    </row>
    <row r="649" spans="1:259" x14ac:dyDescent="0.3">
      <c r="C649" s="24"/>
      <c r="D649" s="12"/>
      <c r="E649" s="12"/>
      <c r="F649" s="12"/>
      <c r="G649" s="14"/>
      <c r="H649" s="14"/>
      <c r="I649" s="14"/>
      <c r="J649" s="10"/>
      <c r="K649" s="10"/>
      <c r="L649" s="10"/>
      <c r="M649" s="10"/>
      <c r="N649" s="10"/>
      <c r="O649" s="10"/>
      <c r="P649" s="10"/>
      <c r="Q649" s="10"/>
      <c r="R649" s="10"/>
      <c r="S649" s="7"/>
      <c r="T649" s="7"/>
      <c r="U649" s="7"/>
      <c r="V649" s="7"/>
      <c r="W649" s="7"/>
      <c r="X649" s="7"/>
      <c r="AH649" s="1"/>
      <c r="AI649" s="1"/>
      <c r="IX649" s="7"/>
      <c r="IY649" s="7"/>
    </row>
    <row r="650" spans="1:259" x14ac:dyDescent="0.3">
      <c r="C650" s="24"/>
      <c r="D650" s="12"/>
      <c r="E650" s="12"/>
      <c r="F650" s="12"/>
      <c r="G650" s="14"/>
      <c r="H650" s="14"/>
      <c r="I650" s="14"/>
      <c r="J650" s="10"/>
      <c r="K650" s="10"/>
      <c r="L650" s="10"/>
      <c r="M650" s="10"/>
      <c r="N650" s="10"/>
      <c r="O650" s="10"/>
      <c r="P650" s="10"/>
      <c r="Q650" s="10"/>
      <c r="R650" s="10"/>
      <c r="S650" s="7"/>
      <c r="T650" s="7"/>
      <c r="U650" s="7"/>
      <c r="V650" s="7"/>
      <c r="W650" s="7"/>
      <c r="X650" s="7"/>
      <c r="AH650" s="1"/>
      <c r="AI650" s="1"/>
      <c r="IX650" s="7"/>
      <c r="IY650" s="7"/>
    </row>
    <row r="651" spans="1:259" ht="13.05" customHeight="1" x14ac:dyDescent="0.3">
      <c r="A651" s="4"/>
      <c r="B651" s="10"/>
      <c r="C651" s="10"/>
      <c r="D651" s="63"/>
      <c r="P651" s="7"/>
      <c r="Q651" s="7"/>
      <c r="S651" s="4"/>
      <c r="AH651" s="1"/>
      <c r="AI651" s="1"/>
      <c r="AJ651" s="1"/>
    </row>
    <row r="652" spans="1:259" ht="13.05" customHeight="1" x14ac:dyDescent="0.3">
      <c r="A652" s="4"/>
      <c r="P652" s="7"/>
      <c r="Q652" s="7"/>
      <c r="S652" s="4"/>
      <c r="AH652" s="1"/>
      <c r="AI652" s="1"/>
      <c r="AJ652" s="1"/>
    </row>
    <row r="653" spans="1:259" ht="11.85" customHeight="1" x14ac:dyDescent="0.3">
      <c r="C653" s="60"/>
      <c r="D653" s="27"/>
      <c r="E653" s="27"/>
      <c r="F653" s="27"/>
      <c r="IU653" s="4"/>
      <c r="IV653" s="4"/>
      <c r="IW653" s="4"/>
    </row>
    <row r="654" spans="1:259" ht="11.85" customHeight="1" x14ac:dyDescent="0.3">
      <c r="C654" s="10"/>
      <c r="D654" s="10"/>
      <c r="E654" s="10"/>
      <c r="F654" s="10"/>
      <c r="G654" s="10"/>
      <c r="H654" s="10"/>
      <c r="I654" s="10"/>
      <c r="AH654" s="1"/>
      <c r="AI654" s="1"/>
      <c r="IW654" s="4"/>
    </row>
    <row r="655" spans="1:259" ht="11.85" customHeight="1" x14ac:dyDescent="0.3">
      <c r="B655" s="8"/>
      <c r="C655" s="61"/>
      <c r="D655" s="62"/>
      <c r="E655" s="62"/>
      <c r="F655" s="62"/>
      <c r="G655" s="23"/>
      <c r="H655" s="23"/>
      <c r="I655" s="14"/>
      <c r="J655" s="10"/>
      <c r="K655" s="10"/>
      <c r="L655" s="10"/>
      <c r="M655" s="10"/>
      <c r="N655" s="10"/>
      <c r="O655" s="10"/>
      <c r="P655" s="10"/>
      <c r="Q655" s="10"/>
      <c r="R655" s="10"/>
      <c r="S655" s="8"/>
      <c r="T655" s="8"/>
      <c r="AH655" s="1"/>
      <c r="AI655" s="1"/>
      <c r="AJ655" s="1"/>
    </row>
    <row r="656" spans="1:259" ht="11.4" customHeight="1" x14ac:dyDescent="0.3">
      <c r="C656" s="24"/>
      <c r="D656" s="12"/>
      <c r="E656" s="12"/>
      <c r="F656" s="12"/>
      <c r="G656" s="14"/>
      <c r="H656" s="14"/>
      <c r="I656" s="59"/>
      <c r="J656" s="25"/>
      <c r="K656" s="25"/>
      <c r="L656" s="25"/>
      <c r="M656" s="25"/>
      <c r="N656" s="25"/>
      <c r="O656" s="25"/>
      <c r="P656" s="25"/>
      <c r="Q656" s="25"/>
      <c r="R656" s="25"/>
      <c r="S656" s="10"/>
      <c r="T656" s="25"/>
      <c r="U656" s="7"/>
      <c r="V656" s="7"/>
      <c r="W656" s="7"/>
      <c r="X656" s="7"/>
      <c r="AH656" s="1"/>
      <c r="AI656" s="1"/>
      <c r="IW656" s="4"/>
    </row>
    <row r="657" spans="3:259" ht="11.85" customHeight="1" x14ac:dyDescent="0.3">
      <c r="C657" s="24"/>
      <c r="D657" s="12"/>
      <c r="E657" s="12"/>
      <c r="F657" s="12"/>
      <c r="G657" s="14"/>
      <c r="H657" s="14"/>
      <c r="I657" s="1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7"/>
      <c r="V657" s="7"/>
      <c r="W657" s="7"/>
      <c r="X657" s="7"/>
      <c r="AH657" s="1"/>
      <c r="AI657" s="1"/>
      <c r="IW657" s="4"/>
    </row>
    <row r="658" spans="3:259" ht="11.85" customHeight="1" x14ac:dyDescent="0.3">
      <c r="C658" s="24"/>
      <c r="D658" s="12"/>
      <c r="E658" s="12"/>
      <c r="F658" s="12"/>
      <c r="G658" s="14"/>
      <c r="H658" s="14"/>
      <c r="I658" s="14"/>
      <c r="J658" s="10"/>
      <c r="K658" s="10"/>
      <c r="L658" s="10"/>
      <c r="M658" s="10"/>
      <c r="N658" s="10"/>
      <c r="O658" s="10"/>
      <c r="P658" s="10"/>
      <c r="Q658" s="10"/>
      <c r="R658" s="10"/>
      <c r="S658" s="7"/>
      <c r="T658" s="7"/>
      <c r="U658" s="7"/>
      <c r="V658" s="7"/>
      <c r="W658" s="7"/>
      <c r="X658" s="7"/>
      <c r="AH658" s="1"/>
      <c r="AI658" s="1"/>
      <c r="IW658" s="4"/>
    </row>
    <row r="659" spans="3:259" ht="11.4" customHeight="1" x14ac:dyDescent="0.3">
      <c r="C659" s="24"/>
      <c r="D659" s="12"/>
      <c r="E659" s="12"/>
      <c r="F659" s="12"/>
      <c r="G659" s="14"/>
      <c r="H659" s="14"/>
      <c r="I659" s="14"/>
      <c r="J659" s="10"/>
      <c r="K659" s="10"/>
      <c r="L659" s="10"/>
      <c r="M659" s="10"/>
      <c r="N659" s="10"/>
      <c r="O659" s="10"/>
      <c r="P659" s="10"/>
      <c r="Q659" s="10"/>
      <c r="R659" s="10"/>
      <c r="S659" s="7"/>
      <c r="T659" s="7"/>
      <c r="U659" s="7"/>
      <c r="V659" s="7"/>
      <c r="W659" s="7"/>
      <c r="X659" s="7"/>
      <c r="AH659" s="1"/>
      <c r="AI659" s="1"/>
      <c r="IW659" s="4"/>
    </row>
    <row r="660" spans="3:259" ht="13.8" customHeight="1" x14ac:dyDescent="0.3">
      <c r="C660" s="24"/>
      <c r="D660" s="12"/>
      <c r="E660" s="12"/>
      <c r="F660" s="12"/>
      <c r="G660" s="14"/>
      <c r="H660" s="14"/>
      <c r="I660" s="14"/>
      <c r="J660" s="10"/>
      <c r="K660" s="10"/>
      <c r="L660" s="10"/>
      <c r="M660" s="10"/>
      <c r="N660" s="10"/>
      <c r="O660" s="10"/>
      <c r="P660" s="10"/>
      <c r="Q660" s="10"/>
      <c r="R660" s="10"/>
      <c r="S660" s="7"/>
      <c r="T660" s="7"/>
      <c r="U660" s="7"/>
      <c r="V660" s="7"/>
      <c r="W660" s="7"/>
      <c r="X660" s="7"/>
      <c r="AH660" s="1"/>
      <c r="AI660" s="1"/>
      <c r="IW660" s="4"/>
    </row>
    <row r="661" spans="3:259" ht="13.2" customHeight="1" x14ac:dyDescent="0.3">
      <c r="C661" s="24"/>
      <c r="D661" s="12"/>
      <c r="E661" s="12"/>
      <c r="F661" s="12"/>
      <c r="G661" s="14"/>
      <c r="H661" s="14"/>
      <c r="I661" s="14"/>
      <c r="J661" s="10"/>
      <c r="K661" s="10"/>
      <c r="L661" s="10"/>
      <c r="M661" s="10"/>
      <c r="N661" s="10"/>
      <c r="O661" s="10"/>
      <c r="P661" s="10"/>
      <c r="Q661" s="10"/>
      <c r="R661" s="10"/>
      <c r="S661" s="7"/>
      <c r="T661" s="7"/>
      <c r="U661" s="7"/>
      <c r="V661" s="7"/>
      <c r="W661" s="7"/>
      <c r="X661" s="7"/>
      <c r="AH661" s="1"/>
      <c r="AI661" s="1"/>
      <c r="IW661" s="4"/>
    </row>
    <row r="662" spans="3:259" ht="11.85" customHeight="1" x14ac:dyDescent="0.3">
      <c r="C662" s="24"/>
      <c r="D662" s="12"/>
      <c r="E662" s="12"/>
      <c r="F662" s="12"/>
      <c r="G662" s="14"/>
      <c r="H662" s="14"/>
      <c r="I662" s="14"/>
      <c r="J662" s="10"/>
      <c r="K662" s="10"/>
      <c r="L662" s="10"/>
      <c r="M662" s="10"/>
      <c r="N662" s="10"/>
      <c r="O662" s="10"/>
      <c r="P662" s="10"/>
      <c r="Q662" s="10"/>
      <c r="R662" s="10"/>
      <c r="S662" s="7"/>
      <c r="T662" s="7"/>
      <c r="U662" s="7"/>
      <c r="V662" s="7"/>
      <c r="W662" s="7"/>
      <c r="X662" s="7"/>
      <c r="AH662" s="1"/>
      <c r="AI662" s="1"/>
      <c r="IW662" s="4"/>
    </row>
    <row r="663" spans="3:259" ht="11.85" customHeight="1" x14ac:dyDescent="0.3">
      <c r="C663" s="24"/>
      <c r="D663" s="12"/>
      <c r="E663" s="12"/>
      <c r="F663" s="12"/>
      <c r="G663" s="14"/>
      <c r="H663" s="14"/>
      <c r="I663" s="14"/>
      <c r="J663" s="10"/>
      <c r="K663" s="10"/>
      <c r="L663" s="10"/>
      <c r="M663" s="10"/>
      <c r="N663" s="10"/>
      <c r="O663" s="10"/>
      <c r="P663" s="10"/>
      <c r="Q663" s="10"/>
      <c r="R663" s="10"/>
      <c r="S663" s="7"/>
      <c r="T663" s="7"/>
      <c r="U663" s="7"/>
      <c r="V663" s="7"/>
      <c r="W663" s="7"/>
      <c r="X663" s="7"/>
      <c r="AH663" s="1"/>
      <c r="AI663" s="1"/>
      <c r="IW663" s="4"/>
    </row>
    <row r="664" spans="3:259" ht="11.85" customHeight="1" x14ac:dyDescent="0.3">
      <c r="C664" s="24"/>
      <c r="D664" s="12"/>
      <c r="E664" s="12"/>
      <c r="F664" s="12"/>
      <c r="G664" s="14"/>
      <c r="H664" s="14"/>
      <c r="I664" s="14"/>
      <c r="J664" s="10"/>
      <c r="K664" s="10"/>
      <c r="L664" s="10"/>
      <c r="M664" s="10"/>
      <c r="N664" s="10"/>
      <c r="O664" s="10"/>
      <c r="P664" s="10"/>
      <c r="Q664" s="10"/>
      <c r="R664" s="10"/>
      <c r="S664" s="7"/>
      <c r="T664" s="7"/>
      <c r="U664" s="7"/>
      <c r="V664" s="7"/>
      <c r="W664" s="7"/>
      <c r="X664" s="7"/>
      <c r="AH664" s="1"/>
      <c r="AI664" s="1"/>
      <c r="IW664" s="4"/>
    </row>
    <row r="665" spans="3:259" ht="11.85" customHeight="1" x14ac:dyDescent="0.3">
      <c r="C665" s="24"/>
      <c r="D665" s="12"/>
      <c r="E665" s="12"/>
      <c r="F665" s="12"/>
      <c r="G665" s="14"/>
      <c r="H665" s="14"/>
      <c r="I665" s="14"/>
      <c r="J665" s="10"/>
      <c r="K665" s="10"/>
      <c r="L665" s="10"/>
      <c r="M665" s="10"/>
      <c r="N665" s="10"/>
      <c r="O665" s="10"/>
      <c r="P665" s="10"/>
      <c r="Q665" s="10"/>
      <c r="R665" s="10"/>
      <c r="S665" s="7"/>
      <c r="T665" s="7"/>
      <c r="U665" s="7"/>
      <c r="V665" s="7"/>
      <c r="W665" s="7"/>
      <c r="X665" s="7"/>
      <c r="AH665" s="1"/>
      <c r="AI665" s="1"/>
      <c r="IW665" s="4"/>
    </row>
    <row r="666" spans="3:259" ht="11.85" customHeight="1" x14ac:dyDescent="0.3">
      <c r="C666" s="24"/>
      <c r="D666" s="12"/>
      <c r="E666" s="12"/>
      <c r="F666" s="12"/>
      <c r="G666" s="14"/>
      <c r="H666" s="14"/>
      <c r="I666" s="14"/>
      <c r="J666" s="10"/>
      <c r="K666" s="10"/>
      <c r="L666" s="10"/>
      <c r="M666" s="10"/>
      <c r="N666" s="10"/>
      <c r="O666" s="10"/>
      <c r="P666" s="10"/>
      <c r="Q666" s="10"/>
      <c r="R666" s="10"/>
      <c r="S666" s="7"/>
      <c r="T666" s="7"/>
      <c r="U666" s="7"/>
      <c r="V666" s="7"/>
      <c r="W666" s="7"/>
      <c r="X666" s="7"/>
      <c r="AH666" s="1"/>
      <c r="AI666" s="1"/>
    </row>
    <row r="667" spans="3:259" ht="11.85" customHeight="1" x14ac:dyDescent="0.3">
      <c r="C667" s="24"/>
      <c r="D667" s="12"/>
      <c r="E667" s="12"/>
      <c r="F667" s="12"/>
      <c r="G667" s="14"/>
      <c r="H667" s="14"/>
      <c r="I667" s="14"/>
      <c r="J667" s="10"/>
      <c r="K667" s="10"/>
      <c r="L667" s="10"/>
      <c r="M667" s="10"/>
      <c r="N667" s="10"/>
      <c r="O667" s="10"/>
      <c r="P667" s="10"/>
      <c r="Q667" s="10"/>
      <c r="R667" s="10"/>
      <c r="S667" s="7"/>
      <c r="T667" s="7"/>
      <c r="U667" s="7"/>
      <c r="V667" s="7"/>
      <c r="W667" s="7"/>
      <c r="X667" s="7"/>
      <c r="AH667" s="1"/>
      <c r="AI667" s="1"/>
    </row>
    <row r="668" spans="3:259" ht="11.85" customHeight="1" x14ac:dyDescent="0.3">
      <c r="C668" s="24"/>
      <c r="D668" s="12"/>
      <c r="E668" s="12"/>
      <c r="F668" s="12"/>
      <c r="G668" s="14"/>
      <c r="H668" s="14"/>
      <c r="I668" s="14"/>
      <c r="J668" s="10"/>
      <c r="K668" s="10"/>
      <c r="L668" s="10"/>
      <c r="M668" s="10"/>
      <c r="N668" s="10"/>
      <c r="O668" s="10"/>
      <c r="P668" s="10"/>
      <c r="Q668" s="10"/>
      <c r="R668" s="10"/>
      <c r="S668" s="7"/>
      <c r="T668" s="7"/>
      <c r="U668" s="7"/>
      <c r="V668" s="7"/>
      <c r="W668" s="7"/>
      <c r="X668" s="7"/>
      <c r="AH668" s="1"/>
      <c r="AI668" s="1"/>
    </row>
    <row r="669" spans="3:259" ht="11.85" customHeight="1" x14ac:dyDescent="0.3">
      <c r="C669" s="24"/>
      <c r="D669" s="12"/>
      <c r="E669" s="12"/>
      <c r="F669" s="12"/>
      <c r="G669" s="14"/>
      <c r="H669" s="14"/>
      <c r="I669" s="14"/>
      <c r="J669" s="10"/>
      <c r="K669" s="10"/>
      <c r="L669" s="10"/>
      <c r="M669" s="10"/>
      <c r="N669" s="10"/>
      <c r="O669" s="10"/>
      <c r="P669" s="10"/>
      <c r="Q669" s="10"/>
      <c r="R669" s="10"/>
      <c r="S669" s="7"/>
      <c r="T669" s="7"/>
      <c r="U669" s="7"/>
      <c r="V669" s="7"/>
      <c r="W669" s="7"/>
      <c r="X669" s="7"/>
      <c r="AH669" s="1"/>
      <c r="AI669" s="1"/>
    </row>
    <row r="670" spans="3:259" ht="11.85" customHeight="1" x14ac:dyDescent="0.3">
      <c r="C670" s="24"/>
      <c r="D670" s="12"/>
      <c r="E670" s="12"/>
      <c r="F670" s="12"/>
      <c r="G670" s="14"/>
      <c r="H670" s="14"/>
      <c r="I670" s="14"/>
      <c r="J670" s="10"/>
      <c r="K670" s="10"/>
      <c r="L670" s="10"/>
      <c r="M670" s="10"/>
      <c r="N670" s="10"/>
      <c r="O670" s="10"/>
      <c r="P670" s="10"/>
      <c r="Q670" s="10"/>
      <c r="R670" s="10"/>
      <c r="S670" s="7"/>
      <c r="T670" s="7"/>
      <c r="U670" s="7"/>
      <c r="V670" s="7"/>
      <c r="W670" s="7"/>
      <c r="X670" s="7"/>
      <c r="AH670" s="1"/>
      <c r="AI670" s="1"/>
    </row>
    <row r="671" spans="3:259" ht="11.85" customHeight="1" x14ac:dyDescent="0.3">
      <c r="C671" s="24"/>
      <c r="D671" s="12"/>
      <c r="E671" s="12"/>
      <c r="F671" s="12"/>
      <c r="G671" s="14"/>
      <c r="H671" s="14"/>
      <c r="I671" s="14"/>
      <c r="J671" s="10"/>
      <c r="K671" s="10"/>
      <c r="L671" s="10"/>
      <c r="M671" s="10"/>
      <c r="N671" s="10"/>
      <c r="O671" s="10"/>
      <c r="P671" s="10"/>
      <c r="Q671" s="10"/>
      <c r="R671" s="10"/>
      <c r="S671" s="7"/>
      <c r="T671" s="7"/>
      <c r="U671" s="7"/>
      <c r="V671" s="7"/>
      <c r="W671" s="7"/>
      <c r="X671" s="7"/>
      <c r="AH671" s="1"/>
      <c r="AI671" s="1"/>
    </row>
    <row r="672" spans="3:259" ht="11.85" customHeight="1" x14ac:dyDescent="0.3">
      <c r="C672" s="24"/>
      <c r="D672" s="12"/>
      <c r="E672" s="12"/>
      <c r="F672" s="12"/>
      <c r="G672" s="14"/>
      <c r="H672" s="14"/>
      <c r="I672" s="14"/>
      <c r="J672" s="10"/>
      <c r="K672" s="10"/>
      <c r="L672" s="10"/>
      <c r="M672" s="10"/>
      <c r="N672" s="10"/>
      <c r="O672" s="10"/>
      <c r="P672" s="10"/>
      <c r="Q672" s="10"/>
      <c r="R672" s="10"/>
      <c r="S672" s="7"/>
      <c r="T672" s="7"/>
      <c r="U672" s="7"/>
      <c r="V672" s="7"/>
      <c r="W672" s="7"/>
      <c r="X672" s="7"/>
      <c r="AH672" s="1"/>
      <c r="AI672" s="1"/>
      <c r="IX672" s="7"/>
      <c r="IY672" s="7"/>
    </row>
    <row r="673" spans="3:259" ht="11.85" customHeight="1" x14ac:dyDescent="0.3">
      <c r="C673" s="24"/>
      <c r="D673" s="12"/>
      <c r="E673" s="12"/>
      <c r="F673" s="12"/>
      <c r="G673" s="14"/>
      <c r="H673" s="14"/>
      <c r="I673" s="14"/>
      <c r="J673" s="10"/>
      <c r="K673" s="10"/>
      <c r="L673" s="10"/>
      <c r="M673" s="10"/>
      <c r="N673" s="10"/>
      <c r="O673" s="10"/>
      <c r="P673" s="10"/>
      <c r="Q673" s="10"/>
      <c r="R673" s="10"/>
      <c r="S673" s="7"/>
      <c r="T673" s="7"/>
      <c r="U673" s="7"/>
      <c r="V673" s="7"/>
      <c r="W673" s="7"/>
      <c r="X673" s="7"/>
      <c r="AH673" s="1"/>
      <c r="AI673" s="1"/>
      <c r="IX673" s="7"/>
      <c r="IY673" s="7"/>
    </row>
    <row r="674" spans="3:259" ht="11.85" customHeight="1" x14ac:dyDescent="0.3">
      <c r="C674" s="24"/>
      <c r="D674" s="12"/>
      <c r="E674" s="12"/>
      <c r="F674" s="12"/>
      <c r="G674" s="14"/>
      <c r="H674" s="14"/>
      <c r="I674" s="14"/>
      <c r="J674" s="10"/>
      <c r="K674" s="10"/>
      <c r="L674" s="10"/>
      <c r="M674" s="10"/>
      <c r="N674" s="10"/>
      <c r="O674" s="10"/>
      <c r="P674" s="10"/>
      <c r="Q674" s="10"/>
      <c r="R674" s="10"/>
      <c r="S674" s="7"/>
      <c r="T674" s="7"/>
      <c r="U674" s="7"/>
      <c r="V674" s="7"/>
      <c r="W674" s="7"/>
      <c r="X674" s="7"/>
      <c r="AH674" s="1"/>
      <c r="AI674" s="1"/>
      <c r="IX674" s="7"/>
      <c r="IY674" s="7"/>
    </row>
    <row r="675" spans="3:259" ht="11.85" customHeight="1" x14ac:dyDescent="0.3">
      <c r="C675" s="24"/>
      <c r="D675" s="12"/>
      <c r="E675" s="12"/>
      <c r="F675" s="12"/>
      <c r="G675" s="14"/>
      <c r="H675" s="14"/>
      <c r="I675" s="14"/>
      <c r="J675" s="10"/>
      <c r="K675" s="10"/>
      <c r="L675" s="10"/>
      <c r="M675" s="10"/>
      <c r="N675" s="10"/>
      <c r="O675" s="10"/>
      <c r="P675" s="10"/>
      <c r="Q675" s="10"/>
      <c r="R675" s="10"/>
      <c r="S675" s="7"/>
      <c r="T675" s="7"/>
      <c r="U675" s="7"/>
      <c r="V675" s="7"/>
      <c r="W675" s="7"/>
      <c r="X675" s="7"/>
      <c r="AH675" s="1"/>
      <c r="AI675" s="1"/>
      <c r="IX675" s="7"/>
      <c r="IY675" s="7"/>
    </row>
    <row r="676" spans="3:259" ht="11.85" customHeight="1" x14ac:dyDescent="0.3">
      <c r="C676" s="24"/>
      <c r="D676" s="12"/>
      <c r="E676" s="12"/>
      <c r="F676" s="12"/>
      <c r="G676" s="14"/>
      <c r="H676" s="14"/>
      <c r="I676" s="14"/>
      <c r="J676" s="10"/>
      <c r="K676" s="10"/>
      <c r="L676" s="10"/>
      <c r="M676" s="10"/>
      <c r="N676" s="10"/>
      <c r="O676" s="10"/>
      <c r="P676" s="10"/>
      <c r="Q676" s="10"/>
      <c r="R676" s="10"/>
      <c r="S676" s="7"/>
      <c r="T676" s="7"/>
      <c r="U676" s="7"/>
      <c r="V676" s="7"/>
      <c r="W676" s="7"/>
      <c r="X676" s="7"/>
      <c r="AH676" s="1"/>
      <c r="AI676" s="1"/>
      <c r="IX676" s="7"/>
      <c r="IY676" s="7"/>
    </row>
    <row r="677" spans="3:259" ht="11.85" customHeight="1" x14ac:dyDescent="0.3">
      <c r="C677" s="24"/>
      <c r="D677" s="12"/>
      <c r="E677" s="12"/>
      <c r="F677" s="12"/>
      <c r="G677" s="14"/>
      <c r="H677" s="14"/>
      <c r="I677" s="14"/>
      <c r="J677" s="10"/>
      <c r="K677" s="10"/>
      <c r="L677" s="10"/>
      <c r="M677" s="10"/>
      <c r="N677" s="10"/>
      <c r="O677" s="10"/>
      <c r="P677" s="10"/>
      <c r="Q677" s="10"/>
      <c r="R677" s="10"/>
      <c r="S677" s="7"/>
      <c r="T677" s="7"/>
      <c r="U677" s="7"/>
      <c r="V677" s="7"/>
      <c r="W677" s="7"/>
      <c r="X677" s="7"/>
      <c r="AH677" s="1"/>
      <c r="AI677" s="1"/>
      <c r="IX677" s="7"/>
      <c r="IY677" s="7"/>
    </row>
    <row r="678" spans="3:259" ht="11.85" customHeight="1" x14ac:dyDescent="0.3">
      <c r="C678" s="24"/>
      <c r="D678" s="12"/>
      <c r="E678" s="12"/>
      <c r="F678" s="12"/>
      <c r="G678" s="14"/>
      <c r="H678" s="14"/>
      <c r="I678" s="14"/>
      <c r="J678" s="10"/>
      <c r="K678" s="10"/>
      <c r="L678" s="10"/>
      <c r="M678" s="10"/>
      <c r="N678" s="10"/>
      <c r="O678" s="10"/>
      <c r="P678" s="10"/>
      <c r="Q678" s="10"/>
      <c r="R678" s="10"/>
      <c r="S678" s="7"/>
      <c r="T678" s="7"/>
      <c r="U678" s="7"/>
      <c r="V678" s="7"/>
      <c r="W678" s="7"/>
      <c r="X678" s="7"/>
      <c r="AH678" s="1"/>
      <c r="AI678" s="1"/>
      <c r="IX678" s="7"/>
      <c r="IY678" s="7"/>
    </row>
    <row r="679" spans="3:259" ht="11.85" customHeight="1" x14ac:dyDescent="0.3">
      <c r="C679" s="24"/>
      <c r="D679" s="12"/>
      <c r="E679" s="12"/>
      <c r="F679" s="12"/>
      <c r="G679" s="14"/>
      <c r="H679" s="14"/>
      <c r="I679" s="14"/>
      <c r="J679" s="10"/>
      <c r="K679" s="10"/>
      <c r="L679" s="10"/>
      <c r="M679" s="10"/>
      <c r="N679" s="10"/>
      <c r="O679" s="10"/>
      <c r="P679" s="10"/>
      <c r="Q679" s="10"/>
      <c r="R679" s="10"/>
      <c r="S679" s="7"/>
      <c r="T679" s="7"/>
      <c r="U679" s="7"/>
      <c r="V679" s="7"/>
      <c r="W679" s="7"/>
      <c r="X679" s="7"/>
      <c r="AH679" s="1"/>
      <c r="AI679" s="1"/>
      <c r="IX679" s="7"/>
      <c r="IY679" s="7"/>
    </row>
    <row r="680" spans="3:259" ht="11.85" customHeight="1" x14ac:dyDescent="0.3">
      <c r="C680" s="24"/>
      <c r="D680" s="12"/>
      <c r="E680" s="12"/>
      <c r="F680" s="12"/>
      <c r="G680" s="14"/>
      <c r="H680" s="14"/>
      <c r="I680" s="14"/>
      <c r="J680" s="10"/>
      <c r="K680" s="10"/>
      <c r="L680" s="10"/>
      <c r="M680" s="10"/>
      <c r="N680" s="10"/>
      <c r="O680" s="10"/>
      <c r="P680" s="10"/>
      <c r="Q680" s="10"/>
      <c r="R680" s="10"/>
      <c r="S680" s="7"/>
      <c r="T680" s="7"/>
      <c r="U680" s="7"/>
      <c r="V680" s="7"/>
      <c r="W680" s="7"/>
      <c r="X680" s="7"/>
      <c r="AH680" s="1"/>
      <c r="AI680" s="1"/>
      <c r="IX680" s="7"/>
      <c r="IY680" s="7"/>
    </row>
    <row r="681" spans="3:259" ht="11.85" customHeight="1" x14ac:dyDescent="0.3">
      <c r="C681" s="24"/>
      <c r="D681" s="12"/>
      <c r="E681" s="12"/>
      <c r="F681" s="12"/>
      <c r="G681" s="14"/>
      <c r="H681" s="14"/>
      <c r="I681" s="14"/>
      <c r="J681" s="10"/>
      <c r="K681" s="10"/>
      <c r="L681" s="10"/>
      <c r="M681" s="10"/>
      <c r="N681" s="10"/>
      <c r="O681" s="10"/>
      <c r="P681" s="10"/>
      <c r="Q681" s="10"/>
      <c r="R681" s="10"/>
      <c r="S681" s="7"/>
      <c r="T681" s="7"/>
      <c r="U681" s="7"/>
      <c r="V681" s="7"/>
      <c r="W681" s="7"/>
      <c r="X681" s="7"/>
      <c r="AH681" s="1"/>
      <c r="AI681" s="1"/>
      <c r="IX681" s="7"/>
      <c r="IY681" s="7"/>
    </row>
    <row r="682" spans="3:259" ht="11.85" customHeight="1" x14ac:dyDescent="0.3">
      <c r="C682" s="24"/>
      <c r="D682" s="12"/>
      <c r="E682" s="12"/>
      <c r="F682" s="12"/>
      <c r="G682" s="14"/>
      <c r="H682" s="14"/>
      <c r="I682" s="14"/>
      <c r="J682" s="10"/>
      <c r="K682" s="10"/>
      <c r="L682" s="10"/>
      <c r="M682" s="10"/>
      <c r="N682" s="10"/>
      <c r="O682" s="10"/>
      <c r="P682" s="10"/>
      <c r="Q682" s="10"/>
      <c r="R682" s="10"/>
      <c r="S682" s="7"/>
      <c r="T682" s="7"/>
      <c r="U682" s="7"/>
      <c r="V682" s="7"/>
      <c r="W682" s="7"/>
      <c r="X682" s="7"/>
      <c r="AH682" s="1"/>
      <c r="AI682" s="1"/>
      <c r="IX682" s="7"/>
      <c r="IY682" s="7"/>
    </row>
    <row r="683" spans="3:259" ht="11.85" customHeight="1" x14ac:dyDescent="0.3">
      <c r="C683" s="24"/>
      <c r="D683" s="12"/>
      <c r="E683" s="12"/>
      <c r="F683" s="12"/>
      <c r="G683" s="14"/>
      <c r="H683" s="14"/>
      <c r="I683" s="14"/>
      <c r="J683" s="10"/>
      <c r="K683" s="10"/>
      <c r="L683" s="10"/>
      <c r="M683" s="10"/>
      <c r="N683" s="10"/>
      <c r="O683" s="10"/>
      <c r="P683" s="10"/>
      <c r="Q683" s="10"/>
      <c r="R683" s="10"/>
      <c r="S683" s="7"/>
      <c r="T683" s="7"/>
      <c r="U683" s="7"/>
      <c r="V683" s="7"/>
      <c r="W683" s="7"/>
      <c r="X683" s="7"/>
      <c r="AH683" s="1"/>
      <c r="AI683" s="1"/>
      <c r="IX683" s="7"/>
      <c r="IY683" s="7"/>
    </row>
    <row r="684" spans="3:259" ht="11.85" customHeight="1" x14ac:dyDescent="0.3">
      <c r="C684" s="24"/>
      <c r="D684" s="12"/>
      <c r="E684" s="12"/>
      <c r="F684" s="12"/>
      <c r="G684" s="14"/>
      <c r="H684" s="14"/>
      <c r="I684" s="14"/>
      <c r="J684" s="10"/>
      <c r="K684" s="10"/>
      <c r="L684" s="10"/>
      <c r="M684" s="10"/>
      <c r="N684" s="10"/>
      <c r="O684" s="10"/>
      <c r="P684" s="10"/>
      <c r="Q684" s="10"/>
      <c r="R684" s="10"/>
      <c r="S684" s="7"/>
      <c r="T684" s="7"/>
      <c r="U684" s="7"/>
      <c r="V684" s="7"/>
      <c r="W684" s="7"/>
      <c r="X684" s="7"/>
      <c r="AH684" s="1"/>
      <c r="AI684" s="1"/>
      <c r="IX684" s="7"/>
      <c r="IY684" s="7"/>
    </row>
    <row r="685" spans="3:259" ht="11.85" customHeight="1" x14ac:dyDescent="0.3">
      <c r="C685" s="24"/>
      <c r="D685" s="12"/>
      <c r="E685" s="12"/>
      <c r="F685" s="12"/>
      <c r="G685" s="14"/>
      <c r="H685" s="14"/>
      <c r="I685" s="14"/>
      <c r="J685" s="10"/>
      <c r="K685" s="10"/>
      <c r="L685" s="10"/>
      <c r="M685" s="10"/>
      <c r="N685" s="10"/>
      <c r="O685" s="10"/>
      <c r="P685" s="10"/>
      <c r="Q685" s="10"/>
      <c r="R685" s="10"/>
      <c r="S685" s="7"/>
      <c r="T685" s="7"/>
      <c r="U685" s="7"/>
      <c r="V685" s="7"/>
      <c r="W685" s="7"/>
      <c r="X685" s="7"/>
      <c r="AH685" s="1"/>
      <c r="AI685" s="1"/>
      <c r="IX685" s="7"/>
      <c r="IY685" s="7"/>
    </row>
    <row r="686" spans="3:259" ht="11.85" customHeight="1" x14ac:dyDescent="0.3">
      <c r="C686" s="24"/>
      <c r="D686" s="12"/>
      <c r="E686" s="12"/>
      <c r="F686" s="12"/>
      <c r="G686" s="14"/>
      <c r="H686" s="14"/>
      <c r="I686" s="14"/>
      <c r="J686" s="10"/>
      <c r="K686" s="10"/>
      <c r="L686" s="10"/>
      <c r="M686" s="10"/>
      <c r="N686" s="10"/>
      <c r="O686" s="10"/>
      <c r="P686" s="10"/>
      <c r="Q686" s="10"/>
      <c r="R686" s="10"/>
      <c r="S686" s="7"/>
      <c r="T686" s="7"/>
      <c r="U686" s="7"/>
      <c r="V686" s="7"/>
      <c r="W686" s="7"/>
      <c r="X686" s="7"/>
      <c r="AH686" s="1"/>
      <c r="AI686" s="1"/>
      <c r="IX686" s="7"/>
      <c r="IY686" s="7"/>
    </row>
    <row r="687" spans="3:259" ht="11.85" customHeight="1" x14ac:dyDescent="0.3">
      <c r="C687" s="24"/>
      <c r="D687" s="12"/>
      <c r="E687" s="12"/>
      <c r="F687" s="12"/>
      <c r="G687" s="14"/>
      <c r="H687" s="14"/>
      <c r="I687" s="14"/>
      <c r="J687" s="10"/>
      <c r="K687" s="10"/>
      <c r="L687" s="10"/>
      <c r="M687" s="10"/>
      <c r="N687" s="10"/>
      <c r="O687" s="10"/>
      <c r="P687" s="10"/>
      <c r="Q687" s="10"/>
      <c r="R687" s="10"/>
      <c r="S687" s="7"/>
      <c r="T687" s="7"/>
      <c r="U687" s="7"/>
      <c r="V687" s="7"/>
      <c r="W687" s="7"/>
      <c r="X687" s="7"/>
      <c r="AH687" s="1"/>
      <c r="AI687" s="1"/>
      <c r="IX687" s="7"/>
      <c r="IY687" s="7"/>
    </row>
    <row r="688" spans="3:259" ht="11.85" customHeight="1" x14ac:dyDescent="0.3">
      <c r="C688" s="24"/>
      <c r="D688" s="12"/>
      <c r="E688" s="12"/>
      <c r="F688" s="12"/>
      <c r="G688" s="14"/>
      <c r="H688" s="14"/>
      <c r="I688" s="14"/>
      <c r="J688" s="10"/>
      <c r="K688" s="10"/>
      <c r="L688" s="10"/>
      <c r="M688" s="10"/>
      <c r="N688" s="10"/>
      <c r="O688" s="10"/>
      <c r="P688" s="10"/>
      <c r="Q688" s="10"/>
      <c r="R688" s="10"/>
      <c r="S688" s="7"/>
      <c r="T688" s="7"/>
      <c r="U688" s="7"/>
      <c r="V688" s="7"/>
      <c r="W688" s="7"/>
      <c r="X688" s="7"/>
      <c r="AH688" s="1"/>
      <c r="AI688" s="1"/>
      <c r="IX688" s="7"/>
      <c r="IY688" s="7"/>
    </row>
    <row r="689" spans="3:259" ht="11.85" customHeight="1" x14ac:dyDescent="0.3">
      <c r="C689" s="24"/>
      <c r="D689" s="12"/>
      <c r="E689" s="12"/>
      <c r="F689" s="12"/>
      <c r="G689" s="14"/>
      <c r="H689" s="14"/>
      <c r="I689" s="14"/>
      <c r="J689" s="10"/>
      <c r="K689" s="10"/>
      <c r="L689" s="10"/>
      <c r="M689" s="10"/>
      <c r="N689" s="10"/>
      <c r="O689" s="10"/>
      <c r="P689" s="10"/>
      <c r="Q689" s="10"/>
      <c r="R689" s="10"/>
      <c r="S689" s="7"/>
      <c r="T689" s="7"/>
      <c r="U689" s="7"/>
      <c r="V689" s="7"/>
      <c r="W689" s="7"/>
      <c r="X689" s="7"/>
      <c r="AH689" s="1"/>
      <c r="AI689" s="1"/>
      <c r="IX689" s="7"/>
      <c r="IY689" s="7"/>
    </row>
    <row r="690" spans="3:259" ht="11.85" customHeight="1" x14ac:dyDescent="0.3">
      <c r="C690" s="24"/>
      <c r="D690" s="12"/>
      <c r="E690" s="12"/>
      <c r="F690" s="12"/>
      <c r="G690" s="14"/>
      <c r="H690" s="14"/>
      <c r="I690" s="14"/>
      <c r="J690" s="10"/>
      <c r="K690" s="10"/>
      <c r="L690" s="10"/>
      <c r="M690" s="10"/>
      <c r="N690" s="10"/>
      <c r="O690" s="10"/>
      <c r="P690" s="10"/>
      <c r="Q690" s="10"/>
      <c r="R690" s="10"/>
      <c r="S690" s="7"/>
      <c r="T690" s="7"/>
      <c r="U690" s="7"/>
      <c r="V690" s="7"/>
      <c r="W690" s="7"/>
      <c r="X690" s="7"/>
      <c r="AH690" s="1"/>
      <c r="AI690" s="1"/>
      <c r="IX690" s="7"/>
      <c r="IY690" s="7"/>
    </row>
    <row r="691" spans="3:259" ht="11.85" customHeight="1" x14ac:dyDescent="0.3">
      <c r="C691" s="24"/>
      <c r="D691" s="12"/>
      <c r="E691" s="12"/>
      <c r="F691" s="12"/>
      <c r="G691" s="14"/>
      <c r="H691" s="14"/>
      <c r="I691" s="14"/>
      <c r="J691" s="10"/>
      <c r="K691" s="10"/>
      <c r="L691" s="10"/>
      <c r="M691" s="10"/>
      <c r="N691" s="10"/>
      <c r="O691" s="10"/>
      <c r="P691" s="10"/>
      <c r="Q691" s="10"/>
      <c r="R691" s="10"/>
      <c r="S691" s="7"/>
      <c r="T691" s="7"/>
      <c r="U691" s="7"/>
      <c r="V691" s="7"/>
      <c r="W691" s="7"/>
      <c r="X691" s="7"/>
      <c r="AH691" s="1"/>
      <c r="AI691" s="1"/>
      <c r="IX691" s="7"/>
      <c r="IY691" s="7"/>
    </row>
    <row r="692" spans="3:259" ht="11.85" customHeight="1" x14ac:dyDescent="0.3">
      <c r="C692" s="24"/>
      <c r="D692" s="12"/>
      <c r="E692" s="12"/>
      <c r="F692" s="12"/>
      <c r="G692" s="14"/>
      <c r="H692" s="14"/>
      <c r="I692" s="14"/>
      <c r="J692" s="10"/>
      <c r="K692" s="10"/>
      <c r="L692" s="10"/>
      <c r="M692" s="10"/>
      <c r="N692" s="10"/>
      <c r="O692" s="10"/>
      <c r="P692" s="10"/>
      <c r="Q692" s="10"/>
      <c r="R692" s="10"/>
      <c r="S692" s="7"/>
      <c r="T692" s="7"/>
      <c r="U692" s="7"/>
      <c r="V692" s="7"/>
      <c r="W692" s="7"/>
      <c r="X692" s="7"/>
      <c r="AH692" s="1"/>
      <c r="AI692" s="1"/>
      <c r="IX692" s="7"/>
      <c r="IY692" s="7"/>
    </row>
    <row r="693" spans="3:259" ht="11.85" customHeight="1" x14ac:dyDescent="0.3">
      <c r="C693" s="24"/>
      <c r="D693" s="12"/>
      <c r="E693" s="12"/>
      <c r="F693" s="12"/>
      <c r="G693" s="14"/>
      <c r="H693" s="14"/>
      <c r="I693" s="14"/>
      <c r="J693" s="10"/>
      <c r="K693" s="10"/>
      <c r="L693" s="10"/>
      <c r="M693" s="10"/>
      <c r="N693" s="10"/>
      <c r="O693" s="10"/>
      <c r="P693" s="10"/>
      <c r="Q693" s="10"/>
      <c r="R693" s="10"/>
      <c r="S693" s="7"/>
      <c r="T693" s="7"/>
      <c r="U693" s="7"/>
      <c r="V693" s="7"/>
      <c r="W693" s="7"/>
      <c r="X693" s="7"/>
      <c r="AH693" s="1"/>
      <c r="AI693" s="1"/>
      <c r="IX693" s="7"/>
      <c r="IY693" s="7"/>
    </row>
    <row r="694" spans="3:259" ht="11.85" customHeight="1" x14ac:dyDescent="0.3">
      <c r="C694" s="24"/>
      <c r="D694" s="12"/>
      <c r="E694" s="12"/>
      <c r="F694" s="12"/>
      <c r="G694" s="14"/>
      <c r="H694" s="14"/>
      <c r="I694" s="14"/>
      <c r="J694" s="10"/>
      <c r="K694" s="10"/>
      <c r="L694" s="10"/>
      <c r="M694" s="10"/>
      <c r="N694" s="10"/>
      <c r="O694" s="10"/>
      <c r="P694" s="10"/>
      <c r="Q694" s="10"/>
      <c r="R694" s="10"/>
      <c r="S694" s="7"/>
      <c r="T694" s="7"/>
      <c r="U694" s="7"/>
      <c r="V694" s="7"/>
      <c r="W694" s="7"/>
      <c r="X694" s="7"/>
      <c r="AH694" s="1"/>
      <c r="AI694" s="1"/>
      <c r="IX694" s="7"/>
      <c r="IY694" s="7"/>
    </row>
    <row r="695" spans="3:259" ht="11.85" customHeight="1" x14ac:dyDescent="0.3">
      <c r="C695" s="24"/>
      <c r="D695" s="12"/>
      <c r="E695" s="12"/>
      <c r="F695" s="12"/>
      <c r="G695" s="14"/>
      <c r="H695" s="14"/>
      <c r="I695" s="14"/>
      <c r="J695" s="10"/>
      <c r="K695" s="10"/>
      <c r="L695" s="10"/>
      <c r="M695" s="10"/>
      <c r="N695" s="10"/>
      <c r="O695" s="10"/>
      <c r="P695" s="10"/>
      <c r="Q695" s="10"/>
      <c r="R695" s="10"/>
      <c r="S695" s="7"/>
      <c r="T695" s="7"/>
      <c r="U695" s="7"/>
      <c r="V695" s="7"/>
      <c r="W695" s="7"/>
      <c r="X695" s="7"/>
      <c r="AH695" s="1"/>
      <c r="AI695" s="1"/>
      <c r="IX695" s="7"/>
      <c r="IY695" s="7"/>
    </row>
    <row r="696" spans="3:259" ht="11.85" customHeight="1" x14ac:dyDescent="0.3">
      <c r="C696" s="24"/>
      <c r="D696" s="12"/>
      <c r="E696" s="12"/>
      <c r="F696" s="12"/>
      <c r="G696" s="14"/>
      <c r="H696" s="14"/>
      <c r="I696" s="14"/>
      <c r="J696" s="10"/>
      <c r="K696" s="10"/>
      <c r="L696" s="10"/>
      <c r="M696" s="10"/>
      <c r="N696" s="10"/>
      <c r="O696" s="10"/>
      <c r="P696" s="10"/>
      <c r="Q696" s="10"/>
      <c r="R696" s="10"/>
      <c r="S696" s="7"/>
      <c r="T696" s="7"/>
      <c r="U696" s="7"/>
      <c r="V696" s="7"/>
      <c r="W696" s="7"/>
      <c r="X696" s="7"/>
      <c r="AH696" s="1"/>
      <c r="AI696" s="1"/>
      <c r="IX696" s="7"/>
      <c r="IY696" s="7"/>
    </row>
    <row r="697" spans="3:259" ht="11.85" customHeight="1" x14ac:dyDescent="0.3">
      <c r="C697" s="24"/>
      <c r="D697" s="12"/>
      <c r="E697" s="12"/>
      <c r="F697" s="12"/>
      <c r="G697" s="14"/>
      <c r="H697" s="14"/>
      <c r="I697" s="14"/>
      <c r="J697" s="10"/>
      <c r="K697" s="10"/>
      <c r="L697" s="10"/>
      <c r="M697" s="10"/>
      <c r="N697" s="10"/>
      <c r="O697" s="10"/>
      <c r="P697" s="10"/>
      <c r="Q697" s="10"/>
      <c r="R697" s="10"/>
      <c r="S697" s="7"/>
      <c r="T697" s="7"/>
      <c r="U697" s="7"/>
      <c r="V697" s="7"/>
      <c r="W697" s="7"/>
      <c r="X697" s="7"/>
      <c r="AH697" s="1"/>
      <c r="AI697" s="1"/>
      <c r="IX697" s="7"/>
      <c r="IY697" s="7"/>
    </row>
    <row r="698" spans="3:259" ht="11.85" customHeight="1" x14ac:dyDescent="0.3">
      <c r="C698" s="24"/>
      <c r="D698" s="12"/>
      <c r="E698" s="12"/>
      <c r="F698" s="12"/>
      <c r="G698" s="14"/>
      <c r="H698" s="14"/>
      <c r="I698" s="14"/>
      <c r="J698" s="10"/>
      <c r="K698" s="10"/>
      <c r="L698" s="10"/>
      <c r="M698" s="10"/>
      <c r="N698" s="10"/>
      <c r="O698" s="10"/>
      <c r="P698" s="10"/>
      <c r="Q698" s="10"/>
      <c r="R698" s="10"/>
      <c r="S698" s="7"/>
      <c r="T698" s="7"/>
      <c r="U698" s="7"/>
      <c r="V698" s="7"/>
      <c r="W698" s="7"/>
      <c r="X698" s="7"/>
      <c r="AH698" s="1"/>
      <c r="AI698" s="1"/>
      <c r="IX698" s="7"/>
      <c r="IY698" s="7"/>
    </row>
    <row r="699" spans="3:259" ht="11.85" customHeight="1" x14ac:dyDescent="0.3">
      <c r="C699" s="24"/>
      <c r="D699" s="12"/>
      <c r="E699" s="12"/>
      <c r="F699" s="12"/>
      <c r="G699" s="14"/>
      <c r="H699" s="14"/>
      <c r="I699" s="14"/>
      <c r="J699" s="10"/>
      <c r="K699" s="10"/>
      <c r="L699" s="10"/>
      <c r="M699" s="10"/>
      <c r="N699" s="10"/>
      <c r="O699" s="10"/>
      <c r="P699" s="10"/>
      <c r="Q699" s="10"/>
      <c r="R699" s="10"/>
      <c r="S699" s="7"/>
      <c r="T699" s="7"/>
      <c r="U699" s="7"/>
      <c r="V699" s="7"/>
      <c r="W699" s="7"/>
      <c r="X699" s="7"/>
      <c r="AH699" s="1"/>
      <c r="AI699" s="1"/>
      <c r="IX699" s="7"/>
      <c r="IY699" s="7"/>
    </row>
    <row r="700" spans="3:259" ht="11.85" customHeight="1" x14ac:dyDescent="0.3">
      <c r="C700" s="24"/>
      <c r="D700" s="12"/>
      <c r="E700" s="12"/>
      <c r="F700" s="12"/>
      <c r="G700" s="14"/>
      <c r="H700" s="14"/>
      <c r="I700" s="14"/>
      <c r="J700" s="10"/>
      <c r="K700" s="10"/>
      <c r="L700" s="10"/>
      <c r="M700" s="10"/>
      <c r="N700" s="10"/>
      <c r="O700" s="10"/>
      <c r="P700" s="10"/>
      <c r="Q700" s="10"/>
      <c r="R700" s="10"/>
      <c r="S700" s="7"/>
      <c r="T700" s="7"/>
      <c r="U700" s="7"/>
      <c r="V700" s="7"/>
      <c r="W700" s="7"/>
      <c r="X700" s="7"/>
      <c r="AH700" s="1"/>
      <c r="AI700" s="1"/>
      <c r="IX700" s="7"/>
      <c r="IY700" s="7"/>
    </row>
    <row r="701" spans="3:259" ht="11.85" customHeight="1" x14ac:dyDescent="0.3">
      <c r="C701" s="24"/>
      <c r="D701" s="12"/>
      <c r="E701" s="12"/>
      <c r="F701" s="12"/>
      <c r="G701" s="14"/>
      <c r="H701" s="14"/>
      <c r="I701" s="14"/>
      <c r="J701" s="10"/>
      <c r="K701" s="10"/>
      <c r="L701" s="10"/>
      <c r="M701" s="10"/>
      <c r="N701" s="10"/>
      <c r="O701" s="10"/>
      <c r="P701" s="10"/>
      <c r="Q701" s="10"/>
      <c r="R701" s="10"/>
      <c r="S701" s="7"/>
      <c r="T701" s="7"/>
      <c r="U701" s="7"/>
      <c r="V701" s="7"/>
      <c r="W701" s="7"/>
      <c r="X701" s="7"/>
      <c r="AH701" s="1"/>
      <c r="AI701" s="1"/>
      <c r="IX701" s="7"/>
      <c r="IY701" s="7"/>
    </row>
    <row r="702" spans="3:259" ht="11.85" customHeight="1" x14ac:dyDescent="0.3">
      <c r="C702" s="24"/>
      <c r="D702" s="12"/>
      <c r="E702" s="12"/>
      <c r="F702" s="12"/>
      <c r="G702" s="14"/>
      <c r="H702" s="14"/>
      <c r="I702" s="14"/>
      <c r="J702" s="10"/>
      <c r="K702" s="10"/>
      <c r="L702" s="10"/>
      <c r="M702" s="10"/>
      <c r="N702" s="10"/>
      <c r="O702" s="10"/>
      <c r="P702" s="10"/>
      <c r="Q702" s="10"/>
      <c r="R702" s="10"/>
      <c r="S702" s="7"/>
      <c r="T702" s="7"/>
      <c r="U702" s="7"/>
      <c r="V702" s="7"/>
      <c r="W702" s="7"/>
      <c r="X702" s="7"/>
      <c r="AH702" s="1"/>
      <c r="AI702" s="1"/>
      <c r="IX702" s="7"/>
      <c r="IY702" s="7"/>
    </row>
    <row r="703" spans="3:259" ht="11.85" customHeight="1" x14ac:dyDescent="0.3">
      <c r="C703" s="24"/>
      <c r="D703" s="12"/>
      <c r="E703" s="12"/>
      <c r="F703" s="12"/>
      <c r="G703" s="14"/>
      <c r="H703" s="14"/>
      <c r="I703" s="14"/>
      <c r="J703" s="10"/>
      <c r="K703" s="10"/>
      <c r="L703" s="10"/>
      <c r="M703" s="10"/>
      <c r="N703" s="10"/>
      <c r="O703" s="10"/>
      <c r="P703" s="10"/>
      <c r="Q703" s="10"/>
      <c r="R703" s="10"/>
      <c r="S703" s="7"/>
      <c r="T703" s="7"/>
      <c r="U703" s="7"/>
      <c r="V703" s="7"/>
      <c r="W703" s="7"/>
      <c r="X703" s="7"/>
      <c r="AH703" s="1"/>
      <c r="AI703" s="1"/>
      <c r="IX703" s="7"/>
      <c r="IY703" s="7"/>
    </row>
    <row r="704" spans="3:259" ht="11.85" customHeight="1" x14ac:dyDescent="0.3">
      <c r="C704" s="24"/>
      <c r="D704" s="12"/>
      <c r="E704" s="12"/>
      <c r="F704" s="12"/>
      <c r="G704" s="14"/>
      <c r="H704" s="14"/>
      <c r="I704" s="14"/>
      <c r="J704" s="10"/>
      <c r="K704" s="10"/>
      <c r="L704" s="10"/>
      <c r="M704" s="10"/>
      <c r="N704" s="10"/>
      <c r="O704" s="10"/>
      <c r="P704" s="10"/>
      <c r="Q704" s="10"/>
      <c r="R704" s="10"/>
      <c r="S704" s="7"/>
      <c r="T704" s="7"/>
      <c r="U704" s="7"/>
      <c r="V704" s="7"/>
      <c r="W704" s="7"/>
      <c r="X704" s="7"/>
      <c r="AH704" s="1"/>
      <c r="AI704" s="1"/>
      <c r="IX704" s="7"/>
      <c r="IY704" s="7"/>
    </row>
    <row r="705" spans="3:259" ht="11.85" customHeight="1" x14ac:dyDescent="0.3">
      <c r="C705" s="24"/>
      <c r="D705" s="12"/>
      <c r="E705" s="12"/>
      <c r="F705" s="12"/>
      <c r="G705" s="14"/>
      <c r="H705" s="14"/>
      <c r="I705" s="14"/>
      <c r="J705" s="10"/>
      <c r="K705" s="10"/>
      <c r="L705" s="10"/>
      <c r="M705" s="10"/>
      <c r="N705" s="10"/>
      <c r="O705" s="10"/>
      <c r="P705" s="10"/>
      <c r="Q705" s="10"/>
      <c r="R705" s="10"/>
      <c r="S705" s="7"/>
      <c r="T705" s="7"/>
      <c r="U705" s="7"/>
      <c r="V705" s="7"/>
      <c r="W705" s="7"/>
      <c r="X705" s="7"/>
      <c r="AH705" s="1"/>
      <c r="AI705" s="1"/>
      <c r="IX705" s="7"/>
      <c r="IY705" s="7"/>
    </row>
    <row r="706" spans="3:259" ht="11.85" customHeight="1" x14ac:dyDescent="0.3">
      <c r="C706" s="24"/>
      <c r="D706" s="12"/>
      <c r="E706" s="12"/>
      <c r="F706" s="12"/>
      <c r="G706" s="14"/>
      <c r="H706" s="14"/>
      <c r="I706" s="14"/>
      <c r="J706" s="10"/>
      <c r="K706" s="10"/>
      <c r="L706" s="10"/>
      <c r="M706" s="10"/>
      <c r="N706" s="10"/>
      <c r="O706" s="10"/>
      <c r="P706" s="10"/>
      <c r="Q706" s="10"/>
      <c r="R706" s="10"/>
      <c r="S706" s="7"/>
      <c r="T706" s="7"/>
      <c r="U706" s="7"/>
      <c r="V706" s="7"/>
      <c r="W706" s="7"/>
      <c r="X706" s="7"/>
      <c r="AH706" s="1"/>
      <c r="AI706" s="1"/>
      <c r="IX706" s="7"/>
      <c r="IY706" s="7"/>
    </row>
    <row r="707" spans="3:259" ht="11.85" customHeight="1" x14ac:dyDescent="0.3">
      <c r="C707" s="24"/>
      <c r="D707" s="12"/>
      <c r="E707" s="12"/>
      <c r="F707" s="12"/>
      <c r="G707" s="14"/>
      <c r="H707" s="14"/>
      <c r="I707" s="14"/>
      <c r="J707" s="10"/>
      <c r="K707" s="10"/>
      <c r="L707" s="10"/>
      <c r="M707" s="10"/>
      <c r="N707" s="10"/>
      <c r="O707" s="10"/>
      <c r="P707" s="10"/>
      <c r="Q707" s="10"/>
      <c r="R707" s="10"/>
      <c r="S707" s="7"/>
      <c r="T707" s="7"/>
      <c r="U707" s="7"/>
      <c r="V707" s="7"/>
      <c r="W707" s="7"/>
      <c r="X707" s="7"/>
      <c r="AH707" s="1"/>
      <c r="AI707" s="1"/>
      <c r="IX707" s="7"/>
      <c r="IY707" s="7"/>
    </row>
    <row r="708" spans="3:259" ht="11.85" customHeight="1" x14ac:dyDescent="0.3">
      <c r="C708" s="24"/>
      <c r="D708" s="12"/>
      <c r="E708" s="12"/>
      <c r="F708" s="12"/>
      <c r="G708" s="14"/>
      <c r="H708" s="14"/>
      <c r="I708" s="14"/>
      <c r="J708" s="10"/>
      <c r="K708" s="10"/>
      <c r="L708" s="10"/>
      <c r="M708" s="10"/>
      <c r="N708" s="10"/>
      <c r="O708" s="10"/>
      <c r="P708" s="10"/>
      <c r="Q708" s="10"/>
      <c r="R708" s="10"/>
      <c r="S708" s="7"/>
      <c r="T708" s="7"/>
      <c r="U708" s="7"/>
      <c r="V708" s="7"/>
      <c r="W708" s="7"/>
      <c r="X708" s="7"/>
      <c r="AH708" s="1"/>
      <c r="AI708" s="1"/>
      <c r="IX708" s="7"/>
      <c r="IY708" s="7"/>
    </row>
    <row r="709" spans="3:259" ht="11.85" customHeight="1" x14ac:dyDescent="0.3">
      <c r="C709" s="24"/>
      <c r="D709" s="12"/>
      <c r="E709" s="12"/>
      <c r="F709" s="12"/>
      <c r="G709" s="14"/>
      <c r="H709" s="14"/>
      <c r="I709" s="14"/>
      <c r="J709" s="10"/>
      <c r="K709" s="10"/>
      <c r="L709" s="10"/>
      <c r="M709" s="10"/>
      <c r="N709" s="10"/>
      <c r="O709" s="10"/>
      <c r="P709" s="10"/>
      <c r="Q709" s="10"/>
      <c r="R709" s="10"/>
      <c r="S709" s="7"/>
      <c r="T709" s="7"/>
      <c r="U709" s="7"/>
      <c r="V709" s="7"/>
      <c r="W709" s="7"/>
      <c r="X709" s="7"/>
      <c r="AH709" s="1"/>
      <c r="AI709" s="1"/>
      <c r="IX709" s="7"/>
      <c r="IY709" s="7"/>
    </row>
    <row r="710" spans="3:259" ht="11.85" customHeight="1" x14ac:dyDescent="0.3">
      <c r="C710" s="24"/>
      <c r="D710" s="12"/>
      <c r="E710" s="12"/>
      <c r="F710" s="12"/>
      <c r="G710" s="14"/>
      <c r="H710" s="14"/>
      <c r="I710" s="14"/>
      <c r="J710" s="10"/>
      <c r="K710" s="10"/>
      <c r="L710" s="10"/>
      <c r="M710" s="10"/>
      <c r="N710" s="10"/>
      <c r="O710" s="10"/>
      <c r="P710" s="10"/>
      <c r="Q710" s="10"/>
      <c r="R710" s="10"/>
      <c r="S710" s="7"/>
      <c r="T710" s="7"/>
      <c r="U710" s="7"/>
      <c r="V710" s="7"/>
      <c r="W710" s="7"/>
      <c r="X710" s="7"/>
      <c r="AH710" s="1"/>
      <c r="AI710" s="1"/>
      <c r="IX710" s="7"/>
      <c r="IY710" s="7"/>
    </row>
    <row r="711" spans="3:259" ht="11.85" customHeight="1" x14ac:dyDescent="0.3">
      <c r="C711" s="24"/>
      <c r="D711" s="12"/>
      <c r="E711" s="12"/>
      <c r="F711" s="12"/>
      <c r="G711" s="14"/>
      <c r="H711" s="14"/>
      <c r="I711" s="14"/>
      <c r="J711" s="10"/>
      <c r="K711" s="10"/>
      <c r="L711" s="10"/>
      <c r="M711" s="10"/>
      <c r="N711" s="10"/>
      <c r="O711" s="10"/>
      <c r="P711" s="10"/>
      <c r="Q711" s="10"/>
      <c r="R711" s="10"/>
      <c r="S711" s="7"/>
      <c r="T711" s="7"/>
      <c r="U711" s="7"/>
      <c r="V711" s="7"/>
      <c r="W711" s="7"/>
      <c r="X711" s="7"/>
      <c r="AH711" s="1"/>
      <c r="AI711" s="1"/>
      <c r="IX711" s="7"/>
      <c r="IY711" s="7"/>
    </row>
    <row r="712" spans="3:259" ht="11.85" customHeight="1" x14ac:dyDescent="0.3">
      <c r="C712" s="24"/>
      <c r="D712" s="12"/>
      <c r="E712" s="12"/>
      <c r="F712" s="12"/>
      <c r="G712" s="14"/>
      <c r="H712" s="14"/>
      <c r="I712" s="14"/>
      <c r="J712" s="10"/>
      <c r="K712" s="10"/>
      <c r="L712" s="10"/>
      <c r="M712" s="10"/>
      <c r="N712" s="10"/>
      <c r="O712" s="10"/>
      <c r="P712" s="10"/>
      <c r="Q712" s="10"/>
      <c r="R712" s="10"/>
      <c r="S712" s="7"/>
      <c r="T712" s="7"/>
      <c r="U712" s="7"/>
      <c r="V712" s="7"/>
      <c r="W712" s="7"/>
      <c r="X712" s="7"/>
      <c r="AH712" s="1"/>
      <c r="AI712" s="1"/>
      <c r="IX712" s="7"/>
      <c r="IY712" s="7"/>
    </row>
    <row r="713" spans="3:259" ht="11.85" customHeight="1" x14ac:dyDescent="0.3">
      <c r="C713" s="24"/>
      <c r="D713" s="12"/>
      <c r="E713" s="12"/>
      <c r="F713" s="12"/>
      <c r="G713" s="14"/>
      <c r="H713" s="14"/>
      <c r="I713" s="14"/>
      <c r="J713" s="10"/>
      <c r="K713" s="10"/>
      <c r="L713" s="10"/>
      <c r="M713" s="10"/>
      <c r="N713" s="10"/>
      <c r="O713" s="10"/>
      <c r="P713" s="10"/>
      <c r="Q713" s="10"/>
      <c r="R713" s="10"/>
      <c r="S713" s="7"/>
      <c r="T713" s="7"/>
      <c r="U713" s="7"/>
      <c r="V713" s="7"/>
      <c r="W713" s="7"/>
      <c r="X713" s="7"/>
      <c r="AH713" s="1"/>
      <c r="AI713" s="1"/>
      <c r="IX713" s="7"/>
      <c r="IY713" s="7"/>
    </row>
    <row r="714" spans="3:259" ht="11.85" customHeight="1" x14ac:dyDescent="0.3">
      <c r="C714" s="24"/>
      <c r="D714" s="12"/>
      <c r="E714" s="12"/>
      <c r="F714" s="12"/>
      <c r="G714" s="14"/>
      <c r="H714" s="14"/>
      <c r="I714" s="14"/>
      <c r="J714" s="10"/>
      <c r="K714" s="10"/>
      <c r="L714" s="10"/>
      <c r="M714" s="10"/>
      <c r="N714" s="10"/>
      <c r="O714" s="10"/>
      <c r="P714" s="10"/>
      <c r="Q714" s="10"/>
      <c r="R714" s="10"/>
      <c r="S714" s="7"/>
      <c r="T714" s="7"/>
      <c r="U714" s="7"/>
      <c r="V714" s="7"/>
      <c r="W714" s="7"/>
      <c r="X714" s="7"/>
      <c r="AH714" s="1"/>
      <c r="AI714" s="1"/>
      <c r="IX714" s="7"/>
      <c r="IY714" s="7"/>
    </row>
    <row r="715" spans="3:259" ht="11.85" customHeight="1" x14ac:dyDescent="0.3">
      <c r="C715" s="24"/>
      <c r="D715" s="12"/>
      <c r="E715" s="12"/>
      <c r="F715" s="12"/>
      <c r="G715" s="14"/>
      <c r="H715" s="14"/>
      <c r="I715" s="14"/>
      <c r="J715" s="10"/>
      <c r="K715" s="10"/>
      <c r="L715" s="10"/>
      <c r="M715" s="10"/>
      <c r="N715" s="10"/>
      <c r="O715" s="10"/>
      <c r="P715" s="10"/>
      <c r="Q715" s="10"/>
      <c r="R715" s="10"/>
      <c r="S715" s="7"/>
      <c r="T715" s="7"/>
      <c r="U715" s="7"/>
      <c r="V715" s="7"/>
      <c r="W715" s="7"/>
      <c r="X715" s="7"/>
      <c r="AH715" s="1"/>
      <c r="AI715" s="1"/>
      <c r="IX715" s="7"/>
      <c r="IY715" s="7"/>
    </row>
    <row r="716" spans="3:259" ht="11.85" customHeight="1" x14ac:dyDescent="0.3">
      <c r="C716" s="24"/>
      <c r="D716" s="12"/>
      <c r="E716" s="12"/>
      <c r="F716" s="12"/>
      <c r="G716" s="14"/>
      <c r="H716" s="14"/>
      <c r="I716" s="14"/>
      <c r="J716" s="10"/>
      <c r="K716" s="10"/>
      <c r="L716" s="10"/>
      <c r="M716" s="10"/>
      <c r="N716" s="10"/>
      <c r="O716" s="10"/>
      <c r="P716" s="10"/>
      <c r="Q716" s="10"/>
      <c r="R716" s="10"/>
      <c r="S716" s="7"/>
      <c r="T716" s="7"/>
      <c r="U716" s="7"/>
      <c r="V716" s="7"/>
      <c r="W716" s="7"/>
      <c r="X716" s="7"/>
      <c r="AH716" s="1"/>
      <c r="AI716" s="1"/>
      <c r="IX716" s="7"/>
      <c r="IY716" s="7"/>
    </row>
    <row r="717" spans="3:259" ht="11.85" customHeight="1" x14ac:dyDescent="0.3">
      <c r="C717" s="24"/>
      <c r="D717" s="12"/>
      <c r="E717" s="12"/>
      <c r="F717" s="12"/>
      <c r="G717" s="14"/>
      <c r="H717" s="14"/>
      <c r="I717" s="14"/>
      <c r="J717" s="10"/>
      <c r="K717" s="10"/>
      <c r="L717" s="10"/>
      <c r="M717" s="10"/>
      <c r="N717" s="10"/>
      <c r="O717" s="10"/>
      <c r="P717" s="10"/>
      <c r="Q717" s="10"/>
      <c r="R717" s="10"/>
      <c r="S717" s="7"/>
      <c r="T717" s="7"/>
      <c r="U717" s="7"/>
      <c r="V717" s="7"/>
      <c r="W717" s="7"/>
      <c r="X717" s="7"/>
      <c r="AH717" s="1"/>
      <c r="AI717" s="1"/>
      <c r="IX717" s="7"/>
      <c r="IY717" s="7"/>
    </row>
    <row r="718" spans="3:259" ht="11.85" customHeight="1" x14ac:dyDescent="0.3">
      <c r="C718" s="24"/>
      <c r="D718" s="12"/>
      <c r="E718" s="12"/>
      <c r="F718" s="12"/>
      <c r="G718" s="14"/>
      <c r="H718" s="14"/>
      <c r="I718" s="14"/>
      <c r="J718" s="10"/>
      <c r="K718" s="10"/>
      <c r="L718" s="10"/>
      <c r="M718" s="10"/>
      <c r="N718" s="10"/>
      <c r="O718" s="10"/>
      <c r="P718" s="10"/>
      <c r="Q718" s="10"/>
      <c r="R718" s="10"/>
      <c r="S718" s="7"/>
      <c r="T718" s="7"/>
      <c r="U718" s="7"/>
      <c r="V718" s="7"/>
      <c r="W718" s="7"/>
      <c r="X718" s="7"/>
      <c r="AH718" s="1"/>
      <c r="AI718" s="1"/>
      <c r="IX718" s="7"/>
      <c r="IY718" s="7"/>
    </row>
    <row r="719" spans="3:259" ht="11.85" customHeight="1" x14ac:dyDescent="0.3">
      <c r="C719" s="24"/>
      <c r="D719" s="12"/>
      <c r="E719" s="12"/>
      <c r="F719" s="12"/>
      <c r="G719" s="14"/>
      <c r="H719" s="14"/>
      <c r="I719" s="14"/>
      <c r="J719" s="10"/>
      <c r="K719" s="10"/>
      <c r="L719" s="10"/>
      <c r="M719" s="10"/>
      <c r="N719" s="10"/>
      <c r="O719" s="10"/>
      <c r="P719" s="10"/>
      <c r="Q719" s="10"/>
      <c r="R719" s="10"/>
      <c r="S719" s="7"/>
      <c r="T719" s="7"/>
      <c r="U719" s="7"/>
      <c r="V719" s="7"/>
      <c r="W719" s="7"/>
      <c r="X719" s="7"/>
      <c r="AH719" s="1"/>
      <c r="AI719" s="1"/>
      <c r="IX719" s="7"/>
      <c r="IY719" s="7"/>
    </row>
    <row r="720" spans="3:259" ht="11.85" customHeight="1" x14ac:dyDescent="0.3">
      <c r="C720" s="24"/>
      <c r="D720" s="12"/>
      <c r="E720" s="12"/>
      <c r="F720" s="12"/>
      <c r="G720" s="14"/>
      <c r="H720" s="14"/>
      <c r="I720" s="14"/>
      <c r="J720" s="10"/>
      <c r="K720" s="10"/>
      <c r="L720" s="10"/>
      <c r="M720" s="10"/>
      <c r="N720" s="10"/>
      <c r="O720" s="10"/>
      <c r="P720" s="10"/>
      <c r="Q720" s="10"/>
      <c r="R720" s="10"/>
      <c r="S720" s="7"/>
      <c r="T720" s="7"/>
      <c r="U720" s="7"/>
      <c r="V720" s="7"/>
      <c r="W720" s="7"/>
      <c r="X720" s="7"/>
      <c r="AH720" s="1"/>
      <c r="AI720" s="1"/>
      <c r="IX720" s="7"/>
      <c r="IY720" s="7"/>
    </row>
    <row r="721" spans="3:259" ht="11.85" customHeight="1" x14ac:dyDescent="0.3">
      <c r="C721" s="24"/>
      <c r="D721" s="12"/>
      <c r="E721" s="12"/>
      <c r="F721" s="12"/>
      <c r="G721" s="14"/>
      <c r="H721" s="14"/>
      <c r="I721" s="14"/>
      <c r="J721" s="10"/>
      <c r="K721" s="10"/>
      <c r="L721" s="10"/>
      <c r="M721" s="10"/>
      <c r="N721" s="10"/>
      <c r="O721" s="10"/>
      <c r="P721" s="10"/>
      <c r="Q721" s="10"/>
      <c r="R721" s="10"/>
      <c r="S721" s="7"/>
      <c r="T721" s="7"/>
      <c r="U721" s="7"/>
      <c r="V721" s="7"/>
      <c r="W721" s="7"/>
      <c r="X721" s="7"/>
      <c r="AH721" s="1"/>
      <c r="AI721" s="1"/>
      <c r="IX721" s="7"/>
      <c r="IY721" s="7"/>
    </row>
    <row r="722" spans="3:259" ht="11.85" customHeight="1" x14ac:dyDescent="0.3">
      <c r="C722" s="24"/>
      <c r="D722" s="12"/>
      <c r="E722" s="12"/>
      <c r="F722" s="12"/>
      <c r="G722" s="14"/>
      <c r="H722" s="14"/>
      <c r="I722" s="14"/>
      <c r="J722" s="10"/>
      <c r="K722" s="10"/>
      <c r="L722" s="10"/>
      <c r="M722" s="10"/>
      <c r="N722" s="10"/>
      <c r="O722" s="10"/>
      <c r="P722" s="10"/>
      <c r="Q722" s="10"/>
      <c r="R722" s="10"/>
      <c r="S722" s="7"/>
      <c r="T722" s="7"/>
      <c r="U722" s="7"/>
      <c r="V722" s="7"/>
      <c r="W722" s="7"/>
      <c r="X722" s="7"/>
      <c r="AH722" s="1"/>
      <c r="AI722" s="1"/>
      <c r="IX722" s="7"/>
      <c r="IY722" s="7"/>
    </row>
    <row r="723" spans="3:259" ht="11.85" customHeight="1" x14ac:dyDescent="0.3">
      <c r="C723" s="24"/>
      <c r="D723" s="12"/>
      <c r="E723" s="12"/>
      <c r="F723" s="12"/>
      <c r="G723" s="14"/>
      <c r="H723" s="14"/>
      <c r="I723" s="14"/>
      <c r="J723" s="10"/>
      <c r="K723" s="10"/>
      <c r="L723" s="10"/>
      <c r="M723" s="10"/>
      <c r="N723" s="10"/>
      <c r="O723" s="10"/>
      <c r="P723" s="10"/>
      <c r="Q723" s="10"/>
      <c r="R723" s="10"/>
      <c r="S723" s="7"/>
      <c r="T723" s="7"/>
      <c r="U723" s="7"/>
      <c r="V723" s="7"/>
      <c r="W723" s="7"/>
      <c r="X723" s="7"/>
      <c r="AH723" s="1"/>
      <c r="AI723" s="1"/>
      <c r="IX723" s="7"/>
      <c r="IY723" s="7"/>
    </row>
    <row r="724" spans="3:259" ht="11.85" customHeight="1" x14ac:dyDescent="0.3">
      <c r="C724" s="24"/>
      <c r="D724" s="12"/>
      <c r="E724" s="12"/>
      <c r="F724" s="12"/>
      <c r="G724" s="14"/>
      <c r="H724" s="14"/>
      <c r="I724" s="14"/>
      <c r="J724" s="10"/>
      <c r="K724" s="10"/>
      <c r="L724" s="10"/>
      <c r="M724" s="10"/>
      <c r="N724" s="10"/>
      <c r="O724" s="10"/>
      <c r="P724" s="10"/>
      <c r="Q724" s="10"/>
      <c r="R724" s="10"/>
      <c r="S724" s="7"/>
      <c r="T724" s="7"/>
      <c r="U724" s="7"/>
      <c r="V724" s="7"/>
      <c r="W724" s="7"/>
      <c r="X724" s="7"/>
      <c r="AH724" s="1"/>
      <c r="AI724" s="1"/>
      <c r="IX724" s="7"/>
      <c r="IY724" s="7"/>
    </row>
    <row r="725" spans="3:259" ht="11.85" customHeight="1" x14ac:dyDescent="0.3">
      <c r="C725" s="24"/>
      <c r="D725" s="12"/>
      <c r="E725" s="12"/>
      <c r="F725" s="12"/>
      <c r="G725" s="14"/>
      <c r="H725" s="14"/>
      <c r="I725" s="14"/>
      <c r="J725" s="10"/>
      <c r="K725" s="10"/>
      <c r="L725" s="10"/>
      <c r="M725" s="10"/>
      <c r="N725" s="10"/>
      <c r="O725" s="10"/>
      <c r="P725" s="10"/>
      <c r="Q725" s="10"/>
      <c r="R725" s="10"/>
      <c r="S725" s="7"/>
      <c r="T725" s="7"/>
      <c r="U725" s="7"/>
      <c r="V725" s="7"/>
      <c r="W725" s="7"/>
      <c r="X725" s="7"/>
      <c r="AH725" s="1"/>
      <c r="AI725" s="1"/>
      <c r="IX725" s="7"/>
      <c r="IY725" s="7"/>
    </row>
    <row r="726" spans="3:259" ht="11.85" customHeight="1" x14ac:dyDescent="0.3">
      <c r="C726" s="24"/>
      <c r="D726" s="12"/>
      <c r="E726" s="12"/>
      <c r="F726" s="12"/>
      <c r="G726" s="14"/>
      <c r="H726" s="14"/>
      <c r="I726" s="14"/>
      <c r="J726" s="10"/>
      <c r="K726" s="10"/>
      <c r="L726" s="10"/>
      <c r="M726" s="10"/>
      <c r="N726" s="10"/>
      <c r="O726" s="10"/>
      <c r="P726" s="10"/>
      <c r="Q726" s="10"/>
      <c r="R726" s="10"/>
      <c r="S726" s="7"/>
      <c r="T726" s="7"/>
      <c r="U726" s="7"/>
      <c r="V726" s="7"/>
      <c r="W726" s="7"/>
      <c r="X726" s="7"/>
      <c r="AH726" s="1"/>
      <c r="AI726" s="1"/>
      <c r="IX726" s="7"/>
      <c r="IY726" s="7"/>
    </row>
    <row r="727" spans="3:259" ht="11.85" customHeight="1" x14ac:dyDescent="0.3">
      <c r="C727" s="24"/>
      <c r="D727" s="12"/>
      <c r="E727" s="12"/>
      <c r="F727" s="12"/>
      <c r="G727" s="14"/>
      <c r="H727" s="14"/>
      <c r="I727" s="14"/>
      <c r="J727" s="10"/>
      <c r="K727" s="10"/>
      <c r="L727" s="10"/>
      <c r="M727" s="10"/>
      <c r="N727" s="10"/>
      <c r="O727" s="10"/>
      <c r="P727" s="10"/>
      <c r="Q727" s="10"/>
      <c r="R727" s="10"/>
      <c r="S727" s="7"/>
      <c r="T727" s="7"/>
      <c r="U727" s="7"/>
      <c r="V727" s="7"/>
      <c r="W727" s="7"/>
      <c r="X727" s="7"/>
      <c r="AH727" s="1"/>
      <c r="AI727" s="1"/>
      <c r="IX727" s="7"/>
      <c r="IY727" s="7"/>
    </row>
    <row r="728" spans="3:259" ht="11.85" customHeight="1" x14ac:dyDescent="0.3">
      <c r="C728" s="24"/>
      <c r="D728" s="12"/>
      <c r="E728" s="12"/>
      <c r="F728" s="12"/>
      <c r="G728" s="14"/>
      <c r="H728" s="14"/>
      <c r="I728" s="14"/>
      <c r="J728" s="10"/>
      <c r="K728" s="10"/>
      <c r="L728" s="10"/>
      <c r="M728" s="10"/>
      <c r="N728" s="10"/>
      <c r="O728" s="10"/>
      <c r="P728" s="10"/>
      <c r="Q728" s="10"/>
      <c r="R728" s="10"/>
      <c r="S728" s="7"/>
      <c r="T728" s="7"/>
      <c r="U728" s="7"/>
      <c r="V728" s="7"/>
      <c r="W728" s="7"/>
      <c r="X728" s="7"/>
      <c r="AH728" s="1"/>
      <c r="AI728" s="1"/>
      <c r="IX728" s="7"/>
      <c r="IY728" s="7"/>
    </row>
    <row r="729" spans="3:259" ht="11.85" customHeight="1" x14ac:dyDescent="0.3">
      <c r="C729" s="24"/>
      <c r="D729" s="12"/>
      <c r="E729" s="12"/>
      <c r="F729" s="12"/>
      <c r="G729" s="14"/>
      <c r="H729" s="14"/>
      <c r="I729" s="14"/>
      <c r="J729" s="10"/>
      <c r="K729" s="10"/>
      <c r="L729" s="10"/>
      <c r="M729" s="10"/>
      <c r="N729" s="10"/>
      <c r="O729" s="10"/>
      <c r="P729" s="10"/>
      <c r="Q729" s="10"/>
      <c r="R729" s="10"/>
      <c r="S729" s="7"/>
      <c r="T729" s="7"/>
      <c r="U729" s="7"/>
      <c r="V729" s="7"/>
      <c r="W729" s="7"/>
      <c r="X729" s="7"/>
      <c r="AH729" s="1"/>
      <c r="AI729" s="1"/>
      <c r="IX729" s="7"/>
      <c r="IY729" s="7"/>
    </row>
    <row r="730" spans="3:259" ht="11.85" customHeight="1" x14ac:dyDescent="0.3">
      <c r="C730" s="24"/>
      <c r="D730" s="12"/>
      <c r="E730" s="12"/>
      <c r="F730" s="12"/>
      <c r="G730" s="14"/>
      <c r="H730" s="14"/>
      <c r="I730" s="14"/>
      <c r="J730" s="10"/>
      <c r="K730" s="10"/>
      <c r="L730" s="10"/>
      <c r="M730" s="10"/>
      <c r="N730" s="10"/>
      <c r="O730" s="10"/>
      <c r="P730" s="10"/>
      <c r="Q730" s="10"/>
      <c r="R730" s="10"/>
      <c r="S730" s="7"/>
      <c r="T730" s="7"/>
      <c r="U730" s="7"/>
      <c r="V730" s="7"/>
      <c r="W730" s="7"/>
      <c r="X730" s="7"/>
      <c r="AH730" s="1"/>
      <c r="AI730" s="1"/>
      <c r="IX730" s="7"/>
      <c r="IY730" s="7"/>
    </row>
    <row r="731" spans="3:259" ht="11.85" customHeight="1" x14ac:dyDescent="0.3">
      <c r="C731" s="24"/>
      <c r="D731" s="12"/>
      <c r="E731" s="12"/>
      <c r="F731" s="12"/>
      <c r="G731" s="14"/>
      <c r="H731" s="14"/>
      <c r="I731" s="14"/>
      <c r="J731" s="10"/>
      <c r="K731" s="10"/>
      <c r="L731" s="10"/>
      <c r="M731" s="10"/>
      <c r="N731" s="10"/>
      <c r="O731" s="10"/>
      <c r="P731" s="10"/>
      <c r="Q731" s="10"/>
      <c r="R731" s="10"/>
      <c r="S731" s="7"/>
      <c r="T731" s="7"/>
      <c r="U731" s="7"/>
      <c r="V731" s="7"/>
      <c r="W731" s="7"/>
      <c r="X731" s="7"/>
      <c r="AH731" s="1"/>
      <c r="AI731" s="1"/>
      <c r="IX731" s="7"/>
      <c r="IY731" s="7"/>
    </row>
    <row r="732" spans="3:259" ht="11.85" customHeight="1" x14ac:dyDescent="0.3">
      <c r="C732" s="24"/>
      <c r="D732" s="12"/>
      <c r="E732" s="12"/>
      <c r="F732" s="12"/>
      <c r="G732" s="14"/>
      <c r="H732" s="14"/>
      <c r="I732" s="14"/>
      <c r="J732" s="10"/>
      <c r="K732" s="10"/>
      <c r="L732" s="10"/>
      <c r="M732" s="10"/>
      <c r="N732" s="10"/>
      <c r="O732" s="10"/>
      <c r="P732" s="10"/>
      <c r="Q732" s="10"/>
      <c r="R732" s="10"/>
      <c r="S732" s="7"/>
      <c r="T732" s="7"/>
      <c r="U732" s="7"/>
      <c r="V732" s="7"/>
      <c r="W732" s="7"/>
      <c r="X732" s="7"/>
      <c r="AH732" s="1"/>
      <c r="AI732" s="1"/>
      <c r="IX732" s="7"/>
      <c r="IY732" s="7"/>
    </row>
    <row r="733" spans="3:259" ht="11.85" customHeight="1" x14ac:dyDescent="0.3">
      <c r="C733" s="24"/>
      <c r="D733" s="12"/>
      <c r="E733" s="12"/>
      <c r="F733" s="12"/>
      <c r="G733" s="14"/>
      <c r="H733" s="14"/>
      <c r="I733" s="14"/>
      <c r="J733" s="10"/>
      <c r="K733" s="10"/>
      <c r="L733" s="10"/>
      <c r="M733" s="10"/>
      <c r="N733" s="10"/>
      <c r="O733" s="10"/>
      <c r="P733" s="10"/>
      <c r="Q733" s="10"/>
      <c r="R733" s="10"/>
      <c r="S733" s="7"/>
      <c r="T733" s="7"/>
      <c r="U733" s="7"/>
      <c r="V733" s="7"/>
      <c r="W733" s="7"/>
      <c r="X733" s="7"/>
      <c r="AH733" s="1"/>
      <c r="AI733" s="1"/>
      <c r="IX733" s="7"/>
      <c r="IY733" s="7"/>
    </row>
    <row r="734" spans="3:259" ht="11.85" customHeight="1" x14ac:dyDescent="0.3">
      <c r="C734" s="24"/>
      <c r="D734" s="12"/>
      <c r="E734" s="12"/>
      <c r="F734" s="12"/>
      <c r="G734" s="14"/>
      <c r="H734" s="14"/>
      <c r="I734" s="14"/>
      <c r="J734" s="10"/>
      <c r="K734" s="10"/>
      <c r="L734" s="10"/>
      <c r="M734" s="10"/>
      <c r="N734" s="10"/>
      <c r="O734" s="10"/>
      <c r="P734" s="10"/>
      <c r="Q734" s="10"/>
      <c r="R734" s="10"/>
      <c r="S734" s="7"/>
      <c r="T734" s="7"/>
      <c r="U734" s="7"/>
      <c r="V734" s="7"/>
      <c r="W734" s="7"/>
      <c r="X734" s="7"/>
      <c r="AH734" s="1"/>
      <c r="AI734" s="1"/>
      <c r="IX734" s="7"/>
      <c r="IY734" s="7"/>
    </row>
    <row r="735" spans="3:259" ht="11.85" customHeight="1" x14ac:dyDescent="0.3">
      <c r="C735" s="24"/>
      <c r="D735" s="12"/>
      <c r="E735" s="12"/>
      <c r="F735" s="12"/>
      <c r="G735" s="14"/>
      <c r="H735" s="14"/>
      <c r="I735" s="14"/>
      <c r="J735" s="10"/>
      <c r="K735" s="10"/>
      <c r="L735" s="10"/>
      <c r="M735" s="10"/>
      <c r="N735" s="10"/>
      <c r="O735" s="10"/>
      <c r="P735" s="10"/>
      <c r="Q735" s="10"/>
      <c r="R735" s="10"/>
      <c r="S735" s="7"/>
      <c r="T735" s="7"/>
      <c r="U735" s="7"/>
      <c r="V735" s="7"/>
      <c r="W735" s="7"/>
      <c r="X735" s="7"/>
      <c r="AH735" s="1"/>
      <c r="AI735" s="1"/>
      <c r="IX735" s="7"/>
      <c r="IY735" s="7"/>
    </row>
    <row r="736" spans="3:259" ht="11.85" customHeight="1" x14ac:dyDescent="0.3">
      <c r="C736" s="24"/>
      <c r="D736" s="12"/>
      <c r="E736" s="12"/>
      <c r="F736" s="12"/>
      <c r="G736" s="14"/>
      <c r="H736" s="14"/>
      <c r="I736" s="14"/>
      <c r="J736" s="10"/>
      <c r="K736" s="10"/>
      <c r="L736" s="10"/>
      <c r="M736" s="10"/>
      <c r="N736" s="10"/>
      <c r="O736" s="10"/>
      <c r="P736" s="10"/>
      <c r="Q736" s="10"/>
      <c r="R736" s="10"/>
      <c r="S736" s="7"/>
      <c r="T736" s="7"/>
      <c r="U736" s="7"/>
      <c r="V736" s="7"/>
      <c r="W736" s="7"/>
      <c r="X736" s="7"/>
      <c r="AH736" s="1"/>
      <c r="AI736" s="1"/>
      <c r="IX736" s="7"/>
      <c r="IY736" s="7"/>
    </row>
    <row r="737" spans="3:259" ht="11.85" customHeight="1" x14ac:dyDescent="0.3">
      <c r="C737" s="24"/>
      <c r="D737" s="12"/>
      <c r="E737" s="12"/>
      <c r="F737" s="12"/>
      <c r="G737" s="14"/>
      <c r="H737" s="14"/>
      <c r="I737" s="14"/>
      <c r="J737" s="10"/>
      <c r="K737" s="10"/>
      <c r="L737" s="10"/>
      <c r="M737" s="10"/>
      <c r="N737" s="10"/>
      <c r="O737" s="10"/>
      <c r="P737" s="10"/>
      <c r="Q737" s="10"/>
      <c r="R737" s="10"/>
      <c r="S737" s="7"/>
      <c r="T737" s="7"/>
      <c r="U737" s="7"/>
      <c r="V737" s="7"/>
      <c r="W737" s="7"/>
      <c r="X737" s="7"/>
      <c r="AH737" s="1"/>
      <c r="AI737" s="1"/>
      <c r="IX737" s="7"/>
      <c r="IY737" s="7"/>
    </row>
    <row r="738" spans="3:259" ht="11.85" customHeight="1" x14ac:dyDescent="0.3">
      <c r="C738" s="24"/>
      <c r="D738" s="12"/>
      <c r="E738" s="12"/>
      <c r="F738" s="12"/>
      <c r="G738" s="14"/>
      <c r="H738" s="14"/>
      <c r="I738" s="14"/>
      <c r="J738" s="10"/>
      <c r="K738" s="10"/>
      <c r="L738" s="10"/>
      <c r="M738" s="10"/>
      <c r="N738" s="10"/>
      <c r="O738" s="10"/>
      <c r="P738" s="10"/>
      <c r="Q738" s="10"/>
      <c r="R738" s="10"/>
      <c r="S738" s="7"/>
      <c r="T738" s="7"/>
      <c r="U738" s="7"/>
      <c r="V738" s="7"/>
      <c r="W738" s="7"/>
      <c r="X738" s="7"/>
      <c r="AH738" s="1"/>
      <c r="AI738" s="1"/>
      <c r="IX738" s="7"/>
      <c r="IY738" s="7"/>
    </row>
    <row r="739" spans="3:259" ht="11.85" customHeight="1" x14ac:dyDescent="0.3">
      <c r="C739" s="24"/>
      <c r="D739" s="12"/>
      <c r="E739" s="12"/>
      <c r="F739" s="12"/>
      <c r="G739" s="14"/>
      <c r="H739" s="14"/>
      <c r="I739" s="14"/>
      <c r="J739" s="10"/>
      <c r="K739" s="10"/>
      <c r="L739" s="10"/>
      <c r="M739" s="10"/>
      <c r="N739" s="10"/>
      <c r="O739" s="10"/>
      <c r="P739" s="10"/>
      <c r="Q739" s="10"/>
      <c r="R739" s="10"/>
      <c r="S739" s="7"/>
      <c r="T739" s="7"/>
      <c r="U739" s="7"/>
      <c r="V739" s="7"/>
      <c r="W739" s="7"/>
      <c r="X739" s="7"/>
      <c r="AH739" s="1"/>
      <c r="AI739" s="1"/>
      <c r="IX739" s="7"/>
      <c r="IY739" s="7"/>
    </row>
    <row r="740" spans="3:259" ht="11.85" customHeight="1" x14ac:dyDescent="0.3">
      <c r="C740" s="24"/>
      <c r="D740" s="12"/>
      <c r="E740" s="12"/>
      <c r="F740" s="12"/>
      <c r="G740" s="14"/>
      <c r="H740" s="14"/>
      <c r="I740" s="14"/>
      <c r="J740" s="10"/>
      <c r="K740" s="10"/>
      <c r="L740" s="10"/>
      <c r="M740" s="10"/>
      <c r="N740" s="10"/>
      <c r="O740" s="10"/>
      <c r="P740" s="10"/>
      <c r="Q740" s="10"/>
      <c r="R740" s="10"/>
      <c r="S740" s="7"/>
      <c r="T740" s="7"/>
      <c r="U740" s="7"/>
      <c r="V740" s="7"/>
      <c r="W740" s="7"/>
      <c r="X740" s="7"/>
      <c r="AH740" s="1"/>
      <c r="AI740" s="1"/>
      <c r="IX740" s="7"/>
      <c r="IY740" s="7"/>
    </row>
    <row r="741" spans="3:259" ht="11.85" customHeight="1" x14ac:dyDescent="0.3">
      <c r="C741" s="24"/>
      <c r="D741" s="12"/>
      <c r="E741" s="12"/>
      <c r="F741" s="12"/>
      <c r="G741" s="14"/>
      <c r="H741" s="14"/>
      <c r="I741" s="14"/>
      <c r="J741" s="10"/>
      <c r="K741" s="10"/>
      <c r="L741" s="10"/>
      <c r="M741" s="10"/>
      <c r="N741" s="10"/>
      <c r="O741" s="10"/>
      <c r="P741" s="10"/>
      <c r="Q741" s="10"/>
      <c r="R741" s="10"/>
      <c r="S741" s="7"/>
      <c r="T741" s="7"/>
      <c r="U741" s="7"/>
      <c r="V741" s="7"/>
      <c r="W741" s="7"/>
      <c r="X741" s="7"/>
      <c r="AH741" s="1"/>
      <c r="AI741" s="1"/>
      <c r="IX741" s="7"/>
      <c r="IY741" s="7"/>
    </row>
    <row r="742" spans="3:259" ht="11.85" customHeight="1" x14ac:dyDescent="0.3">
      <c r="C742" s="24"/>
      <c r="D742" s="12"/>
      <c r="E742" s="12"/>
      <c r="F742" s="12"/>
      <c r="G742" s="14"/>
      <c r="H742" s="14"/>
      <c r="I742" s="14"/>
      <c r="J742" s="10"/>
      <c r="K742" s="10"/>
      <c r="L742" s="10"/>
      <c r="M742" s="10"/>
      <c r="N742" s="10"/>
      <c r="O742" s="10"/>
      <c r="P742" s="10"/>
      <c r="Q742" s="10"/>
      <c r="R742" s="10"/>
      <c r="S742" s="7"/>
      <c r="T742" s="7"/>
      <c r="U742" s="7"/>
      <c r="V742" s="7"/>
      <c r="W742" s="7"/>
      <c r="X742" s="7"/>
      <c r="AH742" s="1"/>
      <c r="AI742" s="1"/>
      <c r="IX742" s="7"/>
      <c r="IY742" s="7"/>
    </row>
    <row r="743" spans="3:259" ht="11.85" customHeight="1" x14ac:dyDescent="0.3">
      <c r="C743" s="24"/>
      <c r="D743" s="12"/>
      <c r="E743" s="12"/>
      <c r="F743" s="12"/>
      <c r="G743" s="14"/>
      <c r="H743" s="14"/>
      <c r="I743" s="14"/>
      <c r="J743" s="10"/>
      <c r="K743" s="10"/>
      <c r="L743" s="10"/>
      <c r="M743" s="10"/>
      <c r="N743" s="10"/>
      <c r="O743" s="10"/>
      <c r="P743" s="10"/>
      <c r="Q743" s="10"/>
      <c r="R743" s="10"/>
      <c r="S743" s="7"/>
      <c r="T743" s="7"/>
      <c r="U743" s="7"/>
      <c r="V743" s="7"/>
      <c r="W743" s="7"/>
      <c r="X743" s="7"/>
      <c r="AH743" s="1"/>
      <c r="AI743" s="1"/>
      <c r="IX743" s="7"/>
      <c r="IY743" s="7"/>
    </row>
    <row r="744" spans="3:259" ht="11.85" customHeight="1" x14ac:dyDescent="0.3">
      <c r="C744" s="24"/>
      <c r="D744" s="12"/>
      <c r="E744" s="12"/>
      <c r="F744" s="12"/>
      <c r="G744" s="14"/>
      <c r="H744" s="14"/>
      <c r="I744" s="14"/>
      <c r="J744" s="10"/>
      <c r="K744" s="10"/>
      <c r="L744" s="10"/>
      <c r="M744" s="10"/>
      <c r="N744" s="10"/>
      <c r="O744" s="10"/>
      <c r="P744" s="10"/>
      <c r="Q744" s="10"/>
      <c r="R744" s="10"/>
      <c r="S744" s="7"/>
      <c r="T744" s="7"/>
      <c r="U744" s="7"/>
      <c r="V744" s="7"/>
      <c r="W744" s="7"/>
      <c r="X744" s="7"/>
      <c r="AH744" s="1"/>
      <c r="AI744" s="1"/>
      <c r="IX744" s="7"/>
      <c r="IY744" s="7"/>
    </row>
    <row r="745" spans="3:259" ht="11.85" customHeight="1" x14ac:dyDescent="0.3">
      <c r="C745" s="24"/>
      <c r="D745" s="12"/>
      <c r="E745" s="12"/>
      <c r="F745" s="12"/>
      <c r="G745" s="14"/>
      <c r="H745" s="14"/>
      <c r="I745" s="14"/>
      <c r="J745" s="10"/>
      <c r="K745" s="10"/>
      <c r="L745" s="10"/>
      <c r="M745" s="10"/>
      <c r="N745" s="10"/>
      <c r="O745" s="10"/>
      <c r="P745" s="10"/>
      <c r="Q745" s="10"/>
      <c r="R745" s="10"/>
      <c r="S745" s="7"/>
      <c r="T745" s="7"/>
      <c r="U745" s="7"/>
      <c r="V745" s="7"/>
      <c r="W745" s="7"/>
      <c r="X745" s="7"/>
      <c r="AH745" s="1"/>
      <c r="AI745" s="1"/>
      <c r="IX745" s="7"/>
      <c r="IY745" s="7"/>
    </row>
    <row r="746" spans="3:259" ht="11.85" customHeight="1" x14ac:dyDescent="0.3">
      <c r="C746" s="24"/>
      <c r="D746" s="12"/>
      <c r="E746" s="12"/>
      <c r="F746" s="12"/>
      <c r="G746" s="14"/>
      <c r="H746" s="14"/>
      <c r="I746" s="14"/>
      <c r="J746" s="10"/>
      <c r="K746" s="10"/>
      <c r="L746" s="10"/>
      <c r="M746" s="10"/>
      <c r="N746" s="10"/>
      <c r="O746" s="10"/>
      <c r="P746" s="10"/>
      <c r="Q746" s="10"/>
      <c r="R746" s="10"/>
      <c r="S746" s="7"/>
      <c r="T746" s="7"/>
      <c r="U746" s="7"/>
      <c r="V746" s="7"/>
      <c r="W746" s="7"/>
      <c r="X746" s="7"/>
      <c r="AH746" s="1"/>
      <c r="AI746" s="1"/>
      <c r="IX746" s="7"/>
      <c r="IY746" s="7"/>
    </row>
    <row r="747" spans="3:259" ht="11.85" customHeight="1" x14ac:dyDescent="0.3">
      <c r="C747" s="24"/>
      <c r="D747" s="12"/>
      <c r="E747" s="12"/>
      <c r="F747" s="12"/>
      <c r="G747" s="14"/>
      <c r="H747" s="14"/>
      <c r="I747" s="14"/>
      <c r="J747" s="10"/>
      <c r="K747" s="10"/>
      <c r="L747" s="10"/>
      <c r="M747" s="10"/>
      <c r="N747" s="10"/>
      <c r="O747" s="10"/>
      <c r="P747" s="10"/>
      <c r="Q747" s="10"/>
      <c r="R747" s="10"/>
      <c r="S747" s="7"/>
      <c r="T747" s="7"/>
      <c r="U747" s="7"/>
      <c r="V747" s="7"/>
      <c r="W747" s="7"/>
      <c r="X747" s="7"/>
      <c r="AH747" s="1"/>
      <c r="AI747" s="1"/>
      <c r="IX747" s="7"/>
      <c r="IY747" s="7"/>
    </row>
    <row r="748" spans="3:259" ht="11.85" customHeight="1" x14ac:dyDescent="0.3">
      <c r="C748" s="24"/>
      <c r="D748" s="12"/>
      <c r="E748" s="12"/>
      <c r="F748" s="12"/>
      <c r="G748" s="14"/>
      <c r="H748" s="14"/>
      <c r="I748" s="14"/>
      <c r="J748" s="10"/>
      <c r="K748" s="10"/>
      <c r="L748" s="10"/>
      <c r="M748" s="10"/>
      <c r="N748" s="10"/>
      <c r="O748" s="10"/>
      <c r="P748" s="10"/>
      <c r="Q748" s="10"/>
      <c r="R748" s="10"/>
      <c r="S748" s="7"/>
      <c r="T748" s="7"/>
      <c r="U748" s="7"/>
      <c r="V748" s="7"/>
      <c r="W748" s="7"/>
      <c r="X748" s="7"/>
      <c r="AH748" s="1"/>
      <c r="AI748" s="1"/>
      <c r="IX748" s="7"/>
      <c r="IY748" s="7"/>
    </row>
    <row r="749" spans="3:259" ht="11.85" customHeight="1" x14ac:dyDescent="0.3">
      <c r="C749" s="24"/>
      <c r="D749" s="12"/>
      <c r="E749" s="12"/>
      <c r="F749" s="12"/>
      <c r="G749" s="14"/>
      <c r="H749" s="14"/>
      <c r="I749" s="14"/>
      <c r="J749" s="10"/>
      <c r="K749" s="10"/>
      <c r="L749" s="10"/>
      <c r="M749" s="10"/>
      <c r="N749" s="10"/>
      <c r="O749" s="10"/>
      <c r="P749" s="10"/>
      <c r="Q749" s="10"/>
      <c r="R749" s="10"/>
      <c r="S749" s="7"/>
      <c r="T749" s="7"/>
      <c r="U749" s="7"/>
      <c r="V749" s="7"/>
      <c r="W749" s="7"/>
      <c r="X749" s="7"/>
      <c r="AH749" s="1"/>
      <c r="AI749" s="1"/>
      <c r="IX749" s="7"/>
      <c r="IY749" s="7"/>
    </row>
    <row r="750" spans="3:259" ht="11.85" customHeight="1" x14ac:dyDescent="0.3">
      <c r="C750" s="24"/>
      <c r="D750" s="12"/>
      <c r="E750" s="12"/>
      <c r="F750" s="12"/>
      <c r="G750" s="14"/>
      <c r="H750" s="14"/>
      <c r="I750" s="14"/>
      <c r="J750" s="10"/>
      <c r="K750" s="10"/>
      <c r="L750" s="10"/>
      <c r="M750" s="10"/>
      <c r="N750" s="10"/>
      <c r="O750" s="10"/>
      <c r="P750" s="10"/>
      <c r="Q750" s="10"/>
      <c r="R750" s="10"/>
      <c r="S750" s="7"/>
      <c r="T750" s="7"/>
      <c r="U750" s="7"/>
      <c r="V750" s="7"/>
      <c r="W750" s="7"/>
      <c r="X750" s="7"/>
      <c r="AH750" s="1"/>
      <c r="AI750" s="1"/>
      <c r="IX750" s="7"/>
      <c r="IY750" s="7"/>
    </row>
    <row r="751" spans="3:259" ht="11.85" customHeight="1" x14ac:dyDescent="0.3">
      <c r="C751" s="24"/>
      <c r="D751" s="12"/>
      <c r="E751" s="12"/>
      <c r="F751" s="12"/>
      <c r="G751" s="14"/>
      <c r="H751" s="14"/>
      <c r="I751" s="14"/>
      <c r="J751" s="10"/>
      <c r="K751" s="10"/>
      <c r="L751" s="10"/>
      <c r="M751" s="10"/>
      <c r="N751" s="10"/>
      <c r="O751" s="10"/>
      <c r="P751" s="10"/>
      <c r="Q751" s="10"/>
      <c r="R751" s="10"/>
      <c r="S751" s="7"/>
      <c r="T751" s="7"/>
      <c r="U751" s="7"/>
      <c r="V751" s="7"/>
      <c r="W751" s="7"/>
      <c r="X751" s="7"/>
      <c r="AH751" s="1"/>
      <c r="AI751" s="1"/>
      <c r="IX751" s="7"/>
      <c r="IY751" s="7"/>
    </row>
    <row r="752" spans="3:259" ht="11.85" customHeight="1" x14ac:dyDescent="0.3">
      <c r="C752" s="24"/>
      <c r="D752" s="12"/>
      <c r="E752" s="12"/>
      <c r="F752" s="12"/>
      <c r="G752" s="14"/>
      <c r="H752" s="14"/>
      <c r="I752" s="14"/>
      <c r="J752" s="10"/>
      <c r="K752" s="10"/>
      <c r="L752" s="10"/>
      <c r="M752" s="10"/>
      <c r="N752" s="10"/>
      <c r="O752" s="10"/>
      <c r="P752" s="10"/>
      <c r="Q752" s="10"/>
      <c r="R752" s="10"/>
      <c r="S752" s="7"/>
      <c r="T752" s="7"/>
      <c r="U752" s="7"/>
      <c r="V752" s="7"/>
      <c r="W752" s="7"/>
      <c r="X752" s="7"/>
      <c r="AH752" s="1"/>
      <c r="AI752" s="1"/>
      <c r="IX752" s="7"/>
      <c r="IY752" s="7"/>
    </row>
    <row r="753" spans="3:259" ht="11.85" customHeight="1" x14ac:dyDescent="0.3">
      <c r="C753" s="24"/>
      <c r="D753" s="12"/>
      <c r="E753" s="12"/>
      <c r="F753" s="12"/>
      <c r="G753" s="14"/>
      <c r="H753" s="14"/>
      <c r="I753" s="14"/>
      <c r="J753" s="10"/>
      <c r="K753" s="10"/>
      <c r="L753" s="10"/>
      <c r="M753" s="10"/>
      <c r="N753" s="10"/>
      <c r="O753" s="10"/>
      <c r="P753" s="10"/>
      <c r="Q753" s="10"/>
      <c r="R753" s="10"/>
      <c r="S753" s="7"/>
      <c r="T753" s="7"/>
      <c r="U753" s="7"/>
      <c r="V753" s="7"/>
      <c r="W753" s="7"/>
      <c r="X753" s="7"/>
      <c r="AH753" s="1"/>
      <c r="AI753" s="1"/>
      <c r="IX753" s="7"/>
      <c r="IY753" s="7"/>
    </row>
    <row r="754" spans="3:259" ht="11.85" customHeight="1" x14ac:dyDescent="0.3">
      <c r="C754" s="24"/>
      <c r="D754" s="12"/>
      <c r="E754" s="12"/>
      <c r="F754" s="12"/>
      <c r="G754" s="14"/>
      <c r="H754" s="14"/>
      <c r="I754" s="14"/>
      <c r="J754" s="10"/>
      <c r="K754" s="10"/>
      <c r="L754" s="10"/>
      <c r="M754" s="10"/>
      <c r="N754" s="10"/>
      <c r="O754" s="10"/>
      <c r="P754" s="10"/>
      <c r="Q754" s="10"/>
      <c r="R754" s="10"/>
      <c r="S754" s="7"/>
      <c r="T754" s="7"/>
      <c r="U754" s="7"/>
      <c r="V754" s="7"/>
      <c r="W754" s="7"/>
      <c r="X754" s="7"/>
      <c r="AH754" s="1"/>
      <c r="AI754" s="1"/>
      <c r="IX754" s="7"/>
      <c r="IY754" s="7"/>
    </row>
    <row r="755" spans="3:259" ht="11.85" customHeight="1" x14ac:dyDescent="0.3">
      <c r="C755" s="24"/>
      <c r="D755" s="12"/>
      <c r="E755" s="12"/>
      <c r="F755" s="12"/>
      <c r="G755" s="14"/>
      <c r="H755" s="14"/>
      <c r="I755" s="14"/>
      <c r="J755" s="10"/>
      <c r="K755" s="10"/>
      <c r="L755" s="10"/>
      <c r="M755" s="10"/>
      <c r="N755" s="10"/>
      <c r="O755" s="10"/>
      <c r="P755" s="10"/>
      <c r="Q755" s="10"/>
      <c r="R755" s="10"/>
      <c r="S755" s="7"/>
      <c r="T755" s="7"/>
      <c r="U755" s="7"/>
      <c r="V755" s="7"/>
      <c r="W755" s="7"/>
      <c r="X755" s="7"/>
      <c r="AH755" s="1"/>
      <c r="AI755" s="1"/>
      <c r="IX755" s="7"/>
      <c r="IY755" s="7"/>
    </row>
    <row r="756" spans="3:259" ht="11.85" customHeight="1" x14ac:dyDescent="0.3">
      <c r="C756" s="24"/>
      <c r="D756" s="12"/>
      <c r="E756" s="12"/>
      <c r="F756" s="12"/>
      <c r="G756" s="14"/>
      <c r="H756" s="14"/>
      <c r="I756" s="14"/>
      <c r="J756" s="10"/>
      <c r="K756" s="10"/>
      <c r="L756" s="10"/>
      <c r="M756" s="10"/>
      <c r="N756" s="10"/>
      <c r="O756" s="10"/>
      <c r="P756" s="10"/>
      <c r="Q756" s="10"/>
      <c r="R756" s="10"/>
      <c r="S756" s="7"/>
      <c r="T756" s="7"/>
      <c r="U756" s="7"/>
      <c r="V756" s="7"/>
      <c r="W756" s="7"/>
      <c r="X756" s="7"/>
      <c r="AH756" s="1"/>
      <c r="AI756" s="1"/>
      <c r="IX756" s="7"/>
      <c r="IY756" s="7"/>
    </row>
    <row r="757" spans="3:259" ht="11.85" customHeight="1" x14ac:dyDescent="0.3">
      <c r="C757" s="24"/>
      <c r="D757" s="12"/>
      <c r="E757" s="12"/>
      <c r="F757" s="12"/>
      <c r="G757" s="14"/>
      <c r="H757" s="14"/>
      <c r="I757" s="14"/>
      <c r="J757" s="10"/>
      <c r="K757" s="10"/>
      <c r="L757" s="10"/>
      <c r="M757" s="10"/>
      <c r="N757" s="10"/>
      <c r="O757" s="10"/>
      <c r="P757" s="10"/>
      <c r="Q757" s="10"/>
      <c r="R757" s="10"/>
      <c r="S757" s="7"/>
      <c r="T757" s="7"/>
      <c r="U757" s="7"/>
      <c r="V757" s="7"/>
      <c r="W757" s="7"/>
      <c r="X757" s="7"/>
      <c r="AH757" s="1"/>
      <c r="AI757" s="1"/>
      <c r="IX757" s="7"/>
      <c r="IY757" s="7"/>
    </row>
    <row r="758" spans="3:259" ht="11.85" customHeight="1" x14ac:dyDescent="0.3">
      <c r="C758" s="24"/>
      <c r="D758" s="12"/>
      <c r="E758" s="12"/>
      <c r="F758" s="12"/>
      <c r="G758" s="14"/>
      <c r="H758" s="14"/>
      <c r="I758" s="14"/>
      <c r="J758" s="10"/>
      <c r="K758" s="10"/>
      <c r="L758" s="10"/>
      <c r="M758" s="10"/>
      <c r="N758" s="10"/>
      <c r="O758" s="10"/>
      <c r="P758" s="10"/>
      <c r="Q758" s="10"/>
      <c r="R758" s="10"/>
      <c r="S758" s="7"/>
      <c r="T758" s="7"/>
      <c r="U758" s="7"/>
      <c r="V758" s="7"/>
      <c r="W758" s="7"/>
      <c r="X758" s="7"/>
      <c r="AH758" s="1"/>
      <c r="AI758" s="1"/>
      <c r="IX758" s="7"/>
      <c r="IY758" s="7"/>
    </row>
    <row r="759" spans="3:259" ht="11.85" customHeight="1" x14ac:dyDescent="0.3">
      <c r="C759" s="24"/>
      <c r="D759" s="12"/>
      <c r="E759" s="12"/>
      <c r="F759" s="12"/>
      <c r="G759" s="14"/>
      <c r="H759" s="14"/>
      <c r="I759" s="14"/>
      <c r="J759" s="10"/>
      <c r="K759" s="10"/>
      <c r="L759" s="10"/>
      <c r="M759" s="10"/>
      <c r="N759" s="10"/>
      <c r="O759" s="10"/>
      <c r="P759" s="10"/>
      <c r="Q759" s="10"/>
      <c r="R759" s="10"/>
      <c r="S759" s="7"/>
      <c r="T759" s="7"/>
      <c r="U759" s="7"/>
      <c r="V759" s="7"/>
      <c r="W759" s="7"/>
      <c r="X759" s="7"/>
      <c r="AH759" s="1"/>
      <c r="AI759" s="1"/>
      <c r="IX759" s="7"/>
      <c r="IY759" s="7"/>
    </row>
    <row r="760" spans="3:259" ht="11.85" customHeight="1" x14ac:dyDescent="0.3">
      <c r="C760" s="24"/>
      <c r="D760" s="12"/>
      <c r="E760" s="12"/>
      <c r="F760" s="12"/>
      <c r="G760" s="14"/>
      <c r="H760" s="14"/>
      <c r="I760" s="14"/>
      <c r="J760" s="10"/>
      <c r="K760" s="10"/>
      <c r="L760" s="10"/>
      <c r="M760" s="10"/>
      <c r="N760" s="10"/>
      <c r="O760" s="10"/>
      <c r="P760" s="10"/>
      <c r="Q760" s="10"/>
      <c r="R760" s="10"/>
      <c r="S760" s="7"/>
      <c r="T760" s="7"/>
      <c r="U760" s="7"/>
      <c r="V760" s="7"/>
      <c r="W760" s="7"/>
      <c r="X760" s="7"/>
      <c r="AH760" s="1"/>
      <c r="AI760" s="1"/>
      <c r="IX760" s="7"/>
      <c r="IY760" s="7"/>
    </row>
    <row r="761" spans="3:259" ht="11.85" customHeight="1" x14ac:dyDescent="0.3">
      <c r="C761" s="24"/>
      <c r="D761" s="12"/>
      <c r="E761" s="12"/>
      <c r="F761" s="12"/>
      <c r="G761" s="14"/>
      <c r="H761" s="14"/>
      <c r="I761" s="14"/>
      <c r="J761" s="10"/>
      <c r="K761" s="10"/>
      <c r="L761" s="10"/>
      <c r="M761" s="10"/>
      <c r="N761" s="10"/>
      <c r="O761" s="10"/>
      <c r="P761" s="10"/>
      <c r="Q761" s="10"/>
      <c r="R761" s="10"/>
      <c r="S761" s="7"/>
      <c r="T761" s="7"/>
      <c r="U761" s="7"/>
      <c r="V761" s="7"/>
      <c r="W761" s="7"/>
      <c r="X761" s="7"/>
      <c r="AH761" s="1"/>
      <c r="AI761" s="1"/>
      <c r="IX761" s="7"/>
      <c r="IY761" s="7"/>
    </row>
    <row r="762" spans="3:259" ht="11.85" customHeight="1" x14ac:dyDescent="0.3">
      <c r="C762" s="24"/>
      <c r="D762" s="12"/>
      <c r="E762" s="12"/>
      <c r="F762" s="12"/>
      <c r="G762" s="14"/>
      <c r="H762" s="14"/>
      <c r="I762" s="14"/>
      <c r="J762" s="10"/>
      <c r="K762" s="10"/>
      <c r="L762" s="10"/>
      <c r="M762" s="10"/>
      <c r="N762" s="10"/>
      <c r="O762" s="10"/>
      <c r="P762" s="10"/>
      <c r="Q762" s="10"/>
      <c r="R762" s="10"/>
      <c r="S762" s="7"/>
      <c r="T762" s="7"/>
      <c r="U762" s="7"/>
      <c r="V762" s="7"/>
      <c r="W762" s="7"/>
      <c r="X762" s="7"/>
      <c r="AH762" s="1"/>
      <c r="AI762" s="1"/>
      <c r="IX762" s="7"/>
      <c r="IY762" s="7"/>
    </row>
    <row r="763" spans="3:259" ht="11.85" customHeight="1" x14ac:dyDescent="0.3">
      <c r="C763" s="24"/>
      <c r="D763" s="12"/>
      <c r="E763" s="12"/>
      <c r="F763" s="12"/>
      <c r="G763" s="14"/>
      <c r="H763" s="14"/>
      <c r="I763" s="14"/>
      <c r="J763" s="10"/>
      <c r="K763" s="10"/>
      <c r="L763" s="10"/>
      <c r="M763" s="10"/>
      <c r="N763" s="10"/>
      <c r="O763" s="10"/>
      <c r="P763" s="10"/>
      <c r="Q763" s="10"/>
      <c r="R763" s="10"/>
      <c r="S763" s="7"/>
      <c r="T763" s="7"/>
      <c r="U763" s="7"/>
      <c r="V763" s="7"/>
      <c r="W763" s="7"/>
      <c r="X763" s="7"/>
      <c r="AH763" s="1"/>
      <c r="AI763" s="1"/>
      <c r="IX763" s="7"/>
      <c r="IY763" s="7"/>
    </row>
    <row r="764" spans="3:259" ht="11.85" customHeight="1" x14ac:dyDescent="0.3">
      <c r="C764" s="24"/>
      <c r="D764" s="12"/>
      <c r="E764" s="12"/>
      <c r="F764" s="12"/>
      <c r="G764" s="14"/>
      <c r="H764" s="14"/>
      <c r="I764" s="14"/>
      <c r="J764" s="10"/>
      <c r="K764" s="10"/>
      <c r="L764" s="10"/>
      <c r="M764" s="10"/>
      <c r="N764" s="10"/>
      <c r="O764" s="10"/>
      <c r="P764" s="10"/>
      <c r="Q764" s="10"/>
      <c r="R764" s="10"/>
      <c r="S764" s="7"/>
      <c r="T764" s="7"/>
      <c r="U764" s="7"/>
      <c r="V764" s="7"/>
      <c r="W764" s="7"/>
      <c r="X764" s="7"/>
      <c r="AH764" s="1"/>
      <c r="AI764" s="1"/>
      <c r="IX764" s="7"/>
      <c r="IY764" s="7"/>
    </row>
    <row r="765" spans="3:259" ht="11.85" customHeight="1" x14ac:dyDescent="0.3">
      <c r="C765" s="24"/>
      <c r="D765" s="12"/>
      <c r="E765" s="12"/>
      <c r="F765" s="12"/>
      <c r="G765" s="14"/>
      <c r="H765" s="14"/>
      <c r="I765" s="14"/>
      <c r="J765" s="10"/>
      <c r="K765" s="10"/>
      <c r="L765" s="10"/>
      <c r="M765" s="10"/>
      <c r="N765" s="10"/>
      <c r="O765" s="10"/>
      <c r="P765" s="10"/>
      <c r="Q765" s="10"/>
      <c r="R765" s="10"/>
      <c r="S765" s="7"/>
      <c r="T765" s="7"/>
      <c r="U765" s="7"/>
      <c r="V765" s="7"/>
      <c r="W765" s="7"/>
      <c r="X765" s="7"/>
      <c r="AH765" s="1"/>
      <c r="AI765" s="1"/>
      <c r="IX765" s="7"/>
      <c r="IY765" s="7"/>
    </row>
    <row r="766" spans="3:259" ht="11.85" customHeight="1" x14ac:dyDescent="0.3">
      <c r="C766" s="24"/>
      <c r="D766" s="12"/>
      <c r="E766" s="12"/>
      <c r="F766" s="12"/>
      <c r="G766" s="14"/>
      <c r="H766" s="14"/>
      <c r="I766" s="14"/>
      <c r="J766" s="10"/>
      <c r="K766" s="10"/>
      <c r="L766" s="10"/>
      <c r="M766" s="10"/>
      <c r="N766" s="10"/>
      <c r="O766" s="10"/>
      <c r="P766" s="10"/>
      <c r="Q766" s="10"/>
      <c r="R766" s="10"/>
      <c r="S766" s="7"/>
      <c r="T766" s="7"/>
      <c r="U766" s="7"/>
      <c r="V766" s="7"/>
      <c r="W766" s="7"/>
      <c r="X766" s="7"/>
      <c r="AH766" s="1"/>
      <c r="AI766" s="1"/>
      <c r="IX766" s="7"/>
      <c r="IY766" s="7"/>
    </row>
    <row r="767" spans="3:259" ht="11.85" customHeight="1" x14ac:dyDescent="0.3">
      <c r="C767" s="24"/>
      <c r="D767" s="12"/>
      <c r="E767" s="12"/>
      <c r="F767" s="12"/>
      <c r="G767" s="14"/>
      <c r="H767" s="14"/>
      <c r="I767" s="14"/>
      <c r="J767" s="10"/>
      <c r="K767" s="10"/>
      <c r="L767" s="10"/>
      <c r="M767" s="10"/>
      <c r="N767" s="10"/>
      <c r="O767" s="10"/>
      <c r="P767" s="10"/>
      <c r="Q767" s="10"/>
      <c r="R767" s="10"/>
      <c r="S767" s="7"/>
      <c r="T767" s="7"/>
      <c r="U767" s="7"/>
      <c r="V767" s="7"/>
      <c r="W767" s="7"/>
      <c r="X767" s="7"/>
      <c r="AH767" s="1"/>
      <c r="AI767" s="1"/>
      <c r="IX767" s="7"/>
      <c r="IY767" s="7"/>
    </row>
    <row r="768" spans="3:259" ht="11.85" customHeight="1" x14ac:dyDescent="0.3">
      <c r="C768" s="24"/>
      <c r="D768" s="12"/>
      <c r="E768" s="12"/>
      <c r="F768" s="12"/>
      <c r="G768" s="14"/>
      <c r="H768" s="14"/>
      <c r="I768" s="14"/>
      <c r="J768" s="10"/>
      <c r="K768" s="10"/>
      <c r="L768" s="10"/>
      <c r="M768" s="10"/>
      <c r="N768" s="10"/>
      <c r="O768" s="10"/>
      <c r="P768" s="10"/>
      <c r="Q768" s="10"/>
      <c r="R768" s="10"/>
      <c r="S768" s="7"/>
      <c r="T768" s="7"/>
      <c r="U768" s="7"/>
      <c r="V768" s="7"/>
      <c r="W768" s="7"/>
      <c r="X768" s="7"/>
      <c r="AH768" s="1"/>
      <c r="AI768" s="1"/>
      <c r="IX768" s="7"/>
      <c r="IY768" s="7"/>
    </row>
    <row r="769" spans="3:259" ht="11.85" customHeight="1" x14ac:dyDescent="0.3">
      <c r="C769" s="24"/>
      <c r="D769" s="12"/>
      <c r="E769" s="12"/>
      <c r="F769" s="12"/>
      <c r="G769" s="14"/>
      <c r="H769" s="14"/>
      <c r="I769" s="14"/>
      <c r="J769" s="10"/>
      <c r="K769" s="10"/>
      <c r="L769" s="10"/>
      <c r="M769" s="10"/>
      <c r="N769" s="10"/>
      <c r="O769" s="10"/>
      <c r="P769" s="10"/>
      <c r="Q769" s="10"/>
      <c r="R769" s="10"/>
      <c r="S769" s="7"/>
      <c r="T769" s="7"/>
      <c r="U769" s="7"/>
      <c r="V769" s="7"/>
      <c r="W769" s="7"/>
      <c r="X769" s="7"/>
      <c r="AH769" s="1"/>
      <c r="AI769" s="1"/>
      <c r="IX769" s="7"/>
      <c r="IY769" s="7"/>
    </row>
    <row r="770" spans="3:259" ht="11.85" customHeight="1" x14ac:dyDescent="0.3">
      <c r="C770" s="24"/>
      <c r="D770" s="12"/>
      <c r="E770" s="12"/>
      <c r="F770" s="12"/>
      <c r="G770" s="14"/>
      <c r="H770" s="14"/>
      <c r="I770" s="14"/>
      <c r="J770" s="10"/>
      <c r="K770" s="10"/>
      <c r="L770" s="10"/>
      <c r="M770" s="10"/>
      <c r="N770" s="10"/>
      <c r="O770" s="10"/>
      <c r="P770" s="10"/>
      <c r="Q770" s="10"/>
      <c r="R770" s="10"/>
      <c r="S770" s="7"/>
      <c r="T770" s="7"/>
      <c r="U770" s="7"/>
      <c r="V770" s="7"/>
      <c r="W770" s="7"/>
      <c r="X770" s="7"/>
      <c r="AH770" s="1"/>
      <c r="AI770" s="1"/>
      <c r="IX770" s="7"/>
      <c r="IY770" s="7"/>
    </row>
    <row r="771" spans="3:259" ht="11.85" customHeight="1" x14ac:dyDescent="0.3">
      <c r="C771" s="24"/>
      <c r="D771" s="12"/>
      <c r="E771" s="12"/>
      <c r="F771" s="12"/>
      <c r="G771" s="14"/>
      <c r="H771" s="14"/>
      <c r="I771" s="14"/>
      <c r="J771" s="10"/>
      <c r="K771" s="10"/>
      <c r="L771" s="10"/>
      <c r="M771" s="10"/>
      <c r="N771" s="10"/>
      <c r="O771" s="10"/>
      <c r="P771" s="10"/>
      <c r="Q771" s="10"/>
      <c r="R771" s="10"/>
      <c r="S771" s="7"/>
      <c r="T771" s="7"/>
      <c r="U771" s="7"/>
      <c r="V771" s="7"/>
      <c r="W771" s="7"/>
      <c r="X771" s="7"/>
      <c r="AH771" s="1"/>
      <c r="AI771" s="1"/>
      <c r="IX771" s="7"/>
      <c r="IY771" s="7"/>
    </row>
    <row r="772" spans="3:259" ht="11.85" customHeight="1" x14ac:dyDescent="0.3">
      <c r="C772" s="24"/>
      <c r="D772" s="12"/>
      <c r="E772" s="12"/>
      <c r="F772" s="12"/>
      <c r="G772" s="14"/>
      <c r="H772" s="14"/>
      <c r="I772" s="14"/>
      <c r="J772" s="10"/>
      <c r="K772" s="10"/>
      <c r="L772" s="10"/>
      <c r="M772" s="10"/>
      <c r="N772" s="10"/>
      <c r="O772" s="10"/>
      <c r="P772" s="10"/>
      <c r="Q772" s="10"/>
      <c r="R772" s="10"/>
      <c r="S772" s="7"/>
      <c r="T772" s="7"/>
      <c r="U772" s="7"/>
      <c r="V772" s="7"/>
      <c r="W772" s="7"/>
      <c r="X772" s="7"/>
      <c r="AH772" s="1"/>
      <c r="AI772" s="1"/>
      <c r="IX772" s="7"/>
      <c r="IY772" s="7"/>
    </row>
    <row r="773" spans="3:259" ht="11.85" customHeight="1" x14ac:dyDescent="0.3">
      <c r="C773" s="24"/>
      <c r="D773" s="12"/>
      <c r="E773" s="12"/>
      <c r="F773" s="12"/>
      <c r="G773" s="14"/>
      <c r="H773" s="14"/>
      <c r="I773" s="14"/>
      <c r="J773" s="10"/>
      <c r="K773" s="10"/>
      <c r="L773" s="10"/>
      <c r="M773" s="10"/>
      <c r="N773" s="10"/>
      <c r="O773" s="10"/>
      <c r="P773" s="10"/>
      <c r="Q773" s="10"/>
      <c r="R773" s="10"/>
      <c r="S773" s="7"/>
      <c r="T773" s="7"/>
      <c r="U773" s="7"/>
      <c r="V773" s="7"/>
      <c r="W773" s="7"/>
      <c r="X773" s="7"/>
      <c r="AH773" s="1"/>
      <c r="AI773" s="1"/>
      <c r="IX773" s="7"/>
      <c r="IY773" s="7"/>
    </row>
    <row r="774" spans="3:259" ht="11.85" customHeight="1" x14ac:dyDescent="0.3">
      <c r="C774" s="24"/>
      <c r="D774" s="12"/>
      <c r="E774" s="12"/>
      <c r="F774" s="12"/>
      <c r="G774" s="14"/>
      <c r="H774" s="14"/>
      <c r="I774" s="14"/>
      <c r="J774" s="10"/>
      <c r="K774" s="10"/>
      <c r="L774" s="10"/>
      <c r="M774" s="10"/>
      <c r="N774" s="10"/>
      <c r="O774" s="10"/>
      <c r="P774" s="10"/>
      <c r="Q774" s="10"/>
      <c r="R774" s="10"/>
      <c r="S774" s="7"/>
      <c r="T774" s="7"/>
      <c r="U774" s="7"/>
      <c r="V774" s="7"/>
      <c r="W774" s="7"/>
      <c r="X774" s="7"/>
      <c r="AH774" s="1"/>
      <c r="AI774" s="1"/>
      <c r="IX774" s="7"/>
      <c r="IY774" s="7"/>
    </row>
    <row r="775" spans="3:259" ht="11.85" customHeight="1" x14ac:dyDescent="0.3">
      <c r="C775" s="24"/>
      <c r="D775" s="12"/>
      <c r="E775" s="12"/>
      <c r="F775" s="12"/>
      <c r="G775" s="14"/>
      <c r="H775" s="14"/>
      <c r="I775" s="14"/>
      <c r="J775" s="10"/>
      <c r="K775" s="10"/>
      <c r="L775" s="10"/>
      <c r="M775" s="10"/>
      <c r="N775" s="10"/>
      <c r="O775" s="10"/>
      <c r="P775" s="10"/>
      <c r="Q775" s="10"/>
      <c r="R775" s="10"/>
      <c r="S775" s="7"/>
      <c r="T775" s="7"/>
      <c r="U775" s="7"/>
      <c r="V775" s="7"/>
      <c r="W775" s="7"/>
      <c r="X775" s="7"/>
      <c r="AH775" s="1"/>
      <c r="AI775" s="1"/>
      <c r="IX775" s="7"/>
      <c r="IY775" s="7"/>
    </row>
    <row r="776" spans="3:259" ht="11.85" customHeight="1" x14ac:dyDescent="0.3">
      <c r="C776" s="24"/>
      <c r="D776" s="12"/>
      <c r="E776" s="12"/>
      <c r="F776" s="12"/>
      <c r="G776" s="14"/>
      <c r="H776" s="14"/>
      <c r="I776" s="14"/>
      <c r="J776" s="10"/>
      <c r="K776" s="10"/>
      <c r="L776" s="10"/>
      <c r="M776" s="10"/>
      <c r="N776" s="10"/>
      <c r="O776" s="10"/>
      <c r="P776" s="10"/>
      <c r="Q776" s="10"/>
      <c r="R776" s="10"/>
      <c r="S776" s="7"/>
      <c r="T776" s="7"/>
      <c r="U776" s="7"/>
      <c r="V776" s="7"/>
      <c r="W776" s="7"/>
      <c r="X776" s="7"/>
      <c r="AH776" s="1"/>
      <c r="AI776" s="1"/>
      <c r="IX776" s="7"/>
      <c r="IY776" s="7"/>
    </row>
    <row r="777" spans="3:259" ht="11.85" customHeight="1" x14ac:dyDescent="0.3">
      <c r="C777" s="24"/>
      <c r="D777" s="12"/>
      <c r="E777" s="12"/>
      <c r="F777" s="12"/>
      <c r="G777" s="14"/>
      <c r="H777" s="14"/>
      <c r="I777" s="14"/>
      <c r="J777" s="10"/>
      <c r="K777" s="10"/>
      <c r="L777" s="10"/>
      <c r="M777" s="10"/>
      <c r="N777" s="10"/>
      <c r="O777" s="10"/>
      <c r="P777" s="10"/>
      <c r="Q777" s="10"/>
      <c r="R777" s="10"/>
      <c r="S777" s="7"/>
      <c r="T777" s="7"/>
      <c r="U777" s="7"/>
      <c r="V777" s="7"/>
      <c r="W777" s="7"/>
      <c r="X777" s="7"/>
      <c r="AH777" s="1"/>
      <c r="AI777" s="1"/>
      <c r="IX777" s="7"/>
      <c r="IY777" s="7"/>
    </row>
    <row r="778" spans="3:259" ht="11.85" customHeight="1" x14ac:dyDescent="0.3">
      <c r="C778" s="24"/>
      <c r="D778" s="12"/>
      <c r="E778" s="12"/>
      <c r="F778" s="12"/>
      <c r="G778" s="14"/>
      <c r="H778" s="14"/>
      <c r="I778" s="14"/>
      <c r="J778" s="10"/>
      <c r="K778" s="10"/>
      <c r="L778" s="10"/>
      <c r="M778" s="10"/>
      <c r="N778" s="10"/>
      <c r="O778" s="10"/>
      <c r="P778" s="10"/>
      <c r="Q778" s="10"/>
      <c r="R778" s="10"/>
      <c r="S778" s="7"/>
      <c r="T778" s="7"/>
      <c r="U778" s="7"/>
      <c r="V778" s="7"/>
      <c r="W778" s="7"/>
      <c r="X778" s="7"/>
      <c r="AH778" s="1"/>
      <c r="AI778" s="1"/>
      <c r="IX778" s="7"/>
      <c r="IY778" s="7"/>
    </row>
    <row r="779" spans="3:259" ht="11.85" customHeight="1" x14ac:dyDescent="0.3">
      <c r="C779" s="24"/>
      <c r="D779" s="12"/>
      <c r="E779" s="12"/>
      <c r="F779" s="12"/>
      <c r="G779" s="14"/>
      <c r="H779" s="14"/>
      <c r="I779" s="14"/>
      <c r="J779" s="10"/>
      <c r="K779" s="10"/>
      <c r="L779" s="10"/>
      <c r="M779" s="10"/>
      <c r="N779" s="10"/>
      <c r="O779" s="10"/>
      <c r="P779" s="10"/>
      <c r="Q779" s="10"/>
      <c r="R779" s="10"/>
      <c r="S779" s="7"/>
      <c r="T779" s="7"/>
      <c r="U779" s="7"/>
      <c r="V779" s="7"/>
      <c r="W779" s="7"/>
      <c r="X779" s="7"/>
      <c r="AH779" s="1"/>
      <c r="AI779" s="1"/>
      <c r="IX779" s="7"/>
      <c r="IY779" s="7"/>
    </row>
    <row r="780" spans="3:259" ht="11.85" customHeight="1" x14ac:dyDescent="0.3">
      <c r="C780" s="24"/>
      <c r="D780" s="12"/>
      <c r="E780" s="12"/>
      <c r="F780" s="12"/>
      <c r="G780" s="14"/>
      <c r="H780" s="14"/>
      <c r="I780" s="14"/>
      <c r="J780" s="10"/>
      <c r="K780" s="10"/>
      <c r="L780" s="10"/>
      <c r="M780" s="10"/>
      <c r="N780" s="10"/>
      <c r="O780" s="10"/>
      <c r="P780" s="10"/>
      <c r="Q780" s="10"/>
      <c r="R780" s="10"/>
      <c r="S780" s="7"/>
      <c r="T780" s="7"/>
      <c r="U780" s="7"/>
      <c r="V780" s="7"/>
      <c r="W780" s="7"/>
      <c r="X780" s="7"/>
      <c r="AH780" s="1"/>
      <c r="AI780" s="1"/>
      <c r="IX780" s="7"/>
      <c r="IY780" s="7"/>
    </row>
    <row r="781" spans="3:259" ht="11.85" customHeight="1" x14ac:dyDescent="0.3">
      <c r="C781" s="24"/>
      <c r="D781" s="12"/>
      <c r="E781" s="12"/>
      <c r="F781" s="12"/>
      <c r="G781" s="14"/>
      <c r="H781" s="14"/>
      <c r="I781" s="14"/>
      <c r="J781" s="10"/>
      <c r="K781" s="10"/>
      <c r="L781" s="10"/>
      <c r="M781" s="10"/>
      <c r="N781" s="10"/>
      <c r="O781" s="10"/>
      <c r="P781" s="10"/>
      <c r="Q781" s="10"/>
      <c r="R781" s="10"/>
      <c r="S781" s="7"/>
      <c r="T781" s="7"/>
      <c r="U781" s="7"/>
      <c r="V781" s="7"/>
      <c r="W781" s="7"/>
      <c r="X781" s="7"/>
      <c r="AH781" s="1"/>
      <c r="AI781" s="1"/>
      <c r="IX781" s="7"/>
      <c r="IY781" s="7"/>
    </row>
    <row r="782" spans="3:259" ht="11.85" customHeight="1" x14ac:dyDescent="0.3">
      <c r="C782" s="24"/>
      <c r="D782" s="12"/>
      <c r="E782" s="12"/>
      <c r="F782" s="12"/>
      <c r="G782" s="14"/>
      <c r="H782" s="14"/>
      <c r="I782" s="14"/>
      <c r="J782" s="10"/>
      <c r="K782" s="10"/>
      <c r="L782" s="10"/>
      <c r="M782" s="10"/>
      <c r="N782" s="10"/>
      <c r="O782" s="10"/>
      <c r="P782" s="10"/>
      <c r="Q782" s="10"/>
      <c r="R782" s="10"/>
      <c r="S782" s="7"/>
      <c r="T782" s="7"/>
      <c r="U782" s="7"/>
      <c r="V782" s="7"/>
      <c r="W782" s="7"/>
      <c r="X782" s="7"/>
      <c r="AH782" s="1"/>
      <c r="AI782" s="1"/>
      <c r="IX782" s="7"/>
      <c r="IY782" s="7"/>
    </row>
    <row r="783" spans="3:259" ht="11.85" customHeight="1" x14ac:dyDescent="0.3">
      <c r="C783" s="24"/>
      <c r="D783" s="12"/>
      <c r="E783" s="12"/>
      <c r="F783" s="12"/>
      <c r="G783" s="14"/>
      <c r="H783" s="14"/>
      <c r="I783" s="14"/>
      <c r="J783" s="10"/>
      <c r="K783" s="10"/>
      <c r="L783" s="10"/>
      <c r="M783" s="10"/>
      <c r="N783" s="10"/>
      <c r="O783" s="10"/>
      <c r="P783" s="10"/>
      <c r="Q783" s="10"/>
      <c r="R783" s="10"/>
      <c r="S783" s="7"/>
      <c r="T783" s="7"/>
      <c r="U783" s="7"/>
      <c r="V783" s="7"/>
      <c r="W783" s="7"/>
      <c r="X783" s="7"/>
      <c r="AH783" s="1"/>
      <c r="AI783" s="1"/>
      <c r="IX783" s="7"/>
      <c r="IY783" s="7"/>
    </row>
    <row r="784" spans="3:259" ht="11.85" customHeight="1" x14ac:dyDescent="0.3">
      <c r="C784" s="24"/>
      <c r="D784" s="12"/>
      <c r="E784" s="12"/>
      <c r="F784" s="12"/>
      <c r="G784" s="14"/>
      <c r="H784" s="14"/>
      <c r="I784" s="14"/>
      <c r="J784" s="10"/>
      <c r="K784" s="10"/>
      <c r="L784" s="10"/>
      <c r="M784" s="10"/>
      <c r="N784" s="10"/>
      <c r="O784" s="10"/>
      <c r="P784" s="10"/>
      <c r="Q784" s="10"/>
      <c r="R784" s="10"/>
      <c r="S784" s="7"/>
      <c r="T784" s="7"/>
      <c r="U784" s="7"/>
      <c r="V784" s="7"/>
      <c r="W784" s="7"/>
      <c r="X784" s="7"/>
      <c r="AH784" s="1"/>
      <c r="AI784" s="1"/>
      <c r="IX784" s="7"/>
      <c r="IY784" s="7"/>
    </row>
    <row r="785" spans="3:259" ht="11.85" customHeight="1" x14ac:dyDescent="0.3">
      <c r="C785" s="24"/>
      <c r="D785" s="12"/>
      <c r="E785" s="12"/>
      <c r="F785" s="12"/>
      <c r="G785" s="14"/>
      <c r="H785" s="14"/>
      <c r="I785" s="14"/>
      <c r="J785" s="10"/>
      <c r="K785" s="10"/>
      <c r="L785" s="10"/>
      <c r="M785" s="10"/>
      <c r="N785" s="10"/>
      <c r="O785" s="10"/>
      <c r="P785" s="10"/>
      <c r="Q785" s="10"/>
      <c r="R785" s="10"/>
      <c r="S785" s="7"/>
      <c r="T785" s="7"/>
      <c r="U785" s="7"/>
      <c r="V785" s="7"/>
      <c r="W785" s="7"/>
      <c r="X785" s="7"/>
      <c r="AH785" s="1"/>
      <c r="AI785" s="1"/>
      <c r="IX785" s="7"/>
      <c r="IY785" s="7"/>
    </row>
    <row r="786" spans="3:259" ht="11.85" customHeight="1" x14ac:dyDescent="0.3">
      <c r="C786" s="24"/>
      <c r="D786" s="12"/>
      <c r="E786" s="12"/>
      <c r="F786" s="12"/>
      <c r="G786" s="14"/>
      <c r="H786" s="14"/>
      <c r="I786" s="14"/>
      <c r="J786" s="10"/>
      <c r="K786" s="10"/>
      <c r="L786" s="10"/>
      <c r="M786" s="10"/>
      <c r="N786" s="10"/>
      <c r="O786" s="10"/>
      <c r="P786" s="10"/>
      <c r="Q786" s="10"/>
      <c r="R786" s="10"/>
      <c r="S786" s="7"/>
      <c r="T786" s="7"/>
      <c r="U786" s="7"/>
      <c r="V786" s="7"/>
      <c r="W786" s="7"/>
      <c r="X786" s="7"/>
      <c r="AH786" s="1"/>
      <c r="AI786" s="1"/>
      <c r="IX786" s="7"/>
      <c r="IY786" s="7"/>
    </row>
    <row r="787" spans="3:259" ht="11.85" customHeight="1" x14ac:dyDescent="0.3">
      <c r="C787" s="24"/>
      <c r="D787" s="12"/>
      <c r="E787" s="12"/>
      <c r="F787" s="12"/>
      <c r="G787" s="14"/>
      <c r="H787" s="14"/>
      <c r="I787" s="14"/>
      <c r="J787" s="10"/>
      <c r="K787" s="10"/>
      <c r="L787" s="10"/>
      <c r="M787" s="10"/>
      <c r="N787" s="10"/>
      <c r="O787" s="10"/>
      <c r="P787" s="10"/>
      <c r="Q787" s="10"/>
      <c r="R787" s="10"/>
      <c r="S787" s="7"/>
      <c r="T787" s="7"/>
      <c r="U787" s="7"/>
      <c r="V787" s="7"/>
      <c r="W787" s="7"/>
      <c r="X787" s="7"/>
      <c r="AH787" s="1"/>
      <c r="AI787" s="1"/>
      <c r="IX787" s="7"/>
      <c r="IY787" s="7"/>
    </row>
    <row r="788" spans="3:259" ht="11.85" customHeight="1" x14ac:dyDescent="0.3">
      <c r="C788" s="24"/>
      <c r="D788" s="12"/>
      <c r="E788" s="12"/>
      <c r="F788" s="12"/>
      <c r="G788" s="14"/>
      <c r="H788" s="14"/>
      <c r="I788" s="14"/>
      <c r="J788" s="10"/>
      <c r="K788" s="10"/>
      <c r="L788" s="10"/>
      <c r="M788" s="10"/>
      <c r="N788" s="10"/>
      <c r="O788" s="10"/>
      <c r="P788" s="10"/>
      <c r="Q788" s="10"/>
      <c r="R788" s="10"/>
      <c r="S788" s="7"/>
      <c r="T788" s="7"/>
      <c r="U788" s="7"/>
      <c r="V788" s="7"/>
      <c r="W788" s="7"/>
      <c r="X788" s="7"/>
      <c r="AH788" s="1"/>
      <c r="AI788" s="1"/>
      <c r="IX788" s="7"/>
      <c r="IY788" s="7"/>
    </row>
    <row r="789" spans="3:259" ht="11.85" customHeight="1" x14ac:dyDescent="0.3">
      <c r="C789" s="24"/>
      <c r="D789" s="12"/>
      <c r="E789" s="12"/>
      <c r="F789" s="12"/>
      <c r="G789" s="14"/>
      <c r="H789" s="14"/>
      <c r="I789" s="14"/>
      <c r="J789" s="10"/>
      <c r="K789" s="10"/>
      <c r="L789" s="10"/>
      <c r="M789" s="10"/>
      <c r="N789" s="10"/>
      <c r="O789" s="10"/>
      <c r="P789" s="10"/>
      <c r="Q789" s="10"/>
      <c r="R789" s="10"/>
      <c r="S789" s="7"/>
      <c r="T789" s="7"/>
      <c r="U789" s="7"/>
      <c r="V789" s="7"/>
      <c r="W789" s="7"/>
      <c r="X789" s="7"/>
      <c r="AH789" s="1"/>
      <c r="AI789" s="1"/>
      <c r="IX789" s="7"/>
      <c r="IY789" s="7"/>
    </row>
    <row r="790" spans="3:259" ht="11.85" customHeight="1" x14ac:dyDescent="0.3">
      <c r="C790" s="24"/>
      <c r="D790" s="12"/>
      <c r="E790" s="12"/>
      <c r="F790" s="12"/>
      <c r="G790" s="14"/>
      <c r="H790" s="14"/>
      <c r="I790" s="14"/>
      <c r="J790" s="10"/>
      <c r="K790" s="10"/>
      <c r="L790" s="10"/>
      <c r="M790" s="10"/>
      <c r="N790" s="10"/>
      <c r="O790" s="10"/>
      <c r="P790" s="10"/>
      <c r="Q790" s="10"/>
      <c r="R790" s="10"/>
      <c r="S790" s="7"/>
      <c r="T790" s="7"/>
      <c r="U790" s="7"/>
      <c r="V790" s="7"/>
      <c r="W790" s="7"/>
      <c r="X790" s="7"/>
      <c r="AH790" s="1"/>
      <c r="AI790" s="1"/>
      <c r="IX790" s="7"/>
      <c r="IY790" s="7"/>
    </row>
    <row r="791" spans="3:259" ht="11.85" customHeight="1" x14ac:dyDescent="0.3">
      <c r="C791" s="24"/>
      <c r="D791" s="12"/>
      <c r="E791" s="12"/>
      <c r="F791" s="12"/>
      <c r="G791" s="14"/>
      <c r="H791" s="14"/>
      <c r="I791" s="14"/>
      <c r="J791" s="10"/>
      <c r="K791" s="10"/>
      <c r="L791" s="10"/>
      <c r="M791" s="10"/>
      <c r="N791" s="10"/>
      <c r="O791" s="10"/>
      <c r="P791" s="10"/>
      <c r="Q791" s="10"/>
      <c r="R791" s="10"/>
      <c r="S791" s="7"/>
      <c r="T791" s="7"/>
      <c r="U791" s="7"/>
      <c r="V791" s="7"/>
      <c r="W791" s="7"/>
      <c r="X791" s="7"/>
      <c r="AH791" s="1"/>
      <c r="AI791" s="1"/>
      <c r="IX791" s="7"/>
      <c r="IY791" s="7"/>
    </row>
    <row r="792" spans="3:259" ht="11.85" customHeight="1" x14ac:dyDescent="0.3">
      <c r="C792" s="24"/>
      <c r="D792" s="12"/>
      <c r="E792" s="12"/>
      <c r="F792" s="12"/>
      <c r="G792" s="14"/>
      <c r="H792" s="14"/>
      <c r="I792" s="14"/>
      <c r="J792" s="10"/>
      <c r="K792" s="10"/>
      <c r="L792" s="10"/>
      <c r="M792" s="10"/>
      <c r="N792" s="10"/>
      <c r="O792" s="10"/>
      <c r="P792" s="10"/>
      <c r="Q792" s="10"/>
      <c r="R792" s="10"/>
      <c r="S792" s="7"/>
      <c r="T792" s="7"/>
      <c r="U792" s="7"/>
      <c r="V792" s="7"/>
      <c r="W792" s="7"/>
      <c r="X792" s="7"/>
      <c r="AH792" s="1"/>
      <c r="AI792" s="1"/>
      <c r="IX792" s="7"/>
      <c r="IY792" s="7"/>
    </row>
    <row r="793" spans="3:259" ht="11.85" customHeight="1" x14ac:dyDescent="0.3">
      <c r="C793" s="24"/>
      <c r="D793" s="12"/>
      <c r="E793" s="12"/>
      <c r="F793" s="12"/>
      <c r="G793" s="14"/>
      <c r="H793" s="14"/>
      <c r="I793" s="14"/>
      <c r="J793" s="10"/>
      <c r="K793" s="10"/>
      <c r="L793" s="10"/>
      <c r="M793" s="10"/>
      <c r="N793" s="10"/>
      <c r="O793" s="10"/>
      <c r="P793" s="10"/>
      <c r="Q793" s="10"/>
      <c r="R793" s="10"/>
      <c r="S793" s="7"/>
      <c r="T793" s="7"/>
      <c r="U793" s="7"/>
      <c r="V793" s="7"/>
      <c r="W793" s="7"/>
      <c r="X793" s="7"/>
      <c r="AH793" s="1"/>
      <c r="AI793" s="1"/>
      <c r="IX793" s="7"/>
      <c r="IY793" s="7"/>
    </row>
    <row r="794" spans="3:259" ht="11.85" customHeight="1" x14ac:dyDescent="0.3">
      <c r="C794" s="24"/>
      <c r="D794" s="12"/>
      <c r="E794" s="12"/>
      <c r="F794" s="12"/>
      <c r="G794" s="14"/>
      <c r="H794" s="14"/>
      <c r="I794" s="14"/>
      <c r="J794" s="10"/>
      <c r="K794" s="10"/>
      <c r="L794" s="10"/>
      <c r="M794" s="10"/>
      <c r="N794" s="10"/>
      <c r="O794" s="10"/>
      <c r="P794" s="10"/>
      <c r="Q794" s="10"/>
      <c r="R794" s="10"/>
      <c r="S794" s="7"/>
      <c r="T794" s="7"/>
      <c r="U794" s="7"/>
      <c r="V794" s="7"/>
      <c r="W794" s="7"/>
      <c r="X794" s="7"/>
      <c r="AH794" s="1"/>
      <c r="AI794" s="1"/>
      <c r="IX794" s="7"/>
      <c r="IY794" s="7"/>
    </row>
    <row r="795" spans="3:259" ht="11.85" customHeight="1" x14ac:dyDescent="0.3">
      <c r="C795" s="24"/>
      <c r="D795" s="12"/>
      <c r="E795" s="12"/>
      <c r="F795" s="12"/>
      <c r="G795" s="14"/>
      <c r="H795" s="14"/>
      <c r="I795" s="14"/>
      <c r="J795" s="10"/>
      <c r="K795" s="10"/>
      <c r="L795" s="10"/>
      <c r="M795" s="10"/>
      <c r="N795" s="10"/>
      <c r="O795" s="10"/>
      <c r="P795" s="10"/>
      <c r="Q795" s="10"/>
      <c r="R795" s="10"/>
      <c r="S795" s="7"/>
      <c r="T795" s="7"/>
      <c r="U795" s="7"/>
      <c r="V795" s="7"/>
      <c r="W795" s="7"/>
      <c r="X795" s="7"/>
      <c r="AH795" s="1"/>
      <c r="AI795" s="1"/>
      <c r="IX795" s="7"/>
      <c r="IY795" s="7"/>
    </row>
    <row r="796" spans="3:259" ht="11.85" customHeight="1" x14ac:dyDescent="0.3">
      <c r="C796" s="24"/>
      <c r="D796" s="12"/>
      <c r="E796" s="12"/>
      <c r="F796" s="12"/>
      <c r="G796" s="14"/>
      <c r="H796" s="14"/>
      <c r="I796" s="14"/>
      <c r="J796" s="10"/>
      <c r="K796" s="10"/>
      <c r="L796" s="10"/>
      <c r="M796" s="10"/>
      <c r="N796" s="10"/>
      <c r="O796" s="10"/>
      <c r="P796" s="10"/>
      <c r="Q796" s="10"/>
      <c r="R796" s="10"/>
      <c r="S796" s="7"/>
      <c r="T796" s="7"/>
      <c r="U796" s="7"/>
      <c r="V796" s="7"/>
      <c r="W796" s="7"/>
      <c r="X796" s="7"/>
      <c r="AH796" s="1"/>
      <c r="AI796" s="1"/>
      <c r="IX796" s="7"/>
      <c r="IY796" s="7"/>
    </row>
    <row r="797" spans="3:259" ht="11.85" customHeight="1" x14ac:dyDescent="0.3">
      <c r="C797" s="24"/>
      <c r="D797" s="12"/>
      <c r="E797" s="12"/>
      <c r="F797" s="12"/>
      <c r="G797" s="14"/>
      <c r="H797" s="14"/>
      <c r="I797" s="14"/>
      <c r="J797" s="10"/>
      <c r="K797" s="10"/>
      <c r="L797" s="10"/>
      <c r="M797" s="10"/>
      <c r="N797" s="10"/>
      <c r="O797" s="10"/>
      <c r="P797" s="10"/>
      <c r="Q797" s="10"/>
      <c r="R797" s="10"/>
      <c r="S797" s="7"/>
      <c r="T797" s="7"/>
      <c r="U797" s="7"/>
      <c r="V797" s="7"/>
      <c r="W797" s="7"/>
      <c r="X797" s="7"/>
      <c r="AH797" s="1"/>
      <c r="AI797" s="1"/>
      <c r="IX797" s="7"/>
      <c r="IY797" s="7"/>
    </row>
    <row r="798" spans="3:259" ht="11.85" customHeight="1" x14ac:dyDescent="0.3">
      <c r="C798" s="24"/>
      <c r="D798" s="12"/>
      <c r="E798" s="12"/>
      <c r="F798" s="12"/>
      <c r="G798" s="14"/>
      <c r="H798" s="14"/>
      <c r="I798" s="14"/>
      <c r="J798" s="10"/>
      <c r="K798" s="10"/>
      <c r="L798" s="10"/>
      <c r="M798" s="10"/>
      <c r="N798" s="10"/>
      <c r="O798" s="10"/>
      <c r="P798" s="10"/>
      <c r="Q798" s="10"/>
      <c r="R798" s="10"/>
      <c r="S798" s="7"/>
      <c r="T798" s="7"/>
      <c r="U798" s="7"/>
      <c r="V798" s="7"/>
      <c r="W798" s="7"/>
      <c r="X798" s="7"/>
      <c r="AH798" s="1"/>
      <c r="AI798" s="1"/>
      <c r="IX798" s="7"/>
      <c r="IY798" s="7"/>
    </row>
    <row r="799" spans="3:259" ht="11.85" customHeight="1" x14ac:dyDescent="0.3">
      <c r="C799" s="24"/>
      <c r="D799" s="12"/>
      <c r="E799" s="12"/>
      <c r="F799" s="12"/>
      <c r="G799" s="14"/>
      <c r="H799" s="14"/>
      <c r="I799" s="14"/>
      <c r="J799" s="10"/>
      <c r="K799" s="10"/>
      <c r="L799" s="10"/>
      <c r="M799" s="10"/>
      <c r="N799" s="10"/>
      <c r="O799" s="10"/>
      <c r="P799" s="10"/>
      <c r="Q799" s="10"/>
      <c r="R799" s="10"/>
      <c r="S799" s="7"/>
      <c r="T799" s="7"/>
      <c r="U799" s="7"/>
      <c r="V799" s="7"/>
      <c r="W799" s="7"/>
      <c r="X799" s="7"/>
      <c r="AH799" s="1"/>
      <c r="AI799" s="1"/>
      <c r="IX799" s="7"/>
      <c r="IY799" s="7"/>
    </row>
    <row r="800" spans="3:259" ht="11.85" customHeight="1" x14ac:dyDescent="0.3">
      <c r="C800" s="24"/>
      <c r="D800" s="12"/>
      <c r="E800" s="12"/>
      <c r="F800" s="12"/>
      <c r="G800" s="14"/>
      <c r="H800" s="14"/>
      <c r="I800" s="14"/>
      <c r="J800" s="10"/>
      <c r="K800" s="10"/>
      <c r="L800" s="10"/>
      <c r="M800" s="10"/>
      <c r="N800" s="10"/>
      <c r="O800" s="10"/>
      <c r="P800" s="10"/>
      <c r="Q800" s="10"/>
      <c r="R800" s="10"/>
      <c r="S800" s="7"/>
      <c r="T800" s="7"/>
      <c r="U800" s="7"/>
      <c r="V800" s="7"/>
      <c r="W800" s="7"/>
      <c r="X800" s="7"/>
      <c r="AH800" s="1"/>
      <c r="AI800" s="1"/>
      <c r="IX800" s="7"/>
      <c r="IY800" s="7"/>
    </row>
    <row r="801" spans="3:259" ht="11.85" customHeight="1" x14ac:dyDescent="0.3">
      <c r="C801" s="24"/>
      <c r="D801" s="12"/>
      <c r="E801" s="12"/>
      <c r="F801" s="12"/>
      <c r="G801" s="14"/>
      <c r="H801" s="14"/>
      <c r="I801" s="14"/>
      <c r="J801" s="10"/>
      <c r="K801" s="10"/>
      <c r="L801" s="10"/>
      <c r="M801" s="10"/>
      <c r="N801" s="10"/>
      <c r="O801" s="10"/>
      <c r="P801" s="10"/>
      <c r="Q801" s="10"/>
      <c r="R801" s="10"/>
      <c r="S801" s="7"/>
      <c r="T801" s="7"/>
      <c r="U801" s="7"/>
      <c r="V801" s="7"/>
      <c r="W801" s="7"/>
      <c r="X801" s="7"/>
      <c r="AH801" s="1"/>
      <c r="AI801" s="1"/>
      <c r="IX801" s="7"/>
      <c r="IY801" s="7"/>
    </row>
    <row r="802" spans="3:259" ht="11.85" customHeight="1" x14ac:dyDescent="0.3">
      <c r="C802" s="24"/>
      <c r="D802" s="12"/>
      <c r="E802" s="12"/>
      <c r="F802" s="12"/>
      <c r="G802" s="14"/>
      <c r="H802" s="14"/>
      <c r="I802" s="14"/>
      <c r="J802" s="10"/>
      <c r="K802" s="10"/>
      <c r="L802" s="10"/>
      <c r="M802" s="10"/>
      <c r="N802" s="10"/>
      <c r="O802" s="10"/>
      <c r="P802" s="10"/>
      <c r="Q802" s="10"/>
      <c r="R802" s="10"/>
      <c r="S802" s="7"/>
      <c r="T802" s="7"/>
      <c r="U802" s="7"/>
      <c r="V802" s="7"/>
      <c r="W802" s="7"/>
      <c r="X802" s="7"/>
      <c r="AH802" s="1"/>
      <c r="AI802" s="1"/>
      <c r="IX802" s="7"/>
      <c r="IY802" s="7"/>
    </row>
    <row r="803" spans="3:259" ht="11.85" customHeight="1" x14ac:dyDescent="0.3">
      <c r="C803" s="24"/>
      <c r="D803" s="12"/>
      <c r="E803" s="12"/>
      <c r="F803" s="12"/>
      <c r="G803" s="14"/>
      <c r="H803" s="14"/>
      <c r="I803" s="14"/>
      <c r="J803" s="10"/>
      <c r="K803" s="10"/>
      <c r="L803" s="10"/>
      <c r="M803" s="10"/>
      <c r="N803" s="10"/>
      <c r="O803" s="10"/>
      <c r="P803" s="10"/>
      <c r="Q803" s="10"/>
      <c r="R803" s="10"/>
      <c r="S803" s="7"/>
      <c r="T803" s="7"/>
      <c r="U803" s="7"/>
      <c r="V803" s="7"/>
      <c r="W803" s="7"/>
      <c r="X803" s="7"/>
      <c r="AH803" s="1"/>
      <c r="AI803" s="1"/>
      <c r="IX803" s="7"/>
      <c r="IY803" s="7"/>
    </row>
    <row r="804" spans="3:259" ht="11.85" customHeight="1" x14ac:dyDescent="0.3">
      <c r="C804" s="24"/>
      <c r="D804" s="12"/>
      <c r="E804" s="12"/>
      <c r="F804" s="12"/>
      <c r="G804" s="14"/>
      <c r="H804" s="14"/>
      <c r="I804" s="14"/>
      <c r="J804" s="10"/>
      <c r="K804" s="10"/>
      <c r="L804" s="10"/>
      <c r="M804" s="10"/>
      <c r="N804" s="10"/>
      <c r="O804" s="10"/>
      <c r="P804" s="10"/>
      <c r="Q804" s="10"/>
      <c r="R804" s="10"/>
      <c r="S804" s="7"/>
      <c r="T804" s="7"/>
      <c r="U804" s="7"/>
      <c r="V804" s="7"/>
      <c r="W804" s="7"/>
      <c r="X804" s="7"/>
      <c r="AH804" s="1"/>
      <c r="AI804" s="1"/>
      <c r="IX804" s="7"/>
      <c r="IY804" s="7"/>
    </row>
    <row r="805" spans="3:259" ht="11.85" customHeight="1" x14ac:dyDescent="0.3">
      <c r="C805" s="24"/>
      <c r="D805" s="12"/>
      <c r="E805" s="12"/>
      <c r="F805" s="12"/>
      <c r="G805" s="14"/>
      <c r="H805" s="14"/>
      <c r="I805" s="14"/>
      <c r="J805" s="10"/>
      <c r="K805" s="10"/>
      <c r="L805" s="10"/>
      <c r="M805" s="10"/>
      <c r="N805" s="10"/>
      <c r="O805" s="10"/>
      <c r="P805" s="10"/>
      <c r="Q805" s="10"/>
      <c r="R805" s="10"/>
      <c r="S805" s="7"/>
      <c r="T805" s="7"/>
      <c r="U805" s="7"/>
      <c r="V805" s="7"/>
      <c r="W805" s="7"/>
      <c r="X805" s="7"/>
      <c r="AH805" s="1"/>
      <c r="AI805" s="1"/>
      <c r="IX805" s="7"/>
      <c r="IY805" s="7"/>
    </row>
    <row r="806" spans="3:259" ht="11.85" customHeight="1" x14ac:dyDescent="0.3">
      <c r="C806" s="24"/>
      <c r="D806" s="12"/>
      <c r="E806" s="12"/>
      <c r="F806" s="12"/>
      <c r="G806" s="14"/>
      <c r="H806" s="14"/>
      <c r="I806" s="14"/>
      <c r="J806" s="10"/>
      <c r="K806" s="10"/>
      <c r="L806" s="10"/>
      <c r="M806" s="10"/>
      <c r="N806" s="10"/>
      <c r="O806" s="10"/>
      <c r="P806" s="10"/>
      <c r="Q806" s="10"/>
      <c r="R806" s="10"/>
      <c r="S806" s="7"/>
      <c r="T806" s="7"/>
      <c r="U806" s="7"/>
      <c r="V806" s="7"/>
      <c r="W806" s="7"/>
      <c r="X806" s="7"/>
      <c r="AH806" s="1"/>
      <c r="AI806" s="1"/>
      <c r="IX806" s="7"/>
      <c r="IY806" s="7"/>
    </row>
    <row r="807" spans="3:259" ht="11.85" customHeight="1" x14ac:dyDescent="0.3">
      <c r="C807" s="24"/>
      <c r="D807" s="12"/>
      <c r="E807" s="12"/>
      <c r="F807" s="12"/>
      <c r="G807" s="14"/>
      <c r="H807" s="14"/>
      <c r="I807" s="14"/>
      <c r="J807" s="10"/>
      <c r="K807" s="10"/>
      <c r="L807" s="10"/>
      <c r="M807" s="10"/>
      <c r="N807" s="10"/>
      <c r="O807" s="10"/>
      <c r="P807" s="10"/>
      <c r="Q807" s="10"/>
      <c r="R807" s="10"/>
      <c r="S807" s="7"/>
      <c r="T807" s="7"/>
      <c r="U807" s="7"/>
      <c r="V807" s="7"/>
      <c r="W807" s="7"/>
      <c r="X807" s="7"/>
      <c r="AH807" s="1"/>
      <c r="AI807" s="1"/>
      <c r="IX807" s="7"/>
      <c r="IY807" s="7"/>
    </row>
    <row r="808" spans="3:259" ht="11.85" customHeight="1" x14ac:dyDescent="0.3">
      <c r="C808" s="24"/>
      <c r="D808" s="12"/>
      <c r="E808" s="12"/>
      <c r="F808" s="12"/>
      <c r="G808" s="14"/>
      <c r="H808" s="14"/>
      <c r="I808" s="14"/>
      <c r="J808" s="10"/>
      <c r="K808" s="10"/>
      <c r="L808" s="10"/>
      <c r="M808" s="10"/>
      <c r="N808" s="10"/>
      <c r="O808" s="10"/>
      <c r="P808" s="10"/>
      <c r="Q808" s="10"/>
      <c r="R808" s="10"/>
      <c r="S808" s="7"/>
      <c r="T808" s="7"/>
      <c r="U808" s="7"/>
      <c r="V808" s="7"/>
      <c r="W808" s="7"/>
      <c r="X808" s="7"/>
      <c r="AH808" s="1"/>
      <c r="AI808" s="1"/>
      <c r="IX808" s="7"/>
      <c r="IY808" s="7"/>
    </row>
    <row r="809" spans="3:259" ht="11.85" customHeight="1" x14ac:dyDescent="0.3">
      <c r="C809" s="24"/>
      <c r="D809" s="12"/>
      <c r="E809" s="12"/>
      <c r="F809" s="12"/>
      <c r="G809" s="14"/>
      <c r="H809" s="14"/>
      <c r="I809" s="14"/>
      <c r="J809" s="10"/>
      <c r="K809" s="10"/>
      <c r="L809" s="10"/>
      <c r="M809" s="10"/>
      <c r="N809" s="10"/>
      <c r="O809" s="10"/>
      <c r="P809" s="10"/>
      <c r="Q809" s="10"/>
      <c r="R809" s="10"/>
      <c r="S809" s="7"/>
      <c r="T809" s="7"/>
      <c r="U809" s="7"/>
      <c r="V809" s="7"/>
      <c r="W809" s="7"/>
      <c r="X809" s="7"/>
      <c r="AH809" s="1"/>
      <c r="AI809" s="1"/>
      <c r="IX809" s="7"/>
      <c r="IY809" s="7"/>
    </row>
    <row r="810" spans="3:259" ht="11.85" customHeight="1" x14ac:dyDescent="0.3">
      <c r="C810" s="24"/>
      <c r="D810" s="12"/>
      <c r="E810" s="12"/>
      <c r="F810" s="12"/>
      <c r="G810" s="14"/>
      <c r="H810" s="14"/>
      <c r="I810" s="14"/>
      <c r="J810" s="10"/>
      <c r="K810" s="10"/>
      <c r="L810" s="10"/>
      <c r="M810" s="10"/>
      <c r="N810" s="10"/>
      <c r="O810" s="10"/>
      <c r="P810" s="10"/>
      <c r="Q810" s="10"/>
      <c r="R810" s="10"/>
      <c r="S810" s="7"/>
      <c r="T810" s="7"/>
      <c r="U810" s="7"/>
      <c r="V810" s="7"/>
      <c r="W810" s="7"/>
      <c r="X810" s="7"/>
      <c r="AH810" s="1"/>
      <c r="AI810" s="1"/>
      <c r="IX810" s="7"/>
      <c r="IY810" s="7"/>
    </row>
    <row r="811" spans="3:259" ht="11.85" customHeight="1" x14ac:dyDescent="0.3">
      <c r="C811" s="24"/>
      <c r="D811" s="12"/>
      <c r="E811" s="12"/>
      <c r="F811" s="12"/>
      <c r="G811" s="14"/>
      <c r="H811" s="14"/>
      <c r="I811" s="14"/>
      <c r="J811" s="10"/>
      <c r="K811" s="10"/>
      <c r="L811" s="10"/>
      <c r="M811" s="10"/>
      <c r="N811" s="10"/>
      <c r="O811" s="10"/>
      <c r="P811" s="10"/>
      <c r="Q811" s="10"/>
      <c r="R811" s="10"/>
      <c r="S811" s="7"/>
      <c r="T811" s="7"/>
      <c r="U811" s="7"/>
      <c r="V811" s="7"/>
      <c r="W811" s="7"/>
      <c r="X811" s="7"/>
      <c r="AH811" s="1"/>
      <c r="AI811" s="1"/>
      <c r="IX811" s="7"/>
      <c r="IY811" s="7"/>
    </row>
    <row r="812" spans="3:259" ht="11.85" customHeight="1" x14ac:dyDescent="0.3">
      <c r="C812" s="24"/>
      <c r="D812" s="12"/>
      <c r="E812" s="12"/>
      <c r="F812" s="12"/>
      <c r="G812" s="14"/>
      <c r="H812" s="14"/>
      <c r="I812" s="14"/>
      <c r="J812" s="10"/>
      <c r="K812" s="10"/>
      <c r="L812" s="10"/>
      <c r="M812" s="10"/>
      <c r="N812" s="10"/>
      <c r="O812" s="10"/>
      <c r="P812" s="10"/>
      <c r="Q812" s="10"/>
      <c r="R812" s="10"/>
      <c r="S812" s="7"/>
      <c r="T812" s="7"/>
      <c r="U812" s="7"/>
      <c r="V812" s="7"/>
      <c r="W812" s="7"/>
      <c r="X812" s="7"/>
      <c r="AH812" s="1"/>
      <c r="AI812" s="1"/>
      <c r="IX812" s="7"/>
      <c r="IY812" s="7"/>
    </row>
    <row r="813" spans="3:259" ht="11.85" customHeight="1" x14ac:dyDescent="0.3">
      <c r="C813" s="24"/>
      <c r="D813" s="12"/>
      <c r="E813" s="12"/>
      <c r="F813" s="12"/>
      <c r="G813" s="14"/>
      <c r="H813" s="14"/>
      <c r="I813" s="14"/>
      <c r="J813" s="10"/>
      <c r="K813" s="10"/>
      <c r="L813" s="10"/>
      <c r="M813" s="10"/>
      <c r="N813" s="10"/>
      <c r="O813" s="10"/>
      <c r="P813" s="10"/>
      <c r="Q813" s="10"/>
      <c r="R813" s="10"/>
      <c r="S813" s="7"/>
      <c r="T813" s="7"/>
      <c r="U813" s="7"/>
      <c r="V813" s="7"/>
      <c r="W813" s="7"/>
      <c r="X813" s="7"/>
      <c r="AH813" s="1"/>
      <c r="AI813" s="1"/>
      <c r="IX813" s="7"/>
      <c r="IY813" s="7"/>
    </row>
    <row r="814" spans="3:259" ht="11.85" customHeight="1" x14ac:dyDescent="0.3">
      <c r="C814" s="24"/>
      <c r="D814" s="12"/>
      <c r="E814" s="12"/>
      <c r="F814" s="12"/>
      <c r="G814" s="14"/>
      <c r="H814" s="14"/>
      <c r="I814" s="14"/>
      <c r="J814" s="10"/>
      <c r="K814" s="10"/>
      <c r="L814" s="10"/>
      <c r="M814" s="10"/>
      <c r="N814" s="10"/>
      <c r="O814" s="10"/>
      <c r="P814" s="10"/>
      <c r="Q814" s="10"/>
      <c r="R814" s="10"/>
      <c r="S814" s="7"/>
      <c r="T814" s="7"/>
      <c r="U814" s="7"/>
      <c r="V814" s="7"/>
      <c r="W814" s="7"/>
      <c r="X814" s="7"/>
      <c r="AH814" s="1"/>
      <c r="AI814" s="1"/>
      <c r="IX814" s="7"/>
      <c r="IY814" s="7"/>
    </row>
    <row r="815" spans="3:259" ht="11.85" customHeight="1" x14ac:dyDescent="0.3">
      <c r="C815" s="24"/>
      <c r="D815" s="12"/>
      <c r="E815" s="12"/>
      <c r="F815" s="12"/>
      <c r="G815" s="14"/>
      <c r="H815" s="14"/>
      <c r="I815" s="14"/>
      <c r="J815" s="10"/>
      <c r="K815" s="10"/>
      <c r="L815" s="10"/>
      <c r="M815" s="10"/>
      <c r="N815" s="10"/>
      <c r="O815" s="10"/>
      <c r="P815" s="10"/>
      <c r="Q815" s="10"/>
      <c r="R815" s="10"/>
      <c r="S815" s="7"/>
      <c r="T815" s="7"/>
      <c r="U815" s="7"/>
      <c r="V815" s="7"/>
      <c r="W815" s="7"/>
      <c r="X815" s="7"/>
      <c r="AH815" s="1"/>
      <c r="AI815" s="1"/>
      <c r="IX815" s="7"/>
      <c r="IY815" s="7"/>
    </row>
    <row r="816" spans="3:259" ht="11.85" customHeight="1" x14ac:dyDescent="0.3">
      <c r="C816" s="24"/>
      <c r="D816" s="12"/>
      <c r="E816" s="12"/>
      <c r="F816" s="12"/>
      <c r="G816" s="14"/>
      <c r="H816" s="14"/>
      <c r="I816" s="14"/>
      <c r="J816" s="10"/>
      <c r="K816" s="10"/>
      <c r="L816" s="10"/>
      <c r="M816" s="10"/>
      <c r="N816" s="10"/>
      <c r="O816" s="10"/>
      <c r="P816" s="10"/>
      <c r="Q816" s="10"/>
      <c r="R816" s="10"/>
      <c r="S816" s="7"/>
      <c r="T816" s="7"/>
      <c r="U816" s="7"/>
      <c r="V816" s="7"/>
      <c r="W816" s="7"/>
      <c r="X816" s="7"/>
      <c r="AH816" s="1"/>
      <c r="AI816" s="1"/>
      <c r="IX816" s="7"/>
      <c r="IY816" s="7"/>
    </row>
    <row r="817" spans="3:259" ht="11.85" customHeight="1" x14ac:dyDescent="0.3">
      <c r="C817" s="24"/>
      <c r="D817" s="12"/>
      <c r="E817" s="12"/>
      <c r="F817" s="12"/>
      <c r="G817" s="14"/>
      <c r="H817" s="14"/>
      <c r="I817" s="14"/>
      <c r="J817" s="10"/>
      <c r="K817" s="10"/>
      <c r="L817" s="10"/>
      <c r="M817" s="10"/>
      <c r="N817" s="10"/>
      <c r="O817" s="10"/>
      <c r="P817" s="10"/>
      <c r="Q817" s="10"/>
      <c r="R817" s="10"/>
      <c r="S817" s="7"/>
      <c r="T817" s="7"/>
      <c r="U817" s="7"/>
      <c r="V817" s="7"/>
      <c r="W817" s="7"/>
      <c r="X817" s="7"/>
      <c r="AH817" s="1"/>
      <c r="AI817" s="1"/>
      <c r="IX817" s="7"/>
      <c r="IY817" s="7"/>
    </row>
    <row r="818" spans="3:259" ht="11.85" customHeight="1" x14ac:dyDescent="0.3">
      <c r="C818" s="24"/>
      <c r="D818" s="12"/>
      <c r="E818" s="12"/>
      <c r="F818" s="12"/>
      <c r="G818" s="14"/>
      <c r="H818" s="14"/>
      <c r="I818" s="14"/>
      <c r="J818" s="10"/>
      <c r="K818" s="10"/>
      <c r="L818" s="10"/>
      <c r="M818" s="10"/>
      <c r="N818" s="10"/>
      <c r="O818" s="10"/>
      <c r="P818" s="10"/>
      <c r="Q818" s="10"/>
      <c r="R818" s="10"/>
      <c r="S818" s="7"/>
      <c r="T818" s="7"/>
      <c r="U818" s="7"/>
      <c r="V818" s="7"/>
      <c r="W818" s="7"/>
      <c r="X818" s="7"/>
      <c r="AH818" s="1"/>
      <c r="AI818" s="1"/>
      <c r="IX818" s="7"/>
      <c r="IY818" s="7"/>
    </row>
    <row r="819" spans="3:259" ht="11.85" customHeight="1" x14ac:dyDescent="0.3">
      <c r="C819" s="24"/>
      <c r="D819" s="12"/>
      <c r="E819" s="12"/>
      <c r="F819" s="12"/>
      <c r="G819" s="14"/>
      <c r="H819" s="14"/>
      <c r="I819" s="14"/>
      <c r="J819" s="10"/>
      <c r="K819" s="10"/>
      <c r="L819" s="10"/>
      <c r="M819" s="10"/>
      <c r="N819" s="10"/>
      <c r="O819" s="10"/>
      <c r="P819" s="10"/>
      <c r="Q819" s="10"/>
      <c r="R819" s="10"/>
      <c r="S819" s="7"/>
      <c r="T819" s="7"/>
      <c r="U819" s="7"/>
      <c r="V819" s="7"/>
      <c r="W819" s="7"/>
      <c r="X819" s="7"/>
      <c r="AH819" s="1"/>
      <c r="AI819" s="1"/>
      <c r="IX819" s="7"/>
      <c r="IY819" s="7"/>
    </row>
    <row r="820" spans="3:259" ht="11.85" customHeight="1" x14ac:dyDescent="0.3">
      <c r="C820" s="24"/>
      <c r="D820" s="12"/>
      <c r="E820" s="12"/>
      <c r="F820" s="12"/>
      <c r="G820" s="14"/>
      <c r="H820" s="14"/>
      <c r="I820" s="14"/>
      <c r="J820" s="10"/>
      <c r="K820" s="10"/>
      <c r="L820" s="10"/>
      <c r="M820" s="10"/>
      <c r="N820" s="10"/>
      <c r="O820" s="10"/>
      <c r="P820" s="10"/>
      <c r="Q820" s="10"/>
      <c r="R820" s="10"/>
      <c r="S820" s="7"/>
      <c r="T820" s="7"/>
      <c r="U820" s="7"/>
      <c r="V820" s="7"/>
      <c r="W820" s="7"/>
      <c r="X820" s="7"/>
      <c r="AH820" s="1"/>
      <c r="AI820" s="1"/>
      <c r="IX820" s="7"/>
      <c r="IY820" s="7"/>
    </row>
    <row r="821" spans="3:259" ht="11.85" customHeight="1" x14ac:dyDescent="0.3">
      <c r="C821" s="24"/>
      <c r="D821" s="12"/>
      <c r="E821" s="12"/>
      <c r="F821" s="12"/>
      <c r="G821" s="14"/>
      <c r="H821" s="14"/>
      <c r="I821" s="14"/>
      <c r="J821" s="10"/>
      <c r="K821" s="10"/>
      <c r="L821" s="10"/>
      <c r="M821" s="10"/>
      <c r="N821" s="10"/>
      <c r="O821" s="10"/>
      <c r="P821" s="10"/>
      <c r="Q821" s="10"/>
      <c r="R821" s="10"/>
      <c r="S821" s="7"/>
      <c r="T821" s="7"/>
      <c r="U821" s="7"/>
      <c r="V821" s="7"/>
      <c r="W821" s="7"/>
      <c r="X821" s="7"/>
      <c r="AH821" s="1"/>
      <c r="AI821" s="1"/>
      <c r="IX821" s="7"/>
      <c r="IY821" s="7"/>
    </row>
    <row r="822" spans="3:259" ht="11.85" customHeight="1" x14ac:dyDescent="0.3">
      <c r="C822" s="24"/>
      <c r="D822" s="12"/>
      <c r="E822" s="12"/>
      <c r="F822" s="12"/>
      <c r="G822" s="14"/>
      <c r="H822" s="14"/>
      <c r="I822" s="14"/>
      <c r="J822" s="10"/>
      <c r="K822" s="10"/>
      <c r="L822" s="10"/>
      <c r="M822" s="10"/>
      <c r="N822" s="10"/>
      <c r="O822" s="10"/>
      <c r="P822" s="10"/>
      <c r="Q822" s="10"/>
      <c r="R822" s="10"/>
      <c r="S822" s="7"/>
      <c r="T822" s="7"/>
      <c r="U822" s="7"/>
      <c r="V822" s="7"/>
      <c r="W822" s="7"/>
      <c r="X822" s="7"/>
      <c r="AH822" s="1"/>
      <c r="AI822" s="1"/>
      <c r="IX822" s="7"/>
      <c r="IY822" s="7"/>
    </row>
    <row r="823" spans="3:259" ht="11.85" customHeight="1" x14ac:dyDescent="0.3">
      <c r="C823" s="24"/>
      <c r="D823" s="12"/>
      <c r="E823" s="12"/>
      <c r="F823" s="12"/>
      <c r="G823" s="14"/>
      <c r="H823" s="14"/>
      <c r="I823" s="14"/>
      <c r="J823" s="10"/>
      <c r="K823" s="10"/>
      <c r="L823" s="10"/>
      <c r="M823" s="10"/>
      <c r="N823" s="10"/>
      <c r="O823" s="10"/>
      <c r="P823" s="10"/>
      <c r="Q823" s="10"/>
      <c r="R823" s="10"/>
      <c r="S823" s="7"/>
      <c r="T823" s="7"/>
      <c r="U823" s="7"/>
      <c r="V823" s="7"/>
      <c r="W823" s="7"/>
      <c r="X823" s="7"/>
      <c r="AH823" s="1"/>
      <c r="AI823" s="1"/>
      <c r="IX823" s="7"/>
      <c r="IY823" s="7"/>
    </row>
    <row r="824" spans="3:259" ht="11.85" customHeight="1" x14ac:dyDescent="0.3">
      <c r="C824" s="24"/>
      <c r="D824" s="12"/>
      <c r="E824" s="12"/>
      <c r="F824" s="12"/>
      <c r="G824" s="14"/>
      <c r="H824" s="14"/>
      <c r="I824" s="14"/>
      <c r="J824" s="10"/>
      <c r="K824" s="10"/>
      <c r="L824" s="10"/>
      <c r="M824" s="10"/>
      <c r="N824" s="10"/>
      <c r="O824" s="10"/>
      <c r="P824" s="10"/>
      <c r="Q824" s="10"/>
      <c r="R824" s="10"/>
      <c r="S824" s="7"/>
      <c r="T824" s="7"/>
      <c r="U824" s="7"/>
      <c r="V824" s="7"/>
      <c r="W824" s="7"/>
      <c r="X824" s="7"/>
      <c r="AH824" s="1"/>
      <c r="AI824" s="1"/>
      <c r="IX824" s="7"/>
      <c r="IY824" s="7"/>
    </row>
    <row r="825" spans="3:259" ht="11.85" customHeight="1" x14ac:dyDescent="0.3">
      <c r="C825" s="24"/>
      <c r="D825" s="12"/>
      <c r="E825" s="12"/>
      <c r="F825" s="12"/>
      <c r="G825" s="14"/>
      <c r="H825" s="14"/>
      <c r="I825" s="14"/>
      <c r="J825" s="10"/>
      <c r="K825" s="10"/>
      <c r="L825" s="10"/>
      <c r="M825" s="10"/>
      <c r="N825" s="10"/>
      <c r="O825" s="10"/>
      <c r="P825" s="10"/>
      <c r="Q825" s="10"/>
      <c r="R825" s="10"/>
      <c r="S825" s="7"/>
      <c r="T825" s="7"/>
      <c r="U825" s="7"/>
      <c r="V825" s="7"/>
      <c r="W825" s="7"/>
      <c r="X825" s="7"/>
      <c r="AH825" s="1"/>
      <c r="AI825" s="1"/>
      <c r="IX825" s="7"/>
      <c r="IY825" s="7"/>
    </row>
    <row r="826" spans="3:259" ht="11.85" customHeight="1" x14ac:dyDescent="0.3">
      <c r="C826" s="24"/>
      <c r="D826" s="12"/>
      <c r="E826" s="12"/>
      <c r="F826" s="12"/>
      <c r="G826" s="14"/>
      <c r="H826" s="14"/>
      <c r="I826" s="14"/>
      <c r="J826" s="10"/>
      <c r="K826" s="10"/>
      <c r="L826" s="10"/>
      <c r="M826" s="10"/>
      <c r="N826" s="10"/>
      <c r="O826" s="10"/>
      <c r="P826" s="10"/>
      <c r="Q826" s="10"/>
      <c r="R826" s="10"/>
      <c r="S826" s="7"/>
      <c r="T826" s="7"/>
      <c r="U826" s="7"/>
      <c r="V826" s="7"/>
      <c r="W826" s="7"/>
      <c r="X826" s="7"/>
      <c r="AH826" s="1"/>
      <c r="AI826" s="1"/>
      <c r="IX826" s="7"/>
      <c r="IY826" s="7"/>
    </row>
    <row r="827" spans="3:259" ht="11.85" customHeight="1" x14ac:dyDescent="0.3">
      <c r="C827" s="24"/>
      <c r="D827" s="12"/>
      <c r="E827" s="12"/>
      <c r="F827" s="12"/>
      <c r="G827" s="14"/>
      <c r="H827" s="14"/>
      <c r="I827" s="14"/>
      <c r="J827" s="10"/>
      <c r="K827" s="10"/>
      <c r="L827" s="10"/>
      <c r="M827" s="10"/>
      <c r="N827" s="10"/>
      <c r="O827" s="10"/>
      <c r="P827" s="10"/>
      <c r="Q827" s="10"/>
      <c r="R827" s="10"/>
      <c r="S827" s="7"/>
      <c r="T827" s="7"/>
      <c r="U827" s="7"/>
      <c r="V827" s="7"/>
      <c r="W827" s="7"/>
      <c r="X827" s="7"/>
      <c r="AH827" s="1"/>
      <c r="AI827" s="1"/>
      <c r="IX827" s="7"/>
      <c r="IY827" s="7"/>
    </row>
    <row r="828" spans="3:259" ht="11.85" customHeight="1" x14ac:dyDescent="0.3">
      <c r="C828" s="24"/>
      <c r="D828" s="12"/>
      <c r="E828" s="12"/>
      <c r="F828" s="12"/>
      <c r="G828" s="14"/>
      <c r="H828" s="14"/>
      <c r="I828" s="14"/>
      <c r="J828" s="10"/>
      <c r="K828" s="10"/>
      <c r="L828" s="10"/>
      <c r="M828" s="10"/>
      <c r="N828" s="10"/>
      <c r="O828" s="10"/>
      <c r="P828" s="10"/>
      <c r="Q828" s="10"/>
      <c r="R828" s="10"/>
      <c r="S828" s="7"/>
      <c r="T828" s="7"/>
      <c r="U828" s="7"/>
      <c r="V828" s="7"/>
      <c r="W828" s="7"/>
      <c r="X828" s="7"/>
      <c r="AH828" s="1"/>
      <c r="AI828" s="1"/>
      <c r="IX828" s="7"/>
      <c r="IY828" s="7"/>
    </row>
    <row r="829" spans="3:259" ht="11.85" customHeight="1" x14ac:dyDescent="0.3">
      <c r="C829" s="24"/>
      <c r="D829" s="12"/>
      <c r="E829" s="12"/>
      <c r="F829" s="12"/>
      <c r="G829" s="14"/>
      <c r="H829" s="14"/>
      <c r="I829" s="14"/>
      <c r="J829" s="10"/>
      <c r="K829" s="10"/>
      <c r="L829" s="10"/>
      <c r="M829" s="10"/>
      <c r="N829" s="10"/>
      <c r="O829" s="10"/>
      <c r="P829" s="10"/>
      <c r="Q829" s="10"/>
      <c r="R829" s="10"/>
      <c r="S829" s="7"/>
      <c r="T829" s="7"/>
      <c r="U829" s="7"/>
      <c r="V829" s="7"/>
      <c r="W829" s="7"/>
      <c r="X829" s="7"/>
      <c r="AH829" s="1"/>
      <c r="AI829" s="1"/>
      <c r="IX829" s="7"/>
      <c r="IY829" s="7"/>
    </row>
    <row r="830" spans="3:259" ht="11.85" customHeight="1" x14ac:dyDescent="0.3">
      <c r="C830" s="24"/>
      <c r="D830" s="12"/>
      <c r="E830" s="12"/>
      <c r="F830" s="12"/>
      <c r="G830" s="14"/>
      <c r="H830" s="14"/>
      <c r="I830" s="14"/>
      <c r="J830" s="10"/>
      <c r="K830" s="10"/>
      <c r="L830" s="10"/>
      <c r="M830" s="10"/>
      <c r="N830" s="10"/>
      <c r="O830" s="10"/>
      <c r="P830" s="10"/>
      <c r="Q830" s="10"/>
      <c r="R830" s="10"/>
      <c r="S830" s="7"/>
      <c r="T830" s="7"/>
      <c r="U830" s="7"/>
      <c r="V830" s="7"/>
      <c r="W830" s="7"/>
      <c r="X830" s="7"/>
      <c r="AH830" s="1"/>
      <c r="AI830" s="1"/>
      <c r="IX830" s="7"/>
      <c r="IY830" s="7"/>
    </row>
    <row r="831" spans="3:259" ht="11.85" customHeight="1" x14ac:dyDescent="0.3">
      <c r="C831" s="24"/>
      <c r="D831" s="12"/>
      <c r="E831" s="12"/>
      <c r="F831" s="12"/>
      <c r="G831" s="14"/>
      <c r="H831" s="14"/>
      <c r="I831" s="14"/>
      <c r="J831" s="10"/>
      <c r="K831" s="10"/>
      <c r="L831" s="10"/>
      <c r="M831" s="10"/>
      <c r="N831" s="10"/>
      <c r="O831" s="10"/>
      <c r="P831" s="10"/>
      <c r="Q831" s="10"/>
      <c r="R831" s="10"/>
      <c r="S831" s="7"/>
      <c r="T831" s="7"/>
      <c r="U831" s="7"/>
      <c r="V831" s="7"/>
      <c r="W831" s="7"/>
      <c r="X831" s="7"/>
      <c r="AH831" s="1"/>
      <c r="AI831" s="1"/>
      <c r="IX831" s="7"/>
      <c r="IY831" s="7"/>
    </row>
    <row r="832" spans="3:259" ht="11.85" customHeight="1" x14ac:dyDescent="0.3">
      <c r="C832" s="24"/>
      <c r="D832" s="12"/>
      <c r="E832" s="12"/>
      <c r="F832" s="12"/>
      <c r="G832" s="14"/>
      <c r="H832" s="14"/>
      <c r="I832" s="14"/>
      <c r="J832" s="10"/>
      <c r="K832" s="10"/>
      <c r="L832" s="10"/>
      <c r="M832" s="10"/>
      <c r="N832" s="10"/>
      <c r="O832" s="10"/>
      <c r="P832" s="10"/>
      <c r="Q832" s="10"/>
      <c r="R832" s="10"/>
      <c r="S832" s="7"/>
      <c r="T832" s="7"/>
      <c r="U832" s="7"/>
      <c r="V832" s="7"/>
      <c r="W832" s="7"/>
      <c r="X832" s="7"/>
      <c r="AH832" s="1"/>
      <c r="AI832" s="1"/>
      <c r="IX832" s="7"/>
      <c r="IY832" s="7"/>
    </row>
    <row r="833" spans="3:259" ht="11.85" customHeight="1" x14ac:dyDescent="0.3">
      <c r="C833" s="24"/>
      <c r="D833" s="12"/>
      <c r="E833" s="12"/>
      <c r="F833" s="12"/>
      <c r="G833" s="14"/>
      <c r="H833" s="14"/>
      <c r="I833" s="14"/>
      <c r="J833" s="10"/>
      <c r="K833" s="10"/>
      <c r="L833" s="10"/>
      <c r="M833" s="10"/>
      <c r="N833" s="10"/>
      <c r="O833" s="10"/>
      <c r="P833" s="10"/>
      <c r="Q833" s="10"/>
      <c r="R833" s="10"/>
      <c r="S833" s="7"/>
      <c r="T833" s="7"/>
      <c r="U833" s="7"/>
      <c r="V833" s="7"/>
      <c r="W833" s="7"/>
      <c r="X833" s="7"/>
      <c r="AH833" s="1"/>
      <c r="AI833" s="1"/>
      <c r="IX833" s="7"/>
      <c r="IY833" s="7"/>
    </row>
    <row r="834" spans="3:259" ht="11.85" customHeight="1" x14ac:dyDescent="0.3">
      <c r="C834" s="24"/>
      <c r="D834" s="12"/>
      <c r="E834" s="12"/>
      <c r="F834" s="12"/>
      <c r="G834" s="14"/>
      <c r="H834" s="14"/>
      <c r="I834" s="14"/>
      <c r="J834" s="10"/>
      <c r="K834" s="10"/>
      <c r="L834" s="10"/>
      <c r="M834" s="10"/>
      <c r="N834" s="10"/>
      <c r="O834" s="10"/>
      <c r="P834" s="10"/>
      <c r="Q834" s="10"/>
      <c r="R834" s="10"/>
      <c r="S834" s="7"/>
      <c r="T834" s="7"/>
      <c r="U834" s="7"/>
      <c r="V834" s="7"/>
      <c r="W834" s="7"/>
      <c r="X834" s="7"/>
      <c r="AH834" s="1"/>
      <c r="AI834" s="1"/>
      <c r="IX834" s="7"/>
      <c r="IY834" s="7"/>
    </row>
    <row r="835" spans="3:259" ht="11.85" customHeight="1" x14ac:dyDescent="0.3">
      <c r="C835" s="24"/>
      <c r="D835" s="12"/>
      <c r="E835" s="12"/>
      <c r="F835" s="12"/>
      <c r="G835" s="14"/>
      <c r="H835" s="14"/>
      <c r="I835" s="14"/>
      <c r="J835" s="10"/>
      <c r="K835" s="10"/>
      <c r="L835" s="10"/>
      <c r="M835" s="10"/>
      <c r="N835" s="10"/>
      <c r="O835" s="10"/>
      <c r="P835" s="10"/>
      <c r="Q835" s="10"/>
      <c r="R835" s="10"/>
      <c r="S835" s="7"/>
      <c r="T835" s="7"/>
      <c r="U835" s="7"/>
      <c r="V835" s="7"/>
      <c r="W835" s="7"/>
      <c r="X835" s="7"/>
      <c r="AH835" s="1"/>
      <c r="AI835" s="1"/>
      <c r="IX835" s="7"/>
      <c r="IY835" s="7"/>
    </row>
    <row r="836" spans="3:259" ht="11.85" customHeight="1" x14ac:dyDescent="0.3">
      <c r="C836" s="24"/>
      <c r="D836" s="12"/>
      <c r="E836" s="12"/>
      <c r="F836" s="12"/>
      <c r="G836" s="14"/>
      <c r="H836" s="14"/>
      <c r="I836" s="14"/>
      <c r="J836" s="10"/>
      <c r="K836" s="10"/>
      <c r="L836" s="10"/>
      <c r="M836" s="10"/>
      <c r="N836" s="10"/>
      <c r="O836" s="10"/>
      <c r="P836" s="10"/>
      <c r="Q836" s="10"/>
      <c r="R836" s="10"/>
      <c r="S836" s="7"/>
      <c r="T836" s="7"/>
      <c r="U836" s="7"/>
      <c r="V836" s="7"/>
      <c r="W836" s="7"/>
      <c r="X836" s="7"/>
      <c r="AH836" s="1"/>
      <c r="AI836" s="1"/>
      <c r="IX836" s="7"/>
      <c r="IY836" s="7"/>
    </row>
    <row r="837" spans="3:259" ht="11.85" customHeight="1" x14ac:dyDescent="0.3">
      <c r="C837" s="24"/>
      <c r="D837" s="12"/>
      <c r="E837" s="12"/>
      <c r="F837" s="12"/>
      <c r="G837" s="14"/>
      <c r="H837" s="14"/>
      <c r="I837" s="14"/>
      <c r="J837" s="10"/>
      <c r="K837" s="10"/>
      <c r="L837" s="10"/>
      <c r="M837" s="10"/>
      <c r="N837" s="10"/>
      <c r="O837" s="10"/>
      <c r="P837" s="10"/>
      <c r="Q837" s="10"/>
      <c r="R837" s="10"/>
      <c r="S837" s="7"/>
      <c r="T837" s="7"/>
      <c r="U837" s="7"/>
      <c r="V837" s="7"/>
      <c r="W837" s="7"/>
      <c r="X837" s="7"/>
      <c r="AH837" s="1"/>
      <c r="AI837" s="1"/>
      <c r="IX837" s="7"/>
      <c r="IY837" s="7"/>
    </row>
    <row r="838" spans="3:259" ht="11.85" customHeight="1" x14ac:dyDescent="0.3">
      <c r="C838" s="24"/>
      <c r="D838" s="12"/>
      <c r="E838" s="12"/>
      <c r="F838" s="12"/>
      <c r="G838" s="14"/>
      <c r="H838" s="14"/>
      <c r="I838" s="14"/>
      <c r="J838" s="10"/>
      <c r="K838" s="10"/>
      <c r="L838" s="10"/>
      <c r="M838" s="10"/>
      <c r="N838" s="10"/>
      <c r="O838" s="10"/>
      <c r="P838" s="10"/>
      <c r="Q838" s="10"/>
      <c r="R838" s="10"/>
      <c r="S838" s="7"/>
      <c r="T838" s="7"/>
      <c r="U838" s="7"/>
      <c r="V838" s="7"/>
      <c r="W838" s="7"/>
      <c r="X838" s="7"/>
      <c r="AH838" s="1"/>
      <c r="AI838" s="1"/>
      <c r="IX838" s="7"/>
      <c r="IY838" s="7"/>
    </row>
    <row r="839" spans="3:259" ht="11.85" customHeight="1" x14ac:dyDescent="0.3">
      <c r="C839" s="24"/>
      <c r="D839" s="12"/>
      <c r="E839" s="12"/>
      <c r="F839" s="12"/>
      <c r="G839" s="14"/>
      <c r="H839" s="14"/>
      <c r="I839" s="14"/>
      <c r="J839" s="10"/>
      <c r="K839" s="10"/>
      <c r="L839" s="10"/>
      <c r="M839" s="10"/>
      <c r="N839" s="10"/>
      <c r="O839" s="10"/>
      <c r="P839" s="10"/>
      <c r="Q839" s="10"/>
      <c r="R839" s="10"/>
      <c r="S839" s="7"/>
      <c r="T839" s="7"/>
      <c r="U839" s="7"/>
      <c r="V839" s="7"/>
      <c r="W839" s="7"/>
      <c r="X839" s="7"/>
      <c r="AH839" s="1"/>
      <c r="AI839" s="1"/>
      <c r="IX839" s="7"/>
      <c r="IY839" s="7"/>
    </row>
    <row r="840" spans="3:259" ht="11.85" customHeight="1" x14ac:dyDescent="0.3">
      <c r="C840" s="24"/>
      <c r="D840" s="12"/>
      <c r="E840" s="12"/>
      <c r="F840" s="12"/>
      <c r="G840" s="14"/>
      <c r="H840" s="14"/>
      <c r="I840" s="14"/>
      <c r="J840" s="10"/>
      <c r="K840" s="10"/>
      <c r="L840" s="10"/>
      <c r="M840" s="10"/>
      <c r="N840" s="10"/>
      <c r="O840" s="10"/>
      <c r="P840" s="10"/>
      <c r="Q840" s="10"/>
      <c r="R840" s="10"/>
      <c r="S840" s="7"/>
      <c r="T840" s="7"/>
      <c r="U840" s="7"/>
      <c r="V840" s="7"/>
      <c r="W840" s="7"/>
      <c r="X840" s="7"/>
      <c r="AH840" s="1"/>
      <c r="AI840" s="1"/>
      <c r="IX840" s="7"/>
      <c r="IY840" s="7"/>
    </row>
    <row r="841" spans="3:259" ht="11.85" customHeight="1" x14ac:dyDescent="0.3">
      <c r="C841" s="24"/>
      <c r="D841" s="12"/>
      <c r="E841" s="12"/>
      <c r="F841" s="12"/>
      <c r="G841" s="14"/>
      <c r="H841" s="14"/>
      <c r="I841" s="14"/>
      <c r="J841" s="10"/>
      <c r="K841" s="10"/>
      <c r="L841" s="10"/>
      <c r="M841" s="10"/>
      <c r="N841" s="10"/>
      <c r="O841" s="10"/>
      <c r="P841" s="10"/>
      <c r="Q841" s="10"/>
      <c r="R841" s="10"/>
      <c r="S841" s="7"/>
      <c r="T841" s="7"/>
      <c r="U841" s="7"/>
      <c r="V841" s="7"/>
      <c r="W841" s="7"/>
      <c r="X841" s="7"/>
      <c r="AH841" s="1"/>
      <c r="AI841" s="1"/>
      <c r="IX841" s="7"/>
      <c r="IY841" s="7"/>
    </row>
    <row r="842" spans="3:259" ht="11.85" customHeight="1" x14ac:dyDescent="0.3">
      <c r="C842" s="24"/>
      <c r="D842" s="12"/>
      <c r="E842" s="12"/>
      <c r="F842" s="12"/>
      <c r="G842" s="14"/>
      <c r="H842" s="14"/>
      <c r="I842" s="14"/>
      <c r="J842" s="10"/>
      <c r="K842" s="10"/>
      <c r="L842" s="10"/>
      <c r="M842" s="10"/>
      <c r="N842" s="10"/>
      <c r="O842" s="10"/>
      <c r="P842" s="10"/>
      <c r="Q842" s="10"/>
      <c r="R842" s="10"/>
      <c r="S842" s="7"/>
      <c r="T842" s="7"/>
      <c r="U842" s="7"/>
      <c r="V842" s="7"/>
      <c r="W842" s="7"/>
      <c r="X842" s="7"/>
      <c r="AH842" s="1"/>
      <c r="AI842" s="1"/>
      <c r="IX842" s="7"/>
      <c r="IY842" s="7"/>
    </row>
    <row r="843" spans="3:259" ht="11.85" customHeight="1" x14ac:dyDescent="0.3">
      <c r="C843" s="24"/>
      <c r="D843" s="12"/>
      <c r="E843" s="12"/>
      <c r="F843" s="12"/>
      <c r="G843" s="14"/>
      <c r="H843" s="14"/>
      <c r="I843" s="14"/>
      <c r="J843" s="10"/>
      <c r="K843" s="10"/>
      <c r="L843" s="10"/>
      <c r="M843" s="10"/>
      <c r="N843" s="10"/>
      <c r="O843" s="10"/>
      <c r="P843" s="10"/>
      <c r="Q843" s="10"/>
      <c r="R843" s="10"/>
      <c r="S843" s="7"/>
      <c r="T843" s="7"/>
      <c r="U843" s="7"/>
      <c r="V843" s="7"/>
      <c r="W843" s="7"/>
      <c r="X843" s="7"/>
      <c r="AH843" s="1"/>
      <c r="AI843" s="1"/>
      <c r="IX843" s="7"/>
      <c r="IY843" s="7"/>
    </row>
    <row r="844" spans="3:259" ht="11.85" customHeight="1" x14ac:dyDescent="0.3">
      <c r="C844" s="24"/>
      <c r="D844" s="12"/>
      <c r="E844" s="12"/>
      <c r="F844" s="12"/>
      <c r="G844" s="14"/>
      <c r="H844" s="14"/>
      <c r="I844" s="14"/>
      <c r="J844" s="10"/>
      <c r="K844" s="10"/>
      <c r="L844" s="10"/>
      <c r="M844" s="10"/>
      <c r="N844" s="10"/>
      <c r="O844" s="10"/>
      <c r="P844" s="10"/>
      <c r="Q844" s="10"/>
      <c r="R844" s="10"/>
      <c r="S844" s="7"/>
      <c r="T844" s="7"/>
      <c r="U844" s="7"/>
      <c r="V844" s="7"/>
      <c r="W844" s="7"/>
      <c r="X844" s="7"/>
      <c r="AH844" s="1"/>
      <c r="AI844" s="1"/>
      <c r="IX844" s="7"/>
      <c r="IY844" s="7"/>
    </row>
    <row r="845" spans="3:259" ht="11.85" customHeight="1" x14ac:dyDescent="0.3">
      <c r="C845" s="24"/>
      <c r="D845" s="12"/>
      <c r="E845" s="12"/>
      <c r="F845" s="12"/>
      <c r="G845" s="14"/>
      <c r="H845" s="14"/>
      <c r="I845" s="14"/>
      <c r="J845" s="10"/>
      <c r="K845" s="10"/>
      <c r="L845" s="10"/>
      <c r="M845" s="10"/>
      <c r="N845" s="10"/>
      <c r="O845" s="10"/>
      <c r="P845" s="10"/>
      <c r="Q845" s="10"/>
      <c r="R845" s="10"/>
      <c r="S845" s="7"/>
      <c r="T845" s="7"/>
      <c r="U845" s="7"/>
      <c r="V845" s="7"/>
      <c r="W845" s="7"/>
      <c r="X845" s="7"/>
      <c r="AH845" s="1"/>
      <c r="AI845" s="1"/>
      <c r="IX845" s="7"/>
      <c r="IY845" s="7"/>
    </row>
    <row r="846" spans="3:259" ht="11.85" customHeight="1" x14ac:dyDescent="0.3">
      <c r="C846" s="24"/>
      <c r="D846" s="12"/>
      <c r="E846" s="12"/>
      <c r="F846" s="12"/>
      <c r="G846" s="14"/>
      <c r="H846" s="14"/>
      <c r="I846" s="14"/>
      <c r="J846" s="10"/>
      <c r="K846" s="10"/>
      <c r="L846" s="10"/>
      <c r="M846" s="10"/>
      <c r="N846" s="10"/>
      <c r="O846" s="10"/>
      <c r="P846" s="10"/>
      <c r="Q846" s="10"/>
      <c r="R846" s="10"/>
      <c r="S846" s="7"/>
      <c r="T846" s="7"/>
      <c r="U846" s="7"/>
      <c r="V846" s="7"/>
      <c r="W846" s="7"/>
      <c r="X846" s="7"/>
      <c r="AH846" s="1"/>
      <c r="AI846" s="1"/>
      <c r="IX846" s="7"/>
      <c r="IY846" s="7"/>
    </row>
    <row r="847" spans="3:259" ht="11.85" customHeight="1" x14ac:dyDescent="0.3">
      <c r="C847" s="24"/>
      <c r="D847" s="12"/>
      <c r="E847" s="12"/>
      <c r="F847" s="12"/>
      <c r="G847" s="14"/>
      <c r="H847" s="14"/>
      <c r="I847" s="14"/>
      <c r="J847" s="10"/>
      <c r="K847" s="10"/>
      <c r="L847" s="10"/>
      <c r="M847" s="10"/>
      <c r="N847" s="10"/>
      <c r="O847" s="10"/>
      <c r="P847" s="10"/>
      <c r="Q847" s="10"/>
      <c r="R847" s="10"/>
      <c r="S847" s="7"/>
      <c r="T847" s="7"/>
      <c r="U847" s="7"/>
      <c r="V847" s="7"/>
      <c r="W847" s="7"/>
      <c r="X847" s="7"/>
      <c r="AH847" s="1"/>
      <c r="AI847" s="1"/>
      <c r="IX847" s="7"/>
      <c r="IY847" s="7"/>
    </row>
    <row r="848" spans="3:259" ht="11.85" customHeight="1" x14ac:dyDescent="0.3">
      <c r="C848" s="24"/>
      <c r="D848" s="12"/>
      <c r="E848" s="12"/>
      <c r="F848" s="12"/>
      <c r="G848" s="14"/>
      <c r="H848" s="14"/>
      <c r="I848" s="14"/>
      <c r="J848" s="10"/>
      <c r="K848" s="10"/>
      <c r="L848" s="10"/>
      <c r="M848" s="10"/>
      <c r="N848" s="10"/>
      <c r="O848" s="10"/>
      <c r="P848" s="10"/>
      <c r="Q848" s="10"/>
      <c r="R848" s="10"/>
      <c r="S848" s="7"/>
      <c r="T848" s="7"/>
      <c r="U848" s="7"/>
      <c r="V848" s="7"/>
      <c r="W848" s="7"/>
      <c r="X848" s="7"/>
      <c r="AH848" s="1"/>
      <c r="AI848" s="1"/>
      <c r="IX848" s="7"/>
      <c r="IY848" s="7"/>
    </row>
    <row r="849" spans="3:259" ht="11.85" customHeight="1" x14ac:dyDescent="0.3">
      <c r="C849" s="24"/>
      <c r="D849" s="12"/>
      <c r="E849" s="12"/>
      <c r="F849" s="12"/>
      <c r="G849" s="14"/>
      <c r="H849" s="14"/>
      <c r="I849" s="14"/>
      <c r="J849" s="10"/>
      <c r="K849" s="10"/>
      <c r="L849" s="10"/>
      <c r="M849" s="10"/>
      <c r="N849" s="10"/>
      <c r="O849" s="10"/>
      <c r="P849" s="10"/>
      <c r="Q849" s="10"/>
      <c r="R849" s="10"/>
      <c r="S849" s="7"/>
      <c r="T849" s="7"/>
      <c r="U849" s="7"/>
      <c r="V849" s="7"/>
      <c r="W849" s="7"/>
      <c r="X849" s="7"/>
      <c r="AH849" s="1"/>
      <c r="AI849" s="1"/>
      <c r="IX849" s="7"/>
      <c r="IY849" s="7"/>
    </row>
    <row r="850" spans="3:259" ht="11.85" customHeight="1" x14ac:dyDescent="0.3">
      <c r="C850" s="24"/>
      <c r="D850" s="12"/>
      <c r="E850" s="12"/>
      <c r="F850" s="12"/>
      <c r="G850" s="14"/>
      <c r="H850" s="14"/>
      <c r="I850" s="14"/>
      <c r="J850" s="10"/>
      <c r="K850" s="10"/>
      <c r="L850" s="10"/>
      <c r="M850" s="10"/>
      <c r="N850" s="10"/>
      <c r="O850" s="10"/>
      <c r="P850" s="10"/>
      <c r="Q850" s="10"/>
      <c r="R850" s="10"/>
      <c r="S850" s="7"/>
      <c r="T850" s="7"/>
      <c r="U850" s="7"/>
      <c r="V850" s="7"/>
      <c r="W850" s="7"/>
      <c r="X850" s="7"/>
      <c r="AH850" s="1"/>
      <c r="AI850" s="1"/>
      <c r="IX850" s="7"/>
      <c r="IY850" s="7"/>
    </row>
    <row r="851" spans="3:259" ht="11.85" customHeight="1" x14ac:dyDescent="0.3">
      <c r="C851" s="24"/>
      <c r="D851" s="12"/>
      <c r="E851" s="12"/>
      <c r="F851" s="12"/>
      <c r="G851" s="14"/>
      <c r="H851" s="14"/>
      <c r="I851" s="14"/>
      <c r="J851" s="10"/>
      <c r="K851" s="10"/>
      <c r="L851" s="10"/>
      <c r="M851" s="10"/>
      <c r="N851" s="10"/>
      <c r="O851" s="10"/>
      <c r="P851" s="10"/>
      <c r="Q851" s="10"/>
      <c r="R851" s="10"/>
      <c r="S851" s="7"/>
      <c r="T851" s="7"/>
      <c r="U851" s="7"/>
      <c r="V851" s="7"/>
      <c r="W851" s="7"/>
      <c r="X851" s="7"/>
      <c r="AH851" s="1"/>
      <c r="AI851" s="1"/>
      <c r="IX851" s="7"/>
      <c r="IY851" s="7"/>
    </row>
    <row r="852" spans="3:259" ht="11.85" customHeight="1" x14ac:dyDescent="0.3">
      <c r="C852" s="24"/>
      <c r="D852" s="12"/>
      <c r="E852" s="12"/>
      <c r="F852" s="12"/>
      <c r="G852" s="14"/>
      <c r="H852" s="14"/>
      <c r="I852" s="14"/>
      <c r="J852" s="10"/>
      <c r="K852" s="10"/>
      <c r="L852" s="10"/>
      <c r="M852" s="10"/>
      <c r="N852" s="10"/>
      <c r="O852" s="10"/>
      <c r="P852" s="10"/>
      <c r="Q852" s="10"/>
      <c r="R852" s="10"/>
      <c r="S852" s="7"/>
      <c r="T852" s="7"/>
      <c r="U852" s="7"/>
      <c r="V852" s="7"/>
      <c r="W852" s="7"/>
      <c r="X852" s="7"/>
      <c r="AH852" s="1"/>
      <c r="AI852" s="1"/>
      <c r="IX852" s="7"/>
      <c r="IY852" s="7"/>
    </row>
    <row r="853" spans="3:259" ht="11.85" customHeight="1" x14ac:dyDescent="0.3">
      <c r="C853" s="24"/>
      <c r="D853" s="12"/>
      <c r="E853" s="12"/>
      <c r="F853" s="12"/>
      <c r="G853" s="14"/>
      <c r="H853" s="14"/>
      <c r="I853" s="14"/>
      <c r="J853" s="10"/>
      <c r="K853" s="10"/>
      <c r="L853" s="10"/>
      <c r="M853" s="10"/>
      <c r="N853" s="10"/>
      <c r="O853" s="10"/>
      <c r="P853" s="10"/>
      <c r="Q853" s="10"/>
      <c r="R853" s="10"/>
      <c r="S853" s="7"/>
      <c r="T853" s="7"/>
      <c r="U853" s="7"/>
      <c r="V853" s="7"/>
      <c r="W853" s="7"/>
      <c r="X853" s="7"/>
      <c r="AH853" s="1"/>
      <c r="AI853" s="1"/>
      <c r="IX853" s="7"/>
      <c r="IY853" s="7"/>
    </row>
    <row r="854" spans="3:259" ht="11.85" customHeight="1" x14ac:dyDescent="0.3">
      <c r="C854" s="24"/>
      <c r="D854" s="12"/>
      <c r="E854" s="12"/>
      <c r="F854" s="12"/>
      <c r="G854" s="14"/>
      <c r="H854" s="14"/>
      <c r="I854" s="14"/>
      <c r="J854" s="10"/>
      <c r="K854" s="10"/>
      <c r="L854" s="10"/>
      <c r="M854" s="10"/>
      <c r="N854" s="10"/>
      <c r="O854" s="10"/>
      <c r="P854" s="10"/>
      <c r="Q854" s="10"/>
      <c r="R854" s="10"/>
      <c r="S854" s="7"/>
      <c r="T854" s="7"/>
      <c r="U854" s="7"/>
      <c r="V854" s="7"/>
      <c r="W854" s="7"/>
      <c r="X854" s="7"/>
      <c r="AH854" s="1"/>
      <c r="AI854" s="1"/>
      <c r="IX854" s="7"/>
      <c r="IY854" s="7"/>
    </row>
    <row r="855" spans="3:259" ht="11.85" customHeight="1" x14ac:dyDescent="0.3">
      <c r="C855" s="24"/>
      <c r="D855" s="12"/>
      <c r="E855" s="12"/>
      <c r="F855" s="12"/>
      <c r="G855" s="14"/>
      <c r="H855" s="14"/>
      <c r="I855" s="14"/>
      <c r="J855" s="10"/>
      <c r="K855" s="10"/>
      <c r="L855" s="10"/>
      <c r="M855" s="10"/>
      <c r="N855" s="10"/>
      <c r="O855" s="10"/>
      <c r="P855" s="10"/>
      <c r="Q855" s="10"/>
      <c r="R855" s="10"/>
      <c r="S855" s="7"/>
      <c r="T855" s="7"/>
      <c r="U855" s="7"/>
      <c r="V855" s="7"/>
      <c r="W855" s="7"/>
      <c r="X855" s="7"/>
      <c r="AH855" s="1"/>
      <c r="AI855" s="1"/>
      <c r="IX855" s="7"/>
      <c r="IY855" s="7"/>
    </row>
    <row r="856" spans="3:259" ht="11.85" customHeight="1" x14ac:dyDescent="0.3">
      <c r="C856" s="24"/>
      <c r="D856" s="12"/>
      <c r="E856" s="12"/>
      <c r="F856" s="12"/>
      <c r="G856" s="14"/>
      <c r="H856" s="14"/>
      <c r="I856" s="14"/>
      <c r="J856" s="10"/>
      <c r="K856" s="10"/>
      <c r="L856" s="10"/>
      <c r="M856" s="10"/>
      <c r="N856" s="10"/>
      <c r="O856" s="10"/>
      <c r="P856" s="10"/>
      <c r="Q856" s="10"/>
      <c r="R856" s="10"/>
      <c r="S856" s="7"/>
      <c r="T856" s="7"/>
      <c r="U856" s="7"/>
      <c r="V856" s="7"/>
      <c r="W856" s="7"/>
      <c r="X856" s="7"/>
      <c r="AH856" s="1"/>
      <c r="AI856" s="1"/>
      <c r="IX856" s="7"/>
      <c r="IY856" s="7"/>
    </row>
    <row r="857" spans="3:259" ht="11.85" customHeight="1" x14ac:dyDescent="0.3">
      <c r="C857" s="24"/>
      <c r="D857" s="12"/>
      <c r="E857" s="12"/>
      <c r="F857" s="12"/>
      <c r="G857" s="14"/>
      <c r="H857" s="14"/>
      <c r="I857" s="14"/>
      <c r="J857" s="10"/>
      <c r="K857" s="10"/>
      <c r="L857" s="10"/>
      <c r="M857" s="10"/>
      <c r="N857" s="10"/>
      <c r="O857" s="10"/>
      <c r="P857" s="10"/>
      <c r="Q857" s="10"/>
      <c r="R857" s="10"/>
      <c r="S857" s="7"/>
      <c r="T857" s="7"/>
      <c r="U857" s="7"/>
      <c r="V857" s="7"/>
      <c r="W857" s="7"/>
      <c r="X857" s="7"/>
      <c r="AH857" s="1"/>
      <c r="AI857" s="1"/>
      <c r="IX857" s="7"/>
      <c r="IY857" s="7"/>
    </row>
    <row r="858" spans="3:259" ht="11.85" customHeight="1" x14ac:dyDescent="0.3">
      <c r="C858" s="24"/>
      <c r="D858" s="12"/>
      <c r="E858" s="12"/>
      <c r="F858" s="12"/>
      <c r="G858" s="14"/>
      <c r="H858" s="14"/>
      <c r="I858" s="14"/>
      <c r="J858" s="10"/>
      <c r="K858" s="10"/>
      <c r="L858" s="10"/>
      <c r="M858" s="10"/>
      <c r="N858" s="10"/>
      <c r="O858" s="10"/>
      <c r="P858" s="10"/>
      <c r="Q858" s="10"/>
      <c r="R858" s="10"/>
      <c r="S858" s="7"/>
      <c r="T858" s="7"/>
      <c r="U858" s="7"/>
      <c r="V858" s="7"/>
      <c r="W858" s="7"/>
      <c r="X858" s="7"/>
      <c r="AH858" s="1"/>
      <c r="AI858" s="1"/>
      <c r="IX858" s="7"/>
      <c r="IY858" s="7"/>
    </row>
    <row r="859" spans="3:259" ht="11.85" customHeight="1" x14ac:dyDescent="0.3">
      <c r="C859" s="24"/>
      <c r="D859" s="12"/>
      <c r="E859" s="12"/>
      <c r="F859" s="12"/>
      <c r="G859" s="14"/>
      <c r="H859" s="14"/>
      <c r="I859" s="14"/>
      <c r="J859" s="10"/>
      <c r="K859" s="10"/>
      <c r="L859" s="10"/>
      <c r="M859" s="10"/>
      <c r="N859" s="10"/>
      <c r="O859" s="10"/>
      <c r="P859" s="10"/>
      <c r="Q859" s="10"/>
      <c r="R859" s="10"/>
      <c r="S859" s="7"/>
      <c r="T859" s="7"/>
      <c r="U859" s="7"/>
      <c r="V859" s="7"/>
      <c r="W859" s="7"/>
      <c r="X859" s="7"/>
      <c r="AH859" s="1"/>
      <c r="AI859" s="1"/>
      <c r="IX859" s="7"/>
      <c r="IY859" s="7"/>
    </row>
    <row r="860" spans="3:259" ht="11.85" customHeight="1" x14ac:dyDescent="0.3">
      <c r="C860" s="24"/>
      <c r="D860" s="12"/>
      <c r="E860" s="12"/>
      <c r="F860" s="12"/>
      <c r="G860" s="14"/>
      <c r="H860" s="14"/>
      <c r="I860" s="14"/>
      <c r="J860" s="10"/>
      <c r="K860" s="10"/>
      <c r="L860" s="10"/>
      <c r="M860" s="10"/>
      <c r="N860" s="10"/>
      <c r="O860" s="10"/>
      <c r="P860" s="10"/>
      <c r="Q860" s="10"/>
      <c r="R860" s="10"/>
      <c r="S860" s="7"/>
      <c r="T860" s="7"/>
      <c r="U860" s="7"/>
      <c r="V860" s="7"/>
      <c r="W860" s="7"/>
      <c r="X860" s="7"/>
      <c r="AH860" s="1"/>
      <c r="AI860" s="1"/>
      <c r="IX860" s="7"/>
      <c r="IY860" s="7"/>
    </row>
    <row r="861" spans="3:259" ht="11.85" customHeight="1" x14ac:dyDescent="0.3">
      <c r="C861" s="24"/>
      <c r="D861" s="12"/>
      <c r="E861" s="12"/>
      <c r="F861" s="12"/>
      <c r="G861" s="14"/>
      <c r="H861" s="14"/>
      <c r="I861" s="14"/>
      <c r="J861" s="10"/>
      <c r="K861" s="10"/>
      <c r="L861" s="10"/>
      <c r="M861" s="10"/>
      <c r="N861" s="10"/>
      <c r="O861" s="10"/>
      <c r="P861" s="10"/>
      <c r="Q861" s="10"/>
      <c r="R861" s="10"/>
      <c r="S861" s="7"/>
      <c r="T861" s="7"/>
      <c r="U861" s="7"/>
      <c r="V861" s="7"/>
      <c r="W861" s="7"/>
      <c r="X861" s="7"/>
      <c r="AH861" s="1"/>
      <c r="AI861" s="1"/>
      <c r="IX861" s="7"/>
      <c r="IY861" s="7"/>
    </row>
    <row r="862" spans="3:259" ht="11.85" customHeight="1" x14ac:dyDescent="0.3">
      <c r="C862" s="24"/>
      <c r="D862" s="12"/>
      <c r="E862" s="12"/>
      <c r="F862" s="12"/>
      <c r="G862" s="14"/>
      <c r="H862" s="14"/>
      <c r="I862" s="14"/>
      <c r="J862" s="10"/>
      <c r="K862" s="10"/>
      <c r="L862" s="10"/>
      <c r="M862" s="10"/>
      <c r="N862" s="10"/>
      <c r="O862" s="10"/>
      <c r="P862" s="10"/>
      <c r="Q862" s="10"/>
      <c r="R862" s="10"/>
      <c r="S862" s="7"/>
      <c r="T862" s="7"/>
      <c r="U862" s="7"/>
      <c r="V862" s="7"/>
      <c r="W862" s="7"/>
      <c r="X862" s="7"/>
      <c r="AH862" s="1"/>
      <c r="AI862" s="1"/>
      <c r="IX862" s="7"/>
      <c r="IY862" s="7"/>
    </row>
    <row r="863" spans="3:259" ht="11.85" customHeight="1" x14ac:dyDescent="0.3">
      <c r="C863" s="24"/>
      <c r="D863" s="12"/>
      <c r="E863" s="12"/>
      <c r="F863" s="12"/>
      <c r="G863" s="14"/>
      <c r="H863" s="14"/>
      <c r="I863" s="14"/>
      <c r="J863" s="10"/>
      <c r="K863" s="10"/>
      <c r="L863" s="10"/>
      <c r="M863" s="10"/>
      <c r="N863" s="10"/>
      <c r="O863" s="10"/>
      <c r="P863" s="10"/>
      <c r="Q863" s="10"/>
      <c r="R863" s="10"/>
      <c r="S863" s="7"/>
      <c r="T863" s="7"/>
      <c r="U863" s="7"/>
      <c r="V863" s="7"/>
      <c r="W863" s="7"/>
      <c r="X863" s="7"/>
      <c r="AH863" s="1"/>
      <c r="AI863" s="1"/>
      <c r="IX863" s="7"/>
      <c r="IY863" s="7"/>
    </row>
    <row r="864" spans="3:259" ht="11.85" customHeight="1" x14ac:dyDescent="0.3">
      <c r="C864" s="24"/>
      <c r="D864" s="12"/>
      <c r="E864" s="12"/>
      <c r="F864" s="12"/>
      <c r="G864" s="14"/>
      <c r="H864" s="14"/>
      <c r="I864" s="14"/>
      <c r="J864" s="10"/>
      <c r="K864" s="10"/>
      <c r="L864" s="10"/>
      <c r="M864" s="10"/>
      <c r="N864" s="10"/>
      <c r="O864" s="10"/>
      <c r="P864" s="10"/>
      <c r="Q864" s="10"/>
      <c r="R864" s="10"/>
      <c r="S864" s="7"/>
      <c r="T864" s="7"/>
      <c r="U864" s="7"/>
      <c r="V864" s="7"/>
      <c r="W864" s="7"/>
      <c r="X864" s="7"/>
      <c r="AH864" s="1"/>
      <c r="AI864" s="1"/>
      <c r="IX864" s="7"/>
      <c r="IY864" s="7"/>
    </row>
    <row r="865" spans="3:259" ht="11.85" customHeight="1" x14ac:dyDescent="0.3">
      <c r="C865" s="24"/>
      <c r="D865" s="12"/>
      <c r="E865" s="12"/>
      <c r="F865" s="12"/>
      <c r="G865" s="14"/>
      <c r="H865" s="14"/>
      <c r="I865" s="14"/>
      <c r="J865" s="10"/>
      <c r="K865" s="10"/>
      <c r="L865" s="10"/>
      <c r="M865" s="10"/>
      <c r="N865" s="10"/>
      <c r="O865" s="10"/>
      <c r="P865" s="10"/>
      <c r="Q865" s="10"/>
      <c r="R865" s="10"/>
      <c r="S865" s="7"/>
      <c r="T865" s="7"/>
      <c r="U865" s="7"/>
      <c r="V865" s="7"/>
      <c r="W865" s="7"/>
      <c r="X865" s="7"/>
      <c r="AH865" s="1"/>
      <c r="AI865" s="1"/>
      <c r="IX865" s="7"/>
      <c r="IY865" s="7"/>
    </row>
    <row r="866" spans="3:259" ht="11.85" customHeight="1" x14ac:dyDescent="0.3">
      <c r="C866" s="24"/>
      <c r="D866" s="12"/>
      <c r="E866" s="12"/>
      <c r="F866" s="12"/>
      <c r="G866" s="14"/>
      <c r="H866" s="14"/>
      <c r="I866" s="14"/>
      <c r="J866" s="10"/>
      <c r="K866" s="10"/>
      <c r="L866" s="10"/>
      <c r="M866" s="10"/>
      <c r="N866" s="10"/>
      <c r="O866" s="10"/>
      <c r="P866" s="10"/>
      <c r="Q866" s="10"/>
      <c r="R866" s="10"/>
      <c r="S866" s="7"/>
      <c r="T866" s="7"/>
      <c r="U866" s="7"/>
      <c r="V866" s="7"/>
      <c r="W866" s="7"/>
      <c r="X866" s="7"/>
      <c r="AH866" s="1"/>
      <c r="AI866" s="1"/>
      <c r="IX866" s="7"/>
      <c r="IY866" s="7"/>
    </row>
    <row r="867" spans="3:259" ht="11.85" customHeight="1" x14ac:dyDescent="0.3">
      <c r="C867" s="24"/>
      <c r="D867" s="12"/>
      <c r="E867" s="12"/>
      <c r="F867" s="12"/>
      <c r="G867" s="14"/>
      <c r="H867" s="14"/>
      <c r="I867" s="14"/>
      <c r="J867" s="10"/>
      <c r="K867" s="10"/>
      <c r="L867" s="10"/>
      <c r="M867" s="10"/>
      <c r="N867" s="10"/>
      <c r="O867" s="10"/>
      <c r="P867" s="10"/>
      <c r="Q867" s="10"/>
      <c r="R867" s="10"/>
      <c r="S867" s="7"/>
      <c r="T867" s="7"/>
      <c r="U867" s="7"/>
      <c r="V867" s="7"/>
      <c r="W867" s="7"/>
      <c r="X867" s="7"/>
      <c r="AH867" s="1"/>
      <c r="AI867" s="1"/>
      <c r="IX867" s="7"/>
      <c r="IY867" s="7"/>
    </row>
    <row r="868" spans="3:259" ht="11.85" customHeight="1" x14ac:dyDescent="0.3">
      <c r="C868" s="24"/>
      <c r="D868" s="12"/>
      <c r="E868" s="12"/>
      <c r="F868" s="12"/>
      <c r="G868" s="14"/>
      <c r="H868" s="14"/>
      <c r="I868" s="14"/>
      <c r="J868" s="10"/>
      <c r="K868" s="10"/>
      <c r="L868" s="10"/>
      <c r="M868" s="10"/>
      <c r="N868" s="10"/>
      <c r="O868" s="10"/>
      <c r="P868" s="10"/>
      <c r="Q868" s="10"/>
      <c r="R868" s="10"/>
      <c r="S868" s="7"/>
      <c r="T868" s="7"/>
      <c r="U868" s="7"/>
      <c r="V868" s="7"/>
      <c r="W868" s="7"/>
      <c r="X868" s="7"/>
      <c r="AH868" s="1"/>
      <c r="AI868" s="1"/>
      <c r="IX868" s="7"/>
      <c r="IY868" s="7"/>
    </row>
    <row r="869" spans="3:259" ht="11.85" customHeight="1" x14ac:dyDescent="0.3">
      <c r="C869" s="24"/>
      <c r="D869" s="12"/>
      <c r="E869" s="12"/>
      <c r="F869" s="12"/>
      <c r="G869" s="14"/>
      <c r="H869" s="14"/>
      <c r="I869" s="14"/>
      <c r="J869" s="10"/>
      <c r="K869" s="10"/>
      <c r="L869" s="10"/>
      <c r="M869" s="10"/>
      <c r="N869" s="10"/>
      <c r="O869" s="10"/>
      <c r="P869" s="10"/>
      <c r="Q869" s="10"/>
      <c r="R869" s="10"/>
      <c r="S869" s="7"/>
      <c r="T869" s="7"/>
      <c r="U869" s="7"/>
      <c r="V869" s="7"/>
      <c r="W869" s="7"/>
      <c r="X869" s="7"/>
      <c r="AH869" s="1"/>
      <c r="AI869" s="1"/>
      <c r="IX869" s="7"/>
      <c r="IY869" s="7"/>
    </row>
    <row r="870" spans="3:259" ht="11.85" customHeight="1" x14ac:dyDescent="0.3">
      <c r="C870" s="24"/>
      <c r="D870" s="12"/>
      <c r="E870" s="12"/>
      <c r="F870" s="12"/>
      <c r="G870" s="14"/>
      <c r="H870" s="14"/>
      <c r="I870" s="14"/>
      <c r="J870" s="10"/>
      <c r="K870" s="10"/>
      <c r="L870" s="10"/>
      <c r="M870" s="10"/>
      <c r="N870" s="10"/>
      <c r="O870" s="10"/>
      <c r="P870" s="10"/>
      <c r="Q870" s="10"/>
      <c r="R870" s="10"/>
      <c r="S870" s="7"/>
      <c r="T870" s="7"/>
      <c r="U870" s="7"/>
      <c r="V870" s="7"/>
      <c r="W870" s="7"/>
      <c r="X870" s="7"/>
      <c r="AH870" s="1"/>
      <c r="AI870" s="1"/>
      <c r="IX870" s="7"/>
      <c r="IY870" s="7"/>
    </row>
    <row r="871" spans="3:259" ht="11.85" customHeight="1" x14ac:dyDescent="0.3">
      <c r="C871" s="24"/>
      <c r="D871" s="12"/>
      <c r="E871" s="12"/>
      <c r="F871" s="12"/>
      <c r="G871" s="14"/>
      <c r="H871" s="14"/>
      <c r="I871" s="14"/>
      <c r="J871" s="10"/>
      <c r="K871" s="10"/>
      <c r="L871" s="10"/>
      <c r="M871" s="10"/>
      <c r="N871" s="10"/>
      <c r="O871" s="10"/>
      <c r="P871" s="10"/>
      <c r="Q871" s="10"/>
      <c r="R871" s="10"/>
      <c r="S871" s="7"/>
      <c r="T871" s="7"/>
      <c r="U871" s="7"/>
      <c r="V871" s="7"/>
      <c r="W871" s="7"/>
      <c r="X871" s="7"/>
      <c r="AH871" s="1"/>
      <c r="AI871" s="1"/>
      <c r="IX871" s="7"/>
      <c r="IY871" s="7"/>
    </row>
    <row r="872" spans="3:259" ht="11.85" customHeight="1" x14ac:dyDescent="0.3">
      <c r="C872" s="24"/>
      <c r="D872" s="12"/>
      <c r="E872" s="12"/>
      <c r="F872" s="12"/>
      <c r="G872" s="14"/>
      <c r="H872" s="14"/>
      <c r="I872" s="14"/>
      <c r="J872" s="10"/>
      <c r="K872" s="10"/>
      <c r="L872" s="10"/>
      <c r="M872" s="10"/>
      <c r="N872" s="10"/>
      <c r="O872" s="10"/>
      <c r="P872" s="10"/>
      <c r="Q872" s="10"/>
      <c r="R872" s="10"/>
      <c r="S872" s="7"/>
      <c r="T872" s="7"/>
      <c r="U872" s="7"/>
      <c r="V872" s="7"/>
      <c r="W872" s="7"/>
      <c r="X872" s="7"/>
      <c r="AH872" s="1"/>
      <c r="AI872" s="1"/>
      <c r="IX872" s="7"/>
      <c r="IY872" s="7"/>
    </row>
    <row r="873" spans="3:259" ht="11.85" customHeight="1" x14ac:dyDescent="0.3">
      <c r="C873" s="24"/>
      <c r="D873" s="12"/>
      <c r="E873" s="12"/>
      <c r="F873" s="12"/>
      <c r="G873" s="14"/>
      <c r="H873" s="14"/>
      <c r="I873" s="14"/>
      <c r="J873" s="10"/>
      <c r="K873" s="10"/>
      <c r="L873" s="10"/>
      <c r="M873" s="10"/>
      <c r="N873" s="10"/>
      <c r="O873" s="10"/>
      <c r="P873" s="10"/>
      <c r="Q873" s="10"/>
      <c r="R873" s="10"/>
      <c r="S873" s="7"/>
      <c r="T873" s="7"/>
      <c r="U873" s="7"/>
      <c r="V873" s="7"/>
      <c r="W873" s="7"/>
      <c r="X873" s="7"/>
      <c r="AH873" s="1"/>
      <c r="AI873" s="1"/>
      <c r="IX873" s="7"/>
      <c r="IY873" s="7"/>
    </row>
    <row r="874" spans="3:259" ht="11.85" customHeight="1" x14ac:dyDescent="0.3">
      <c r="C874" s="24"/>
      <c r="D874" s="12"/>
      <c r="E874" s="12"/>
      <c r="F874" s="12"/>
      <c r="G874" s="14"/>
      <c r="H874" s="14"/>
      <c r="I874" s="14"/>
      <c r="J874" s="10"/>
      <c r="K874" s="10"/>
      <c r="L874" s="10"/>
      <c r="M874" s="10"/>
      <c r="N874" s="10"/>
      <c r="O874" s="10"/>
      <c r="P874" s="10"/>
      <c r="Q874" s="10"/>
      <c r="R874" s="10"/>
      <c r="S874" s="7"/>
      <c r="T874" s="7"/>
      <c r="U874" s="7"/>
      <c r="V874" s="7"/>
      <c r="W874" s="7"/>
      <c r="X874" s="7"/>
      <c r="AH874" s="1"/>
      <c r="AI874" s="1"/>
      <c r="IX874" s="7"/>
      <c r="IY874" s="7"/>
    </row>
    <row r="875" spans="3:259" ht="11.85" customHeight="1" x14ac:dyDescent="0.3">
      <c r="C875" s="24"/>
      <c r="D875" s="12"/>
      <c r="E875" s="12"/>
      <c r="F875" s="12"/>
      <c r="G875" s="14"/>
      <c r="H875" s="14"/>
      <c r="I875" s="14"/>
      <c r="J875" s="10"/>
      <c r="K875" s="10"/>
      <c r="L875" s="10"/>
      <c r="M875" s="10"/>
      <c r="N875" s="10"/>
      <c r="O875" s="10"/>
      <c r="P875" s="10"/>
      <c r="Q875" s="10"/>
      <c r="R875" s="10"/>
      <c r="S875" s="7"/>
      <c r="T875" s="7"/>
      <c r="U875" s="7"/>
      <c r="V875" s="7"/>
      <c r="W875" s="7"/>
      <c r="X875" s="7"/>
      <c r="AH875" s="1"/>
      <c r="AI875" s="1"/>
      <c r="IX875" s="7"/>
      <c r="IY875" s="7"/>
    </row>
    <row r="876" spans="3:259" ht="11.85" customHeight="1" x14ac:dyDescent="0.3">
      <c r="C876" s="24"/>
      <c r="D876" s="12"/>
      <c r="E876" s="12"/>
      <c r="F876" s="12"/>
      <c r="G876" s="14"/>
      <c r="H876" s="14"/>
      <c r="I876" s="14"/>
      <c r="J876" s="10"/>
      <c r="K876" s="10"/>
      <c r="L876" s="10"/>
      <c r="M876" s="10"/>
      <c r="N876" s="10"/>
      <c r="O876" s="10"/>
      <c r="P876" s="10"/>
      <c r="Q876" s="10"/>
      <c r="R876" s="10"/>
      <c r="S876" s="7"/>
      <c r="T876" s="7"/>
      <c r="U876" s="7"/>
      <c r="V876" s="7"/>
      <c r="W876" s="7"/>
      <c r="X876" s="7"/>
      <c r="AH876" s="1"/>
      <c r="AI876" s="1"/>
      <c r="IX876" s="7"/>
      <c r="IY876" s="7"/>
    </row>
    <row r="877" spans="3:259" ht="11.85" customHeight="1" x14ac:dyDescent="0.3">
      <c r="C877" s="24"/>
      <c r="D877" s="12"/>
      <c r="E877" s="12"/>
      <c r="F877" s="12"/>
      <c r="G877" s="14"/>
      <c r="H877" s="14"/>
      <c r="I877" s="14"/>
      <c r="J877" s="10"/>
      <c r="K877" s="10"/>
      <c r="L877" s="10"/>
      <c r="M877" s="10"/>
      <c r="N877" s="10"/>
      <c r="O877" s="10"/>
      <c r="P877" s="10"/>
      <c r="Q877" s="10"/>
      <c r="R877" s="10"/>
      <c r="S877" s="7"/>
      <c r="T877" s="7"/>
      <c r="U877" s="7"/>
      <c r="V877" s="7"/>
      <c r="W877" s="7"/>
      <c r="X877" s="7"/>
      <c r="AH877" s="1"/>
      <c r="AI877" s="1"/>
      <c r="IX877" s="7"/>
      <c r="IY877" s="7"/>
    </row>
    <row r="878" spans="3:259" ht="11.85" customHeight="1" x14ac:dyDescent="0.3">
      <c r="C878" s="24"/>
      <c r="D878" s="12"/>
      <c r="E878" s="12"/>
      <c r="F878" s="12"/>
      <c r="G878" s="14"/>
      <c r="H878" s="14"/>
      <c r="I878" s="14"/>
      <c r="J878" s="10"/>
      <c r="K878" s="10"/>
      <c r="L878" s="10"/>
      <c r="M878" s="10"/>
      <c r="N878" s="10"/>
      <c r="O878" s="10"/>
      <c r="P878" s="10"/>
      <c r="Q878" s="10"/>
      <c r="R878" s="10"/>
      <c r="S878" s="7"/>
      <c r="T878" s="7"/>
      <c r="U878" s="7"/>
      <c r="V878" s="7"/>
      <c r="W878" s="7"/>
      <c r="X878" s="7"/>
      <c r="AH878" s="1"/>
      <c r="AI878" s="1"/>
      <c r="IX878" s="7"/>
      <c r="IY878" s="7"/>
    </row>
    <row r="879" spans="3:259" ht="11.85" customHeight="1" x14ac:dyDescent="0.3">
      <c r="C879" s="24"/>
      <c r="D879" s="12"/>
      <c r="E879" s="12"/>
      <c r="F879" s="12"/>
      <c r="G879" s="14"/>
      <c r="H879" s="14"/>
      <c r="I879" s="14"/>
      <c r="J879" s="10"/>
      <c r="K879" s="10"/>
      <c r="L879" s="10"/>
      <c r="M879" s="10"/>
      <c r="N879" s="10"/>
      <c r="O879" s="10"/>
      <c r="P879" s="10"/>
      <c r="Q879" s="10"/>
      <c r="R879" s="10"/>
      <c r="S879" s="7"/>
      <c r="T879" s="7"/>
      <c r="U879" s="7"/>
      <c r="V879" s="7"/>
      <c r="W879" s="7"/>
      <c r="X879" s="7"/>
      <c r="AH879" s="1"/>
      <c r="AI879" s="1"/>
      <c r="IX879" s="7"/>
      <c r="IY879" s="7"/>
    </row>
    <row r="880" spans="3:259" ht="11.85" customHeight="1" x14ac:dyDescent="0.3">
      <c r="C880" s="24"/>
      <c r="D880" s="12"/>
      <c r="E880" s="12"/>
      <c r="F880" s="12"/>
      <c r="G880" s="14"/>
      <c r="H880" s="14"/>
      <c r="I880" s="14"/>
      <c r="J880" s="10"/>
      <c r="K880" s="10"/>
      <c r="L880" s="10"/>
      <c r="M880" s="10"/>
      <c r="N880" s="10"/>
      <c r="O880" s="10"/>
      <c r="P880" s="10"/>
      <c r="Q880" s="10"/>
      <c r="R880" s="10"/>
      <c r="S880" s="7"/>
      <c r="T880" s="7"/>
      <c r="U880" s="7"/>
      <c r="V880" s="7"/>
      <c r="W880" s="7"/>
      <c r="X880" s="7"/>
      <c r="AH880" s="1"/>
      <c r="AI880" s="1"/>
      <c r="IX880" s="7"/>
      <c r="IY880" s="7"/>
    </row>
    <row r="881" spans="3:259" ht="11.85" customHeight="1" x14ac:dyDescent="0.3">
      <c r="C881" s="24"/>
      <c r="D881" s="12"/>
      <c r="E881" s="12"/>
      <c r="F881" s="12"/>
      <c r="G881" s="14"/>
      <c r="H881" s="14"/>
      <c r="I881" s="14"/>
      <c r="J881" s="10"/>
      <c r="K881" s="10"/>
      <c r="L881" s="10"/>
      <c r="M881" s="10"/>
      <c r="N881" s="10"/>
      <c r="O881" s="10"/>
      <c r="P881" s="10"/>
      <c r="Q881" s="10"/>
      <c r="R881" s="10"/>
      <c r="S881" s="7"/>
      <c r="T881" s="7"/>
      <c r="U881" s="7"/>
      <c r="V881" s="7"/>
      <c r="W881" s="7"/>
      <c r="X881" s="7"/>
      <c r="AH881" s="1"/>
      <c r="AI881" s="1"/>
      <c r="IX881" s="7"/>
      <c r="IY881" s="7"/>
    </row>
    <row r="882" spans="3:259" ht="11.85" customHeight="1" x14ac:dyDescent="0.3">
      <c r="C882" s="24"/>
      <c r="D882" s="12"/>
      <c r="E882" s="12"/>
      <c r="F882" s="12"/>
      <c r="G882" s="14"/>
      <c r="H882" s="14"/>
      <c r="I882" s="14"/>
      <c r="J882" s="10"/>
      <c r="K882" s="10"/>
      <c r="L882" s="10"/>
      <c r="M882" s="10"/>
      <c r="N882" s="10"/>
      <c r="O882" s="10"/>
      <c r="P882" s="10"/>
      <c r="Q882" s="10"/>
      <c r="R882" s="10"/>
      <c r="S882" s="7"/>
      <c r="T882" s="7"/>
      <c r="U882" s="7"/>
      <c r="V882" s="7"/>
      <c r="W882" s="7"/>
      <c r="X882" s="7"/>
      <c r="AH882" s="1"/>
      <c r="AI882" s="1"/>
      <c r="IX882" s="7"/>
      <c r="IY882" s="7"/>
    </row>
    <row r="883" spans="3:259" ht="11.85" customHeight="1" x14ac:dyDescent="0.3">
      <c r="C883" s="24"/>
      <c r="D883" s="12"/>
      <c r="E883" s="12"/>
      <c r="F883" s="12"/>
      <c r="G883" s="14"/>
      <c r="H883" s="14"/>
      <c r="I883" s="14"/>
      <c r="J883" s="10"/>
      <c r="K883" s="10"/>
      <c r="L883" s="10"/>
      <c r="M883" s="10"/>
      <c r="N883" s="10"/>
      <c r="O883" s="10"/>
      <c r="P883" s="10"/>
      <c r="Q883" s="10"/>
      <c r="R883" s="10"/>
      <c r="S883" s="7"/>
      <c r="T883" s="7"/>
      <c r="U883" s="7"/>
      <c r="V883" s="7"/>
      <c r="W883" s="7"/>
      <c r="X883" s="7"/>
      <c r="AH883" s="1"/>
      <c r="AI883" s="1"/>
      <c r="IX883" s="7"/>
      <c r="IY883" s="7"/>
    </row>
    <row r="884" spans="3:259" ht="11.85" customHeight="1" x14ac:dyDescent="0.3">
      <c r="C884" s="24"/>
      <c r="D884" s="12"/>
      <c r="E884" s="12"/>
      <c r="F884" s="12"/>
      <c r="G884" s="14"/>
      <c r="H884" s="14"/>
      <c r="I884" s="14"/>
      <c r="J884" s="10"/>
      <c r="K884" s="10"/>
      <c r="L884" s="10"/>
      <c r="M884" s="10"/>
      <c r="N884" s="10"/>
      <c r="O884" s="10"/>
      <c r="P884" s="10"/>
      <c r="Q884" s="10"/>
      <c r="R884" s="10"/>
      <c r="S884" s="7"/>
      <c r="T884" s="7"/>
      <c r="U884" s="7"/>
      <c r="V884" s="7"/>
      <c r="W884" s="7"/>
      <c r="X884" s="7"/>
      <c r="AH884" s="1"/>
      <c r="AI884" s="1"/>
      <c r="IX884" s="7"/>
      <c r="IY884" s="7"/>
    </row>
    <row r="885" spans="3:259" ht="11.85" customHeight="1" x14ac:dyDescent="0.3">
      <c r="C885" s="24"/>
      <c r="D885" s="12"/>
      <c r="E885" s="12"/>
      <c r="F885" s="12"/>
      <c r="G885" s="14"/>
      <c r="H885" s="14"/>
      <c r="I885" s="14"/>
      <c r="J885" s="10"/>
      <c r="K885" s="10"/>
      <c r="L885" s="10"/>
      <c r="M885" s="10"/>
      <c r="N885" s="10"/>
      <c r="O885" s="10"/>
      <c r="P885" s="10"/>
      <c r="Q885" s="10"/>
      <c r="R885" s="10"/>
      <c r="S885" s="7"/>
      <c r="T885" s="7"/>
      <c r="U885" s="7"/>
      <c r="V885" s="7"/>
      <c r="W885" s="7"/>
      <c r="X885" s="7"/>
      <c r="AH885" s="1"/>
      <c r="AI885" s="1"/>
      <c r="IX885" s="7"/>
      <c r="IY885" s="7"/>
    </row>
    <row r="886" spans="3:259" ht="11.85" customHeight="1" x14ac:dyDescent="0.3">
      <c r="C886" s="24"/>
      <c r="D886" s="12"/>
      <c r="E886" s="12"/>
      <c r="F886" s="12"/>
      <c r="G886" s="14"/>
      <c r="H886" s="14"/>
      <c r="I886" s="14"/>
      <c r="J886" s="10"/>
      <c r="K886" s="10"/>
      <c r="L886" s="10"/>
      <c r="M886" s="10"/>
      <c r="N886" s="10"/>
      <c r="O886" s="10"/>
      <c r="P886" s="10"/>
      <c r="Q886" s="10"/>
      <c r="R886" s="10"/>
      <c r="S886" s="7"/>
      <c r="T886" s="7"/>
      <c r="U886" s="7"/>
      <c r="V886" s="7"/>
      <c r="W886" s="7"/>
      <c r="X886" s="7"/>
      <c r="AH886" s="1"/>
      <c r="AI886" s="1"/>
      <c r="IX886" s="7"/>
      <c r="IY886" s="7"/>
    </row>
    <row r="887" spans="3:259" ht="11.85" customHeight="1" x14ac:dyDescent="0.3">
      <c r="C887" s="24"/>
      <c r="D887" s="12"/>
      <c r="E887" s="12"/>
      <c r="F887" s="12"/>
      <c r="G887" s="14"/>
      <c r="H887" s="14"/>
      <c r="I887" s="14"/>
      <c r="J887" s="10"/>
      <c r="K887" s="10"/>
      <c r="L887" s="10"/>
      <c r="M887" s="10"/>
      <c r="N887" s="10"/>
      <c r="O887" s="10"/>
      <c r="P887" s="10"/>
      <c r="Q887" s="10"/>
      <c r="R887" s="10"/>
      <c r="S887" s="7"/>
      <c r="T887" s="7"/>
      <c r="U887" s="7"/>
      <c r="V887" s="7"/>
      <c r="W887" s="7"/>
      <c r="X887" s="7"/>
      <c r="AH887" s="1"/>
      <c r="AI887" s="1"/>
      <c r="IX887" s="7"/>
      <c r="IY887" s="7"/>
    </row>
    <row r="888" spans="3:259" ht="11.85" customHeight="1" x14ac:dyDescent="0.3">
      <c r="C888" s="24"/>
      <c r="D888" s="12"/>
      <c r="E888" s="12"/>
      <c r="F888" s="12"/>
      <c r="G888" s="14"/>
      <c r="H888" s="14"/>
      <c r="I888" s="14"/>
      <c r="J888" s="10"/>
      <c r="K888" s="10"/>
      <c r="L888" s="10"/>
      <c r="M888" s="10"/>
      <c r="N888" s="10"/>
      <c r="O888" s="10"/>
      <c r="P888" s="10"/>
      <c r="Q888" s="10"/>
      <c r="R888" s="10"/>
      <c r="S888" s="7"/>
      <c r="T888" s="7"/>
      <c r="U888" s="7"/>
      <c r="V888" s="7"/>
      <c r="W888" s="7"/>
      <c r="X888" s="7"/>
      <c r="AH888" s="1"/>
      <c r="AI888" s="1"/>
      <c r="IX888" s="7"/>
      <c r="IY888" s="7"/>
    </row>
    <row r="889" spans="3:259" ht="11.85" customHeight="1" x14ac:dyDescent="0.3">
      <c r="C889" s="24"/>
      <c r="D889" s="12"/>
      <c r="E889" s="12"/>
      <c r="F889" s="12"/>
      <c r="G889" s="14"/>
      <c r="H889" s="14"/>
      <c r="I889" s="14"/>
      <c r="J889" s="10"/>
      <c r="K889" s="10"/>
      <c r="L889" s="10"/>
      <c r="M889" s="10"/>
      <c r="N889" s="10"/>
      <c r="O889" s="10"/>
      <c r="P889" s="10"/>
      <c r="Q889" s="10"/>
      <c r="R889" s="10"/>
      <c r="S889" s="7"/>
      <c r="T889" s="7"/>
      <c r="U889" s="7"/>
      <c r="V889" s="7"/>
      <c r="W889" s="7"/>
      <c r="X889" s="7"/>
      <c r="AH889" s="1"/>
      <c r="AI889" s="1"/>
      <c r="IX889" s="7"/>
      <c r="IY889" s="7"/>
    </row>
    <row r="890" spans="3:259" ht="11.85" customHeight="1" x14ac:dyDescent="0.3">
      <c r="C890" s="24"/>
      <c r="D890" s="12"/>
      <c r="E890" s="12"/>
      <c r="F890" s="12"/>
      <c r="G890" s="14"/>
      <c r="H890" s="14"/>
      <c r="I890" s="14"/>
      <c r="J890" s="10"/>
      <c r="K890" s="10"/>
      <c r="L890" s="10"/>
      <c r="M890" s="10"/>
      <c r="N890" s="10"/>
      <c r="O890" s="10"/>
      <c r="P890" s="10"/>
      <c r="Q890" s="10"/>
      <c r="R890" s="10"/>
      <c r="S890" s="7"/>
      <c r="T890" s="7"/>
      <c r="U890" s="7"/>
      <c r="V890" s="7"/>
      <c r="W890" s="7"/>
      <c r="X890" s="7"/>
      <c r="AH890" s="1"/>
      <c r="AI890" s="1"/>
      <c r="IX890" s="7"/>
      <c r="IY890" s="7"/>
    </row>
    <row r="891" spans="3:259" ht="11.85" customHeight="1" x14ac:dyDescent="0.3">
      <c r="C891" s="24"/>
      <c r="D891" s="12"/>
      <c r="E891" s="12"/>
      <c r="F891" s="12"/>
      <c r="G891" s="14"/>
      <c r="H891" s="14"/>
      <c r="I891" s="14"/>
      <c r="J891" s="10"/>
      <c r="K891" s="10"/>
      <c r="L891" s="10"/>
      <c r="M891" s="10"/>
      <c r="N891" s="10"/>
      <c r="O891" s="10"/>
      <c r="P891" s="10"/>
      <c r="Q891" s="10"/>
      <c r="R891" s="10"/>
      <c r="S891" s="7"/>
      <c r="T891" s="7"/>
      <c r="U891" s="7"/>
      <c r="V891" s="7"/>
      <c r="W891" s="7"/>
      <c r="X891" s="7"/>
      <c r="AH891" s="1"/>
      <c r="AI891" s="1"/>
      <c r="IX891" s="7"/>
      <c r="IY891" s="7"/>
    </row>
    <row r="892" spans="3:259" ht="11.85" customHeight="1" x14ac:dyDescent="0.3">
      <c r="C892" s="24"/>
      <c r="D892" s="12"/>
      <c r="E892" s="12"/>
      <c r="F892" s="12"/>
      <c r="G892" s="14"/>
      <c r="H892" s="14"/>
      <c r="I892" s="14"/>
      <c r="J892" s="10"/>
      <c r="K892" s="10"/>
      <c r="L892" s="10"/>
      <c r="M892" s="10"/>
      <c r="N892" s="10"/>
      <c r="O892" s="10"/>
      <c r="P892" s="10"/>
      <c r="Q892" s="10"/>
      <c r="R892" s="10"/>
      <c r="S892" s="7"/>
      <c r="T892" s="7"/>
      <c r="U892" s="7"/>
      <c r="V892" s="7"/>
      <c r="W892" s="7"/>
      <c r="X892" s="7"/>
      <c r="AH892" s="1"/>
      <c r="AI892" s="1"/>
      <c r="IX892" s="7"/>
      <c r="IY892" s="7"/>
    </row>
    <row r="893" spans="3:259" ht="11.85" customHeight="1" x14ac:dyDescent="0.3">
      <c r="C893" s="24"/>
      <c r="D893" s="12"/>
      <c r="E893" s="12"/>
      <c r="F893" s="12"/>
      <c r="G893" s="14"/>
      <c r="H893" s="14"/>
      <c r="I893" s="14"/>
      <c r="J893" s="10"/>
      <c r="K893" s="10"/>
      <c r="L893" s="10"/>
      <c r="M893" s="10"/>
      <c r="N893" s="10"/>
      <c r="O893" s="10"/>
      <c r="P893" s="10"/>
      <c r="Q893" s="10"/>
      <c r="R893" s="10"/>
      <c r="S893" s="7"/>
      <c r="T893" s="7"/>
      <c r="U893" s="7"/>
      <c r="V893" s="7"/>
      <c r="W893" s="7"/>
      <c r="X893" s="7"/>
      <c r="AH893" s="1"/>
      <c r="AI893" s="1"/>
      <c r="IX893" s="7"/>
      <c r="IY893" s="7"/>
    </row>
    <row r="894" spans="3:259" ht="11.85" customHeight="1" x14ac:dyDescent="0.3">
      <c r="C894" s="24"/>
      <c r="D894" s="12"/>
      <c r="E894" s="12"/>
      <c r="F894" s="12"/>
      <c r="G894" s="14"/>
      <c r="H894" s="14"/>
      <c r="I894" s="14"/>
      <c r="J894" s="10"/>
      <c r="K894" s="10"/>
      <c r="L894" s="10"/>
      <c r="M894" s="10"/>
      <c r="N894" s="10"/>
      <c r="O894" s="10"/>
      <c r="P894" s="10"/>
      <c r="Q894" s="10"/>
      <c r="R894" s="10"/>
      <c r="S894" s="7"/>
      <c r="T894" s="7"/>
      <c r="U894" s="7"/>
      <c r="V894" s="7"/>
      <c r="W894" s="7"/>
      <c r="X894" s="7"/>
      <c r="AH894" s="1"/>
      <c r="AI894" s="1"/>
      <c r="IX894" s="7"/>
      <c r="IY894" s="7"/>
    </row>
    <row r="895" spans="3:259" ht="11.85" customHeight="1" x14ac:dyDescent="0.3">
      <c r="C895" s="24"/>
      <c r="D895" s="12"/>
      <c r="E895" s="12"/>
      <c r="F895" s="12"/>
      <c r="G895" s="14"/>
      <c r="H895" s="14"/>
      <c r="I895" s="14"/>
      <c r="J895" s="10"/>
      <c r="K895" s="10"/>
      <c r="L895" s="10"/>
      <c r="M895" s="10"/>
      <c r="N895" s="10"/>
      <c r="O895" s="10"/>
      <c r="P895" s="10"/>
      <c r="Q895" s="10"/>
      <c r="R895" s="10"/>
      <c r="S895" s="7"/>
      <c r="T895" s="7"/>
      <c r="U895" s="7"/>
      <c r="V895" s="7"/>
      <c r="W895" s="7"/>
      <c r="X895" s="7"/>
      <c r="AH895" s="1"/>
      <c r="AI895" s="1"/>
      <c r="IX895" s="7"/>
      <c r="IY895" s="7"/>
    </row>
    <row r="896" spans="3:259" ht="11.85" customHeight="1" x14ac:dyDescent="0.3">
      <c r="C896" s="24"/>
      <c r="D896" s="12"/>
      <c r="E896" s="12"/>
      <c r="F896" s="12"/>
      <c r="G896" s="14"/>
      <c r="H896" s="14"/>
      <c r="I896" s="14"/>
      <c r="J896" s="10"/>
      <c r="K896" s="10"/>
      <c r="L896" s="10"/>
      <c r="M896" s="10"/>
      <c r="N896" s="10"/>
      <c r="O896" s="10"/>
      <c r="P896" s="10"/>
      <c r="Q896" s="10"/>
      <c r="R896" s="10"/>
      <c r="S896" s="7"/>
      <c r="T896" s="7"/>
      <c r="U896" s="7"/>
      <c r="V896" s="7"/>
      <c r="W896" s="7"/>
      <c r="X896" s="7"/>
      <c r="AH896" s="1"/>
      <c r="AI896" s="1"/>
      <c r="IX896" s="7"/>
      <c r="IY896" s="7"/>
    </row>
    <row r="897" spans="2:259" ht="11.85" customHeight="1" x14ac:dyDescent="0.3">
      <c r="C897" s="24"/>
      <c r="D897" s="12"/>
      <c r="E897" s="12"/>
      <c r="F897" s="12"/>
      <c r="G897" s="14"/>
      <c r="H897" s="14"/>
      <c r="I897" s="14"/>
      <c r="J897" s="10"/>
      <c r="K897" s="10"/>
      <c r="L897" s="10"/>
      <c r="M897" s="10"/>
      <c r="N897" s="10"/>
      <c r="O897" s="10"/>
      <c r="P897" s="10"/>
      <c r="Q897" s="10"/>
      <c r="R897" s="10"/>
      <c r="S897" s="7"/>
      <c r="T897" s="7"/>
      <c r="U897" s="7"/>
      <c r="V897" s="7"/>
      <c r="W897" s="7"/>
      <c r="X897" s="7"/>
      <c r="AH897" s="1"/>
      <c r="AI897" s="1"/>
      <c r="IX897" s="7"/>
      <c r="IY897" s="7"/>
    </row>
    <row r="898" spans="2:259" ht="11.85" customHeight="1" x14ac:dyDescent="0.3">
      <c r="C898" s="24"/>
      <c r="D898" s="12"/>
      <c r="E898" s="12"/>
      <c r="F898" s="12"/>
      <c r="G898" s="14"/>
      <c r="H898" s="14"/>
      <c r="I898" s="14"/>
      <c r="J898" s="10"/>
      <c r="K898" s="10"/>
      <c r="L898" s="10"/>
      <c r="M898" s="10"/>
      <c r="N898" s="10"/>
      <c r="O898" s="10"/>
      <c r="P898" s="10"/>
      <c r="Q898" s="10"/>
      <c r="R898" s="10"/>
      <c r="S898" s="7"/>
      <c r="T898" s="7"/>
      <c r="U898" s="7"/>
      <c r="V898" s="7"/>
      <c r="W898" s="7"/>
      <c r="X898" s="7"/>
      <c r="AH898" s="1"/>
      <c r="AI898" s="1"/>
      <c r="IX898" s="7"/>
      <c r="IY898" s="7"/>
    </row>
    <row r="899" spans="2:259" ht="11.85" customHeight="1" x14ac:dyDescent="0.3">
      <c r="C899" s="24"/>
      <c r="D899" s="12"/>
      <c r="E899" s="12"/>
      <c r="F899" s="12"/>
      <c r="G899" s="14"/>
      <c r="H899" s="14"/>
      <c r="I899" s="14"/>
      <c r="J899" s="10"/>
      <c r="K899" s="10"/>
      <c r="L899" s="10"/>
      <c r="M899" s="10"/>
      <c r="N899" s="10"/>
      <c r="O899" s="10"/>
      <c r="P899" s="10"/>
      <c r="Q899" s="10"/>
      <c r="R899" s="10"/>
      <c r="S899" s="7"/>
      <c r="T899" s="7"/>
      <c r="U899" s="7"/>
      <c r="V899" s="7"/>
      <c r="W899" s="7"/>
      <c r="X899" s="7"/>
      <c r="AH899" s="1"/>
      <c r="AI899" s="1"/>
      <c r="IX899" s="7"/>
      <c r="IY899" s="7"/>
    </row>
    <row r="900" spans="2:259" ht="11.85" customHeight="1" x14ac:dyDescent="0.3">
      <c r="C900" s="24"/>
      <c r="D900" s="12"/>
      <c r="E900" s="12"/>
      <c r="F900" s="12"/>
      <c r="G900" s="14"/>
      <c r="H900" s="14"/>
      <c r="I900" s="14"/>
      <c r="J900" s="10"/>
      <c r="K900" s="10"/>
      <c r="L900" s="10"/>
      <c r="M900" s="10"/>
      <c r="N900" s="10"/>
      <c r="O900" s="10"/>
      <c r="P900" s="10"/>
      <c r="Q900" s="10"/>
      <c r="R900" s="10"/>
      <c r="S900" s="7"/>
      <c r="T900" s="7"/>
      <c r="U900" s="7"/>
      <c r="V900" s="7"/>
      <c r="W900" s="7"/>
      <c r="X900" s="7"/>
      <c r="AH900" s="1"/>
      <c r="AI900" s="1"/>
      <c r="IX900" s="7"/>
      <c r="IY900" s="7"/>
    </row>
    <row r="901" spans="2:259" ht="11.85" customHeight="1" x14ac:dyDescent="0.3">
      <c r="C901" s="24"/>
      <c r="D901" s="12"/>
      <c r="E901" s="12"/>
      <c r="F901" s="12"/>
      <c r="G901" s="14"/>
      <c r="H901" s="14"/>
      <c r="I901" s="14"/>
      <c r="J901" s="10"/>
      <c r="K901" s="10"/>
      <c r="L901" s="10"/>
      <c r="M901" s="10"/>
      <c r="N901" s="10"/>
      <c r="O901" s="10"/>
      <c r="P901" s="10"/>
      <c r="Q901" s="10"/>
      <c r="R901" s="10"/>
      <c r="S901" s="7"/>
      <c r="T901" s="7"/>
      <c r="U901" s="7"/>
      <c r="V901" s="7"/>
      <c r="W901" s="7"/>
      <c r="X901" s="7"/>
      <c r="AH901" s="1"/>
      <c r="AI901" s="1"/>
      <c r="IX901" s="7"/>
      <c r="IY901" s="7"/>
    </row>
    <row r="902" spans="2:259" ht="11.85" customHeight="1" x14ac:dyDescent="0.3">
      <c r="C902" s="24"/>
      <c r="D902" s="12"/>
      <c r="E902" s="12"/>
      <c r="F902" s="12"/>
      <c r="G902" s="14"/>
      <c r="H902" s="14"/>
      <c r="I902" s="14"/>
      <c r="J902" s="10"/>
      <c r="K902" s="10"/>
      <c r="L902" s="10"/>
      <c r="M902" s="10"/>
      <c r="N902" s="10"/>
      <c r="O902" s="10"/>
      <c r="P902" s="10"/>
      <c r="Q902" s="10"/>
      <c r="R902" s="10"/>
      <c r="S902" s="7"/>
      <c r="T902" s="7"/>
      <c r="U902" s="7"/>
      <c r="V902" s="7"/>
      <c r="W902" s="7"/>
      <c r="X902" s="7"/>
      <c r="AH902" s="1"/>
      <c r="AI902" s="1"/>
      <c r="IX902" s="7"/>
      <c r="IY902" s="7"/>
    </row>
    <row r="903" spans="2:259" ht="11.85" customHeight="1" x14ac:dyDescent="0.3">
      <c r="C903" s="24"/>
      <c r="D903" s="12"/>
      <c r="E903" s="12"/>
      <c r="F903" s="12"/>
      <c r="G903" s="14"/>
      <c r="H903" s="14"/>
      <c r="I903" s="14"/>
      <c r="J903" s="10"/>
      <c r="K903" s="10"/>
      <c r="L903" s="10"/>
      <c r="M903" s="10"/>
      <c r="N903" s="10"/>
      <c r="O903" s="10"/>
      <c r="P903" s="10"/>
      <c r="Q903" s="10"/>
      <c r="R903" s="10"/>
      <c r="S903" s="7"/>
      <c r="T903" s="7"/>
      <c r="U903" s="7"/>
      <c r="V903" s="7"/>
      <c r="W903" s="7"/>
      <c r="X903" s="7"/>
      <c r="AH903" s="1"/>
      <c r="AI903" s="1"/>
      <c r="IX903" s="7"/>
      <c r="IY903" s="7"/>
    </row>
    <row r="904" spans="2:259" ht="11.85" customHeight="1" x14ac:dyDescent="0.3">
      <c r="C904" s="24"/>
      <c r="D904" s="12"/>
      <c r="E904" s="12"/>
      <c r="F904" s="12"/>
      <c r="G904" s="14"/>
      <c r="H904" s="14"/>
      <c r="I904" s="14"/>
      <c r="J904" s="10"/>
      <c r="K904" s="10"/>
      <c r="L904" s="10"/>
      <c r="M904" s="10"/>
      <c r="N904" s="10"/>
      <c r="O904" s="10"/>
      <c r="P904" s="10"/>
      <c r="Q904" s="10"/>
      <c r="R904" s="10"/>
      <c r="S904" s="7"/>
      <c r="T904" s="7"/>
      <c r="U904" s="7"/>
      <c r="V904" s="7"/>
      <c r="W904" s="7"/>
      <c r="X904" s="7"/>
      <c r="AH904" s="1"/>
      <c r="AI904" s="1"/>
      <c r="IX904" s="7"/>
      <c r="IY904" s="7"/>
    </row>
    <row r="905" spans="2:259" ht="11.85" customHeight="1" x14ac:dyDescent="0.3">
      <c r="C905" s="24"/>
      <c r="D905" s="12"/>
      <c r="E905" s="12"/>
      <c r="F905" s="12"/>
      <c r="G905" s="14"/>
      <c r="H905" s="14"/>
      <c r="I905" s="14"/>
      <c r="J905" s="10"/>
      <c r="K905" s="10"/>
      <c r="L905" s="10"/>
      <c r="M905" s="10"/>
      <c r="N905" s="10"/>
      <c r="O905" s="10"/>
      <c r="P905" s="10"/>
      <c r="Q905" s="10"/>
      <c r="R905" s="10"/>
      <c r="S905" s="7"/>
      <c r="T905" s="7"/>
      <c r="U905" s="7"/>
      <c r="V905" s="7"/>
      <c r="W905" s="7"/>
      <c r="X905" s="7"/>
      <c r="AH905" s="1"/>
      <c r="AI905" s="1"/>
      <c r="IX905" s="7"/>
      <c r="IY905" s="7"/>
    </row>
    <row r="906" spans="2:259" ht="11.85" customHeight="1" x14ac:dyDescent="0.3">
      <c r="C906" s="24"/>
      <c r="D906" s="12"/>
      <c r="E906" s="12"/>
      <c r="F906" s="12"/>
      <c r="G906" s="14"/>
      <c r="H906" s="14"/>
      <c r="I906" s="14"/>
      <c r="J906" s="10"/>
      <c r="K906" s="10"/>
      <c r="L906" s="10"/>
      <c r="M906" s="10"/>
      <c r="N906" s="10"/>
      <c r="O906" s="10"/>
      <c r="P906" s="10"/>
      <c r="Q906" s="10"/>
      <c r="R906" s="10"/>
      <c r="S906" s="7"/>
      <c r="T906" s="7"/>
      <c r="U906" s="7"/>
      <c r="V906" s="7"/>
      <c r="W906" s="7"/>
      <c r="X906" s="7"/>
      <c r="AH906" s="1"/>
      <c r="AI906" s="1"/>
      <c r="IX906" s="7"/>
      <c r="IY906" s="7"/>
    </row>
    <row r="907" spans="2:259" ht="11.85" customHeight="1" x14ac:dyDescent="0.3">
      <c r="C907" s="24"/>
      <c r="D907" s="12"/>
      <c r="E907" s="12"/>
      <c r="F907" s="12"/>
      <c r="G907" s="14"/>
      <c r="H907" s="14"/>
      <c r="I907" s="14"/>
      <c r="J907" s="10"/>
      <c r="K907" s="10"/>
      <c r="L907" s="10"/>
      <c r="M907" s="10"/>
      <c r="N907" s="10"/>
      <c r="O907" s="10"/>
      <c r="P907" s="10"/>
      <c r="Q907" s="10"/>
      <c r="R907" s="10"/>
      <c r="S907" s="7"/>
      <c r="T907" s="7"/>
      <c r="U907" s="7"/>
      <c r="V907" s="7"/>
      <c r="W907" s="7"/>
      <c r="X907" s="7"/>
      <c r="AH907" s="1"/>
      <c r="AI907" s="1"/>
      <c r="IX907" s="7"/>
      <c r="IY907" s="7"/>
    </row>
    <row r="908" spans="2:259" ht="11.85" customHeight="1" x14ac:dyDescent="0.3">
      <c r="C908" s="24"/>
      <c r="D908" s="12"/>
      <c r="E908" s="12"/>
      <c r="F908" s="12"/>
      <c r="G908" s="14"/>
      <c r="H908" s="14"/>
      <c r="I908" s="14"/>
      <c r="J908" s="10"/>
      <c r="K908" s="10"/>
      <c r="L908" s="10"/>
      <c r="M908" s="10"/>
      <c r="N908" s="10"/>
      <c r="O908" s="10"/>
      <c r="P908" s="10"/>
      <c r="Q908" s="10"/>
      <c r="R908" s="10"/>
      <c r="S908" s="7"/>
      <c r="T908" s="7"/>
      <c r="U908" s="7"/>
      <c r="V908" s="7"/>
      <c r="W908" s="7"/>
      <c r="X908" s="7"/>
      <c r="AH908" s="1"/>
      <c r="AI908" s="1"/>
      <c r="IX908" s="7"/>
      <c r="IY908" s="7"/>
    </row>
    <row r="909" spans="2:259" ht="11.85" customHeight="1" x14ac:dyDescent="0.3">
      <c r="B909" s="26"/>
      <c r="C909" s="24"/>
      <c r="D909" s="12"/>
      <c r="E909" s="12"/>
      <c r="F909" s="12"/>
      <c r="G909" s="14"/>
      <c r="H909" s="14"/>
      <c r="I909" s="14"/>
      <c r="J909" s="10"/>
      <c r="K909" s="10"/>
      <c r="L909" s="10"/>
      <c r="M909" s="10"/>
      <c r="N909" s="10"/>
      <c r="O909" s="10"/>
      <c r="P909" s="10"/>
      <c r="Q909" s="10"/>
      <c r="R909" s="10"/>
      <c r="S909" s="7"/>
      <c r="T909" s="7"/>
      <c r="U909" s="7"/>
      <c r="V909" s="7"/>
      <c r="W909" s="7"/>
      <c r="X909" s="7"/>
      <c r="AH909" s="1"/>
      <c r="AI909" s="1"/>
      <c r="IX909" s="7"/>
      <c r="IY909" s="7"/>
    </row>
    <row r="910" spans="2:259" ht="11.85" customHeight="1" x14ac:dyDescent="0.3">
      <c r="B910" s="26"/>
      <c r="C910" s="24"/>
      <c r="D910" s="12"/>
      <c r="E910" s="12"/>
      <c r="F910" s="12"/>
      <c r="G910" s="14"/>
      <c r="H910" s="14"/>
      <c r="I910" s="14"/>
      <c r="J910" s="10"/>
      <c r="K910" s="10"/>
      <c r="L910" s="10"/>
      <c r="M910" s="10"/>
      <c r="N910" s="10"/>
      <c r="O910" s="10"/>
      <c r="P910" s="10"/>
      <c r="Q910" s="10"/>
      <c r="R910" s="10"/>
      <c r="S910" s="7"/>
      <c r="T910" s="7"/>
      <c r="U910" s="7"/>
      <c r="V910" s="7"/>
      <c r="W910" s="7"/>
      <c r="X910" s="7"/>
      <c r="AH910" s="1"/>
      <c r="AI910" s="1"/>
      <c r="IX910" s="7"/>
      <c r="IY910" s="7"/>
    </row>
    <row r="911" spans="2:259" ht="11.85" customHeight="1" x14ac:dyDescent="0.3">
      <c r="B911" s="26"/>
      <c r="C911" s="24"/>
      <c r="D911" s="12"/>
      <c r="E911" s="12"/>
      <c r="F911" s="12"/>
      <c r="G911" s="14"/>
      <c r="H911" s="14"/>
      <c r="I911" s="14"/>
      <c r="J911" s="10"/>
      <c r="K911" s="10"/>
      <c r="L911" s="10"/>
      <c r="M911" s="10"/>
      <c r="N911" s="10"/>
      <c r="O911" s="10"/>
      <c r="P911" s="10"/>
      <c r="Q911" s="10"/>
      <c r="R911" s="10"/>
      <c r="S911" s="7"/>
      <c r="T911" s="7"/>
      <c r="U911" s="7"/>
      <c r="V911" s="7"/>
      <c r="W911" s="7"/>
      <c r="X911" s="7"/>
      <c r="AH911" s="1"/>
      <c r="AI911" s="1"/>
      <c r="IX911" s="7"/>
      <c r="IY911" s="7"/>
    </row>
    <row r="912" spans="2:259" ht="11.85" customHeight="1" x14ac:dyDescent="0.3">
      <c r="B912" s="26"/>
      <c r="C912" s="24"/>
      <c r="D912" s="12"/>
      <c r="E912" s="12"/>
      <c r="F912" s="12"/>
      <c r="G912" s="14"/>
      <c r="H912" s="14"/>
      <c r="I912" s="14"/>
      <c r="J912" s="10"/>
      <c r="K912" s="10"/>
      <c r="L912" s="10"/>
      <c r="M912" s="10"/>
      <c r="N912" s="10"/>
      <c r="O912" s="10"/>
      <c r="P912" s="10"/>
      <c r="Q912" s="10"/>
      <c r="R912" s="10"/>
      <c r="S912" s="7"/>
      <c r="T912" s="7"/>
      <c r="U912" s="7"/>
      <c r="V912" s="7"/>
      <c r="W912" s="7"/>
      <c r="X912" s="7"/>
      <c r="AH912" s="1"/>
      <c r="AI912" s="1"/>
      <c r="IX912" s="7"/>
      <c r="IY912" s="7"/>
    </row>
    <row r="913" spans="3:259" x14ac:dyDescent="0.3">
      <c r="C913" s="24"/>
      <c r="D913" s="12"/>
      <c r="E913" s="12"/>
      <c r="F913" s="12"/>
      <c r="G913" s="14"/>
      <c r="H913" s="14"/>
      <c r="I913" s="14"/>
      <c r="J913" s="10"/>
      <c r="K913" s="10"/>
      <c r="L913" s="10"/>
      <c r="M913" s="10"/>
      <c r="N913" s="10"/>
      <c r="O913" s="10"/>
      <c r="P913" s="10"/>
      <c r="Q913" s="10"/>
      <c r="R913" s="10"/>
      <c r="S913" s="7"/>
      <c r="T913" s="7"/>
      <c r="U913" s="7"/>
      <c r="V913" s="7"/>
      <c r="W913" s="7"/>
      <c r="X913" s="7"/>
      <c r="AH913" s="1"/>
      <c r="AI913" s="1"/>
      <c r="IX913" s="7"/>
      <c r="IY913" s="7"/>
    </row>
    <row r="914" spans="3:259" x14ac:dyDescent="0.3">
      <c r="C914" s="24"/>
      <c r="D914" s="12"/>
      <c r="E914" s="12"/>
      <c r="F914" s="12"/>
      <c r="G914" s="14"/>
      <c r="H914" s="14"/>
      <c r="I914" s="14"/>
      <c r="J914" s="10"/>
      <c r="K914" s="10"/>
      <c r="L914" s="10"/>
      <c r="M914" s="10"/>
      <c r="N914" s="10"/>
      <c r="O914" s="10"/>
      <c r="P914" s="10"/>
      <c r="Q914" s="10"/>
      <c r="R914" s="10"/>
      <c r="S914" s="7"/>
      <c r="T914" s="7"/>
      <c r="U914" s="7"/>
      <c r="V914" s="7"/>
      <c r="W914" s="7"/>
      <c r="X914" s="7"/>
      <c r="AH914" s="1"/>
      <c r="AI914" s="1"/>
      <c r="IX914" s="7"/>
      <c r="IY914" s="7"/>
    </row>
    <row r="915" spans="3:259" x14ac:dyDescent="0.3">
      <c r="C915" s="24"/>
      <c r="D915" s="12"/>
      <c r="E915" s="12"/>
      <c r="F915" s="12"/>
      <c r="G915" s="14"/>
      <c r="H915" s="14"/>
      <c r="I915" s="14"/>
      <c r="J915" s="10"/>
      <c r="K915" s="10"/>
      <c r="L915" s="10"/>
      <c r="M915" s="10"/>
      <c r="N915" s="10"/>
      <c r="O915" s="10"/>
      <c r="P915" s="10"/>
      <c r="Q915" s="10"/>
      <c r="R915" s="10"/>
      <c r="S915" s="7"/>
      <c r="T915" s="7"/>
      <c r="U915" s="7"/>
      <c r="V915" s="7"/>
      <c r="W915" s="7"/>
      <c r="X915" s="7"/>
      <c r="AH915" s="1"/>
      <c r="AI915" s="1"/>
      <c r="IX915" s="7"/>
      <c r="IY915" s="7"/>
    </row>
    <row r="916" spans="3:259" x14ac:dyDescent="0.3">
      <c r="C916" s="24"/>
      <c r="D916" s="12"/>
      <c r="E916" s="12"/>
      <c r="F916" s="12"/>
      <c r="G916" s="14"/>
      <c r="H916" s="14"/>
      <c r="I916" s="14"/>
      <c r="J916" s="10"/>
      <c r="K916" s="10"/>
      <c r="L916" s="10"/>
      <c r="M916" s="10"/>
      <c r="N916" s="10"/>
      <c r="O916" s="10"/>
      <c r="P916" s="10"/>
      <c r="Q916" s="10"/>
      <c r="R916" s="10"/>
      <c r="S916" s="7"/>
      <c r="T916" s="7"/>
      <c r="U916" s="7"/>
      <c r="V916" s="7"/>
      <c r="W916" s="7"/>
      <c r="X916" s="7"/>
      <c r="AH916" s="1"/>
      <c r="AI916" s="1"/>
      <c r="IX916" s="7"/>
      <c r="IY916" s="7"/>
    </row>
    <row r="917" spans="3:259" x14ac:dyDescent="0.3">
      <c r="C917" s="24"/>
      <c r="D917" s="12"/>
      <c r="E917" s="12"/>
      <c r="F917" s="12"/>
      <c r="G917" s="14"/>
      <c r="H917" s="14"/>
      <c r="I917" s="14"/>
      <c r="J917" s="10"/>
      <c r="K917" s="10"/>
      <c r="L917" s="10"/>
      <c r="M917" s="10"/>
      <c r="N917" s="10"/>
      <c r="O917" s="10"/>
      <c r="P917" s="10"/>
      <c r="Q917" s="10"/>
      <c r="R917" s="10"/>
      <c r="S917" s="7"/>
      <c r="T917" s="7"/>
      <c r="U917" s="7"/>
      <c r="V917" s="7"/>
      <c r="W917" s="7"/>
      <c r="X917" s="7"/>
      <c r="AH917" s="1"/>
      <c r="AI917" s="1"/>
      <c r="IX917" s="7"/>
      <c r="IY917" s="7"/>
    </row>
    <row r="918" spans="3:259" x14ac:dyDescent="0.3">
      <c r="C918" s="24"/>
      <c r="D918" s="12"/>
      <c r="E918" s="12"/>
      <c r="F918" s="12"/>
      <c r="G918" s="14"/>
      <c r="H918" s="14"/>
      <c r="I918" s="14"/>
      <c r="J918" s="10"/>
      <c r="K918" s="10"/>
      <c r="L918" s="10"/>
      <c r="M918" s="10"/>
      <c r="N918" s="10"/>
      <c r="O918" s="10"/>
      <c r="P918" s="10"/>
      <c r="Q918" s="10"/>
      <c r="R918" s="10"/>
      <c r="S918" s="7"/>
      <c r="T918" s="7"/>
      <c r="U918" s="7"/>
      <c r="V918" s="7"/>
      <c r="W918" s="7"/>
      <c r="X918" s="7"/>
      <c r="AH918" s="1"/>
      <c r="AI918" s="1"/>
      <c r="IX918" s="7"/>
      <c r="IY918" s="7"/>
    </row>
    <row r="919" spans="3:259" x14ac:dyDescent="0.3">
      <c r="C919" s="24"/>
      <c r="D919" s="12"/>
      <c r="E919" s="12"/>
      <c r="F919" s="12"/>
      <c r="G919" s="14"/>
      <c r="H919" s="14"/>
      <c r="I919" s="14"/>
      <c r="J919" s="10"/>
      <c r="K919" s="10"/>
      <c r="L919" s="10"/>
      <c r="M919" s="10"/>
      <c r="N919" s="10"/>
      <c r="O919" s="10"/>
      <c r="P919" s="10"/>
      <c r="Q919" s="10"/>
      <c r="R919" s="10"/>
      <c r="S919" s="7"/>
      <c r="T919" s="7"/>
      <c r="U919" s="7"/>
      <c r="V919" s="7"/>
      <c r="W919" s="7"/>
      <c r="X919" s="7"/>
      <c r="AH919" s="1"/>
      <c r="AI919" s="1"/>
      <c r="IX919" s="7"/>
      <c r="IY919" s="7"/>
    </row>
    <row r="920" spans="3:259" x14ac:dyDescent="0.3">
      <c r="C920" s="24"/>
      <c r="D920" s="12"/>
      <c r="E920" s="12"/>
      <c r="F920" s="12"/>
      <c r="G920" s="14"/>
      <c r="H920" s="14"/>
      <c r="I920" s="14"/>
      <c r="J920" s="10"/>
      <c r="K920" s="10"/>
      <c r="L920" s="10"/>
      <c r="M920" s="10"/>
      <c r="N920" s="10"/>
      <c r="O920" s="10"/>
      <c r="P920" s="10"/>
      <c r="Q920" s="10"/>
      <c r="R920" s="10"/>
      <c r="S920" s="7"/>
      <c r="T920" s="7"/>
      <c r="U920" s="7"/>
      <c r="V920" s="7"/>
      <c r="W920" s="7"/>
      <c r="X920" s="7"/>
      <c r="AH920" s="1"/>
      <c r="AI920" s="1"/>
      <c r="IX920" s="7"/>
      <c r="IY920" s="7"/>
    </row>
    <row r="921" spans="3:259" x14ac:dyDescent="0.3">
      <c r="C921" s="24"/>
      <c r="D921" s="12"/>
      <c r="E921" s="12"/>
      <c r="F921" s="12"/>
      <c r="G921" s="14"/>
      <c r="H921" s="14"/>
      <c r="I921" s="14"/>
      <c r="J921" s="10"/>
      <c r="K921" s="10"/>
      <c r="L921" s="10"/>
      <c r="M921" s="10"/>
      <c r="N921" s="10"/>
      <c r="O921" s="10"/>
      <c r="P921" s="10"/>
      <c r="Q921" s="10"/>
      <c r="R921" s="10"/>
      <c r="S921" s="7"/>
      <c r="T921" s="7"/>
      <c r="U921" s="7"/>
      <c r="V921" s="7"/>
      <c r="W921" s="7"/>
      <c r="X921" s="7"/>
      <c r="AH921" s="1"/>
      <c r="AI921" s="1"/>
      <c r="IX921" s="7"/>
      <c r="IY921" s="7"/>
    </row>
    <row r="922" spans="3:259" x14ac:dyDescent="0.3">
      <c r="C922" s="24"/>
      <c r="D922" s="12"/>
      <c r="E922" s="12"/>
      <c r="F922" s="12"/>
      <c r="G922" s="14"/>
      <c r="H922" s="14"/>
      <c r="I922" s="14"/>
      <c r="J922" s="10"/>
      <c r="K922" s="10"/>
      <c r="L922" s="10"/>
      <c r="M922" s="10"/>
      <c r="N922" s="10"/>
      <c r="O922" s="10"/>
      <c r="P922" s="10"/>
      <c r="Q922" s="10"/>
      <c r="R922" s="10"/>
      <c r="S922" s="7"/>
      <c r="T922" s="7"/>
      <c r="U922" s="7"/>
      <c r="V922" s="7"/>
      <c r="W922" s="7"/>
      <c r="X922" s="7"/>
      <c r="AH922" s="1"/>
      <c r="AI922" s="1"/>
      <c r="IX922" s="7"/>
      <c r="IY922" s="7"/>
    </row>
    <row r="923" spans="3:259" x14ac:dyDescent="0.3">
      <c r="C923" s="24"/>
      <c r="D923" s="12"/>
      <c r="E923" s="12"/>
      <c r="F923" s="12"/>
      <c r="G923" s="14"/>
      <c r="H923" s="14"/>
      <c r="I923" s="14"/>
      <c r="J923" s="10"/>
      <c r="K923" s="10"/>
      <c r="L923" s="10"/>
      <c r="M923" s="10"/>
      <c r="N923" s="10"/>
      <c r="O923" s="10"/>
      <c r="P923" s="10"/>
      <c r="Q923" s="10"/>
      <c r="R923" s="10"/>
      <c r="S923" s="7"/>
      <c r="T923" s="7"/>
      <c r="U923" s="7"/>
      <c r="V923" s="7"/>
      <c r="W923" s="7"/>
      <c r="X923" s="7"/>
      <c r="AH923" s="1"/>
      <c r="AI923" s="1"/>
      <c r="IX923" s="7"/>
      <c r="IY923" s="7"/>
    </row>
    <row r="924" spans="3:259" x14ac:dyDescent="0.3">
      <c r="C924" s="24"/>
      <c r="D924" s="12"/>
      <c r="E924" s="12"/>
      <c r="F924" s="12"/>
      <c r="G924" s="14"/>
      <c r="H924" s="14"/>
      <c r="I924" s="14"/>
      <c r="J924" s="10"/>
      <c r="K924" s="10"/>
      <c r="L924" s="10"/>
      <c r="M924" s="10"/>
      <c r="N924" s="10"/>
      <c r="O924" s="10"/>
      <c r="P924" s="10"/>
      <c r="Q924" s="10"/>
      <c r="R924" s="10"/>
      <c r="S924" s="7"/>
      <c r="T924" s="7"/>
      <c r="U924" s="7"/>
      <c r="V924" s="7"/>
      <c r="W924" s="7"/>
      <c r="X924" s="7"/>
      <c r="AH924" s="1"/>
      <c r="AI924" s="1"/>
      <c r="IX924" s="7"/>
      <c r="IY924" s="7"/>
    </row>
    <row r="925" spans="3:259" x14ac:dyDescent="0.3">
      <c r="C925" s="24"/>
      <c r="D925" s="12"/>
      <c r="E925" s="12"/>
      <c r="F925" s="12"/>
      <c r="G925" s="14"/>
      <c r="H925" s="14"/>
      <c r="I925" s="14"/>
      <c r="J925" s="10"/>
      <c r="K925" s="10"/>
      <c r="L925" s="10"/>
      <c r="M925" s="10"/>
      <c r="N925" s="10"/>
      <c r="O925" s="10"/>
      <c r="P925" s="10"/>
      <c r="Q925" s="10"/>
      <c r="R925" s="10"/>
      <c r="S925" s="7"/>
      <c r="T925" s="7"/>
      <c r="U925" s="7"/>
      <c r="V925" s="7"/>
      <c r="W925" s="7"/>
      <c r="X925" s="7"/>
      <c r="AH925" s="1"/>
      <c r="AI925" s="1"/>
      <c r="IX925" s="7"/>
      <c r="IY925" s="7"/>
    </row>
    <row r="926" spans="3:259" x14ac:dyDescent="0.3">
      <c r="C926" s="24"/>
      <c r="D926" s="12"/>
      <c r="E926" s="12"/>
      <c r="F926" s="12"/>
      <c r="G926" s="14"/>
      <c r="H926" s="14"/>
      <c r="I926" s="14"/>
      <c r="J926" s="10"/>
      <c r="K926" s="10"/>
      <c r="L926" s="10"/>
      <c r="M926" s="10"/>
      <c r="N926" s="10"/>
      <c r="O926" s="10"/>
      <c r="P926" s="10"/>
      <c r="Q926" s="10"/>
      <c r="R926" s="10"/>
      <c r="S926" s="7"/>
      <c r="T926" s="7"/>
      <c r="U926" s="7"/>
      <c r="V926" s="7"/>
      <c r="W926" s="7"/>
      <c r="X926" s="7"/>
      <c r="AH926" s="1"/>
      <c r="AI926" s="1"/>
      <c r="IX926" s="7"/>
      <c r="IY926" s="7"/>
    </row>
    <row r="927" spans="3:259" x14ac:dyDescent="0.3">
      <c r="C927" s="24"/>
      <c r="D927" s="12"/>
      <c r="E927" s="12"/>
      <c r="F927" s="12"/>
      <c r="G927" s="14"/>
      <c r="H927" s="14"/>
      <c r="I927" s="14"/>
      <c r="J927" s="10"/>
      <c r="K927" s="10"/>
      <c r="L927" s="10"/>
      <c r="M927" s="10"/>
      <c r="N927" s="10"/>
      <c r="O927" s="10"/>
      <c r="P927" s="10"/>
      <c r="Q927" s="10"/>
      <c r="R927" s="10"/>
      <c r="S927" s="7"/>
      <c r="T927" s="7"/>
      <c r="U927" s="7"/>
      <c r="V927" s="7"/>
      <c r="W927" s="7"/>
      <c r="X927" s="7"/>
      <c r="AH927" s="1"/>
      <c r="AI927" s="1"/>
      <c r="IX927" s="7"/>
      <c r="IY927" s="7"/>
    </row>
    <row r="928" spans="3:259" x14ac:dyDescent="0.3">
      <c r="C928" s="24"/>
      <c r="D928" s="12"/>
      <c r="E928" s="12"/>
      <c r="F928" s="12"/>
      <c r="G928" s="14"/>
      <c r="H928" s="14"/>
      <c r="I928" s="14"/>
      <c r="J928" s="10"/>
      <c r="K928" s="10"/>
      <c r="L928" s="10"/>
      <c r="M928" s="10"/>
      <c r="N928" s="10"/>
      <c r="O928" s="10"/>
      <c r="P928" s="10"/>
      <c r="Q928" s="10"/>
      <c r="R928" s="10"/>
      <c r="S928" s="7"/>
      <c r="T928" s="7"/>
      <c r="U928" s="7"/>
      <c r="V928" s="7"/>
      <c r="W928" s="7"/>
      <c r="X928" s="7"/>
      <c r="AH928" s="1"/>
      <c r="AI928" s="1"/>
      <c r="IX928" s="7"/>
      <c r="IY928" s="7"/>
    </row>
    <row r="929" spans="3:259" x14ac:dyDescent="0.3">
      <c r="C929" s="24"/>
      <c r="D929" s="12"/>
      <c r="E929" s="12"/>
      <c r="F929" s="12"/>
      <c r="G929" s="14"/>
      <c r="H929" s="14"/>
      <c r="I929" s="14"/>
      <c r="J929" s="10"/>
      <c r="K929" s="10"/>
      <c r="L929" s="10"/>
      <c r="M929" s="10"/>
      <c r="N929" s="10"/>
      <c r="O929" s="10"/>
      <c r="P929" s="10"/>
      <c r="Q929" s="10"/>
      <c r="R929" s="10"/>
      <c r="S929" s="7"/>
      <c r="T929" s="7"/>
      <c r="U929" s="7"/>
      <c r="V929" s="7"/>
      <c r="W929" s="7"/>
      <c r="X929" s="7"/>
      <c r="AH929" s="1"/>
      <c r="AI929" s="1"/>
      <c r="IX929" s="7"/>
      <c r="IY929" s="7"/>
    </row>
    <row r="930" spans="3:259" x14ac:dyDescent="0.3">
      <c r="C930" s="24"/>
      <c r="D930" s="12"/>
      <c r="E930" s="12"/>
      <c r="F930" s="12"/>
      <c r="G930" s="14"/>
      <c r="H930" s="14"/>
      <c r="I930" s="14"/>
      <c r="J930" s="10"/>
      <c r="K930" s="10"/>
      <c r="L930" s="10"/>
      <c r="M930" s="10"/>
      <c r="N930" s="10"/>
      <c r="O930" s="10"/>
      <c r="P930" s="10"/>
      <c r="Q930" s="10"/>
      <c r="R930" s="10"/>
      <c r="S930" s="7"/>
      <c r="T930" s="7"/>
      <c r="U930" s="7"/>
      <c r="V930" s="7"/>
      <c r="W930" s="7"/>
      <c r="X930" s="7"/>
      <c r="AH930" s="1"/>
      <c r="AI930" s="1"/>
      <c r="IX930" s="7"/>
      <c r="IY930" s="7"/>
    </row>
    <row r="931" spans="3:259" x14ac:dyDescent="0.3">
      <c r="C931" s="24"/>
      <c r="D931" s="12"/>
      <c r="E931" s="12"/>
      <c r="F931" s="12"/>
      <c r="G931" s="14"/>
      <c r="H931" s="14"/>
      <c r="I931" s="14"/>
      <c r="J931" s="10"/>
      <c r="K931" s="10"/>
      <c r="L931" s="10"/>
      <c r="M931" s="10"/>
      <c r="N931" s="10"/>
      <c r="O931" s="10"/>
      <c r="P931" s="10"/>
      <c r="Q931" s="10"/>
      <c r="R931" s="10"/>
      <c r="S931" s="7"/>
      <c r="T931" s="7"/>
      <c r="U931" s="7"/>
      <c r="V931" s="7"/>
      <c r="W931" s="7"/>
      <c r="X931" s="7"/>
      <c r="AH931" s="1"/>
      <c r="AI931" s="1"/>
      <c r="IX931" s="7"/>
      <c r="IY931" s="7"/>
    </row>
    <row r="932" spans="3:259" x14ac:dyDescent="0.3">
      <c r="C932" s="24"/>
      <c r="D932" s="12"/>
      <c r="E932" s="12"/>
      <c r="F932" s="12"/>
      <c r="G932" s="14"/>
      <c r="H932" s="14"/>
      <c r="I932" s="14"/>
      <c r="J932" s="10"/>
      <c r="K932" s="10"/>
      <c r="L932" s="10"/>
      <c r="M932" s="10"/>
      <c r="N932" s="10"/>
      <c r="O932" s="10"/>
      <c r="P932" s="10"/>
      <c r="Q932" s="10"/>
      <c r="R932" s="10"/>
      <c r="S932" s="7"/>
      <c r="T932" s="7"/>
      <c r="U932" s="7"/>
      <c r="V932" s="7"/>
      <c r="W932" s="7"/>
      <c r="X932" s="7"/>
      <c r="AH932" s="1"/>
      <c r="AI932" s="1"/>
      <c r="IX932" s="7"/>
      <c r="IY932" s="7"/>
    </row>
    <row r="933" spans="3:259" x14ac:dyDescent="0.3">
      <c r="C933" s="24"/>
      <c r="D933" s="12"/>
      <c r="E933" s="12"/>
      <c r="F933" s="12"/>
      <c r="G933" s="14"/>
      <c r="H933" s="14"/>
      <c r="I933" s="14"/>
      <c r="J933" s="10"/>
      <c r="K933" s="10"/>
      <c r="L933" s="10"/>
      <c r="M933" s="10"/>
      <c r="N933" s="10"/>
      <c r="O933" s="10"/>
      <c r="P933" s="10"/>
      <c r="Q933" s="10"/>
      <c r="R933" s="10"/>
      <c r="S933" s="7"/>
      <c r="T933" s="7"/>
      <c r="U933" s="7"/>
      <c r="V933" s="7"/>
      <c r="W933" s="7"/>
      <c r="X933" s="7"/>
      <c r="AH933" s="1"/>
      <c r="AI933" s="1"/>
      <c r="IX933" s="7"/>
      <c r="IY933" s="7"/>
    </row>
    <row r="934" spans="3:259" x14ac:dyDescent="0.3">
      <c r="C934" s="24"/>
      <c r="D934" s="12"/>
      <c r="E934" s="12"/>
      <c r="F934" s="12"/>
      <c r="G934" s="14"/>
      <c r="H934" s="14"/>
      <c r="I934" s="14"/>
      <c r="J934" s="10"/>
      <c r="K934" s="10"/>
      <c r="L934" s="10"/>
      <c r="M934" s="10"/>
      <c r="N934" s="10"/>
      <c r="O934" s="10"/>
      <c r="P934" s="10"/>
      <c r="Q934" s="10"/>
      <c r="R934" s="10"/>
      <c r="S934" s="7"/>
      <c r="T934" s="7"/>
      <c r="U934" s="7"/>
      <c r="V934" s="7"/>
      <c r="W934" s="7"/>
      <c r="X934" s="7"/>
      <c r="AH934" s="1"/>
      <c r="AI934" s="1"/>
      <c r="IX934" s="7"/>
      <c r="IY934" s="7"/>
    </row>
    <row r="935" spans="3:259" x14ac:dyDescent="0.3">
      <c r="C935" s="24"/>
      <c r="D935" s="12"/>
      <c r="E935" s="12"/>
      <c r="F935" s="12"/>
      <c r="G935" s="14"/>
      <c r="H935" s="14"/>
      <c r="I935" s="14"/>
      <c r="J935" s="10"/>
      <c r="K935" s="10"/>
      <c r="L935" s="10"/>
      <c r="M935" s="10"/>
      <c r="N935" s="10"/>
      <c r="O935" s="10"/>
      <c r="P935" s="10"/>
      <c r="Q935" s="10"/>
      <c r="R935" s="10"/>
      <c r="S935" s="7"/>
      <c r="T935" s="7"/>
      <c r="U935" s="7"/>
      <c r="V935" s="7"/>
      <c r="W935" s="7"/>
      <c r="X935" s="7"/>
      <c r="AH935" s="1"/>
      <c r="AI935" s="1"/>
      <c r="IX935" s="7"/>
      <c r="IY935" s="7"/>
    </row>
    <row r="936" spans="3:259" x14ac:dyDescent="0.3">
      <c r="C936" s="24"/>
      <c r="D936" s="12"/>
      <c r="E936" s="12"/>
      <c r="F936" s="12"/>
      <c r="G936" s="14"/>
      <c r="H936" s="14"/>
      <c r="I936" s="14"/>
      <c r="J936" s="10"/>
      <c r="K936" s="10"/>
      <c r="L936" s="10"/>
      <c r="M936" s="10"/>
      <c r="N936" s="10"/>
      <c r="O936" s="10"/>
      <c r="P936" s="10"/>
      <c r="Q936" s="10"/>
      <c r="R936" s="10"/>
      <c r="S936" s="7"/>
      <c r="T936" s="7"/>
      <c r="U936" s="7"/>
      <c r="V936" s="7"/>
      <c r="W936" s="7"/>
      <c r="X936" s="7"/>
      <c r="AH936" s="1"/>
      <c r="AI936" s="1"/>
      <c r="IX936" s="7"/>
      <c r="IY936" s="7"/>
    </row>
    <row r="937" spans="3:259" x14ac:dyDescent="0.3">
      <c r="C937" s="24"/>
      <c r="D937" s="12"/>
      <c r="E937" s="12"/>
      <c r="F937" s="12"/>
      <c r="G937" s="14"/>
      <c r="H937" s="14"/>
      <c r="I937" s="14"/>
      <c r="J937" s="10"/>
      <c r="K937" s="10"/>
      <c r="L937" s="10"/>
      <c r="M937" s="10"/>
      <c r="N937" s="10"/>
      <c r="O937" s="10"/>
      <c r="P937" s="10"/>
      <c r="Q937" s="10"/>
      <c r="R937" s="10"/>
      <c r="S937" s="7"/>
      <c r="T937" s="7"/>
      <c r="U937" s="7"/>
      <c r="V937" s="7"/>
      <c r="W937" s="7"/>
      <c r="X937" s="7"/>
      <c r="AH937" s="1"/>
      <c r="AI937" s="1"/>
      <c r="IX937" s="7"/>
      <c r="IY937" s="7"/>
    </row>
    <row r="938" spans="3:259" x14ac:dyDescent="0.3">
      <c r="C938" s="24"/>
      <c r="D938" s="12"/>
      <c r="E938" s="12"/>
      <c r="F938" s="12"/>
      <c r="G938" s="14"/>
      <c r="H938" s="14"/>
      <c r="I938" s="14"/>
      <c r="J938" s="10"/>
      <c r="K938" s="10"/>
      <c r="L938" s="10"/>
      <c r="M938" s="10"/>
      <c r="N938" s="10"/>
      <c r="O938" s="10"/>
      <c r="P938" s="10"/>
      <c r="Q938" s="10"/>
      <c r="R938" s="10"/>
      <c r="S938" s="7"/>
      <c r="T938" s="7"/>
      <c r="U938" s="7"/>
      <c r="V938" s="7"/>
      <c r="W938" s="7"/>
      <c r="X938" s="7"/>
      <c r="AH938" s="1"/>
      <c r="AI938" s="1"/>
      <c r="IX938" s="7"/>
      <c r="IY938" s="7"/>
    </row>
    <row r="939" spans="3:259" x14ac:dyDescent="0.3">
      <c r="C939" s="24"/>
      <c r="D939" s="12"/>
      <c r="E939" s="12"/>
      <c r="F939" s="12"/>
      <c r="G939" s="14"/>
      <c r="H939" s="14"/>
      <c r="I939" s="14"/>
      <c r="J939" s="10"/>
      <c r="K939" s="10"/>
      <c r="L939" s="10"/>
      <c r="M939" s="10"/>
      <c r="N939" s="10"/>
      <c r="O939" s="10"/>
      <c r="P939" s="10"/>
      <c r="Q939" s="10"/>
      <c r="R939" s="10"/>
      <c r="S939" s="7"/>
      <c r="T939" s="7"/>
      <c r="U939" s="7"/>
      <c r="V939" s="7"/>
      <c r="W939" s="7"/>
      <c r="X939" s="7"/>
      <c r="AH939" s="1"/>
      <c r="AI939" s="1"/>
      <c r="IX939" s="7"/>
      <c r="IY939" s="7"/>
    </row>
    <row r="940" spans="3:259" x14ac:dyDescent="0.3">
      <c r="C940" s="24"/>
      <c r="D940" s="12"/>
      <c r="E940" s="12"/>
      <c r="F940" s="12"/>
      <c r="G940" s="14"/>
      <c r="H940" s="14"/>
      <c r="I940" s="14"/>
      <c r="J940" s="10"/>
      <c r="K940" s="10"/>
      <c r="L940" s="10"/>
      <c r="M940" s="10"/>
      <c r="N940" s="10"/>
      <c r="O940" s="10"/>
      <c r="P940" s="10"/>
      <c r="Q940" s="10"/>
      <c r="R940" s="10"/>
      <c r="S940" s="7"/>
      <c r="T940" s="7"/>
      <c r="U940" s="7"/>
      <c r="V940" s="7"/>
      <c r="W940" s="7"/>
      <c r="X940" s="7"/>
      <c r="AH940" s="1"/>
      <c r="AI940" s="1"/>
      <c r="IX940" s="7"/>
      <c r="IY940" s="7"/>
    </row>
    <row r="941" spans="3:259" x14ac:dyDescent="0.3">
      <c r="C941" s="24"/>
      <c r="D941" s="12"/>
      <c r="E941" s="12"/>
      <c r="F941" s="12"/>
      <c r="G941" s="14"/>
      <c r="H941" s="14"/>
      <c r="I941" s="14"/>
      <c r="J941" s="10"/>
      <c r="K941" s="10"/>
      <c r="L941" s="10"/>
      <c r="M941" s="10"/>
      <c r="N941" s="10"/>
      <c r="O941" s="10"/>
      <c r="P941" s="10"/>
      <c r="Q941" s="10"/>
      <c r="R941" s="10"/>
      <c r="S941" s="7"/>
      <c r="T941" s="7"/>
      <c r="U941" s="7"/>
      <c r="V941" s="7"/>
      <c r="W941" s="7"/>
      <c r="X941" s="7"/>
      <c r="AH941" s="1"/>
      <c r="AI941" s="1"/>
      <c r="IX941" s="7"/>
      <c r="IY941" s="7"/>
    </row>
    <row r="942" spans="3:259" x14ac:dyDescent="0.3">
      <c r="C942" s="24"/>
      <c r="D942" s="12"/>
      <c r="E942" s="12"/>
      <c r="F942" s="12"/>
      <c r="G942" s="14"/>
      <c r="H942" s="14"/>
      <c r="I942" s="14"/>
      <c r="J942" s="10"/>
      <c r="K942" s="10"/>
      <c r="L942" s="10"/>
      <c r="M942" s="10"/>
      <c r="N942" s="10"/>
      <c r="O942" s="10"/>
      <c r="P942" s="10"/>
      <c r="Q942" s="10"/>
      <c r="R942" s="10"/>
      <c r="S942" s="7"/>
      <c r="T942" s="7"/>
      <c r="U942" s="7"/>
      <c r="V942" s="7"/>
      <c r="W942" s="7"/>
      <c r="X942" s="7"/>
      <c r="AH942" s="1"/>
      <c r="AI942" s="1"/>
      <c r="IX942" s="7"/>
      <c r="IY942" s="7"/>
    </row>
    <row r="943" spans="3:259" x14ac:dyDescent="0.3">
      <c r="C943" s="24"/>
      <c r="D943" s="12"/>
      <c r="E943" s="12"/>
      <c r="F943" s="12"/>
      <c r="G943" s="14"/>
      <c r="H943" s="14"/>
      <c r="I943" s="14"/>
      <c r="J943" s="10"/>
      <c r="K943" s="10"/>
      <c r="L943" s="10"/>
      <c r="M943" s="10"/>
      <c r="N943" s="10"/>
      <c r="O943" s="10"/>
      <c r="P943" s="10"/>
      <c r="Q943" s="10"/>
      <c r="R943" s="10"/>
      <c r="S943" s="7"/>
      <c r="T943" s="7"/>
      <c r="U943" s="7"/>
      <c r="V943" s="7"/>
      <c r="W943" s="7"/>
      <c r="X943" s="7"/>
      <c r="AH943" s="1"/>
      <c r="AI943" s="1"/>
      <c r="IX943" s="7"/>
      <c r="IY943" s="7"/>
    </row>
    <row r="944" spans="3:259" x14ac:dyDescent="0.3">
      <c r="C944" s="24"/>
      <c r="D944" s="12"/>
      <c r="E944" s="12"/>
      <c r="F944" s="12"/>
      <c r="G944" s="14"/>
      <c r="H944" s="14"/>
      <c r="I944" s="14"/>
      <c r="J944" s="10"/>
      <c r="K944" s="10"/>
      <c r="L944" s="10"/>
      <c r="M944" s="10"/>
      <c r="N944" s="10"/>
      <c r="O944" s="10"/>
      <c r="P944" s="10"/>
      <c r="Q944" s="10"/>
      <c r="R944" s="10"/>
      <c r="S944" s="7"/>
      <c r="T944" s="7"/>
      <c r="U944" s="7"/>
      <c r="V944" s="7"/>
      <c r="W944" s="7"/>
      <c r="X944" s="7"/>
      <c r="AH944" s="1"/>
      <c r="AI944" s="1"/>
      <c r="IX944" s="7"/>
      <c r="IY944" s="7"/>
    </row>
    <row r="945" spans="3:259" x14ac:dyDescent="0.3">
      <c r="C945" s="24"/>
      <c r="D945" s="12"/>
      <c r="E945" s="12"/>
      <c r="F945" s="12"/>
      <c r="G945" s="14"/>
      <c r="H945" s="14"/>
      <c r="I945" s="14"/>
      <c r="J945" s="10"/>
      <c r="K945" s="10"/>
      <c r="L945" s="10"/>
      <c r="M945" s="10"/>
      <c r="N945" s="10"/>
      <c r="O945" s="10"/>
      <c r="P945" s="10"/>
      <c r="Q945" s="10"/>
      <c r="R945" s="10"/>
      <c r="S945" s="7"/>
      <c r="T945" s="7"/>
      <c r="U945" s="7"/>
      <c r="V945" s="7"/>
      <c r="W945" s="7"/>
      <c r="X945" s="7"/>
      <c r="AH945" s="1"/>
      <c r="AI945" s="1"/>
      <c r="IX945" s="7"/>
      <c r="IY945" s="7"/>
    </row>
    <row r="946" spans="3:259" x14ac:dyDescent="0.3">
      <c r="C946" s="24"/>
      <c r="D946" s="12"/>
      <c r="E946" s="12"/>
      <c r="F946" s="12"/>
      <c r="G946" s="14"/>
      <c r="H946" s="14"/>
      <c r="I946" s="14"/>
      <c r="J946" s="10"/>
      <c r="K946" s="10"/>
      <c r="L946" s="10"/>
      <c r="M946" s="10"/>
      <c r="N946" s="10"/>
      <c r="O946" s="10"/>
      <c r="P946" s="10"/>
      <c r="Q946" s="10"/>
      <c r="R946" s="10"/>
      <c r="S946" s="7"/>
      <c r="T946" s="7"/>
      <c r="U946" s="7"/>
      <c r="V946" s="7"/>
      <c r="W946" s="7"/>
      <c r="X946" s="7"/>
      <c r="AH946" s="1"/>
      <c r="AI946" s="1"/>
      <c r="IX946" s="7"/>
      <c r="IY946" s="7"/>
    </row>
    <row r="947" spans="3:259" x14ac:dyDescent="0.3">
      <c r="C947" s="24"/>
      <c r="D947" s="12"/>
      <c r="E947" s="12"/>
      <c r="F947" s="12"/>
      <c r="G947" s="14"/>
      <c r="H947" s="14"/>
      <c r="I947" s="14"/>
      <c r="J947" s="10"/>
      <c r="K947" s="10"/>
      <c r="L947" s="10"/>
      <c r="M947" s="10"/>
      <c r="N947" s="10"/>
      <c r="O947" s="10"/>
      <c r="P947" s="10"/>
      <c r="Q947" s="10"/>
      <c r="R947" s="10"/>
      <c r="S947" s="7"/>
      <c r="T947" s="7"/>
      <c r="U947" s="7"/>
      <c r="V947" s="7"/>
      <c r="W947" s="7"/>
      <c r="X947" s="7"/>
      <c r="AH947" s="1"/>
      <c r="AI947" s="1"/>
      <c r="IX947" s="7"/>
      <c r="IY947" s="7"/>
    </row>
    <row r="948" spans="3:259" x14ac:dyDescent="0.3">
      <c r="C948" s="24"/>
      <c r="D948" s="12"/>
      <c r="E948" s="12"/>
      <c r="F948" s="12"/>
      <c r="G948" s="14"/>
      <c r="H948" s="14"/>
      <c r="I948" s="14"/>
      <c r="J948" s="10"/>
      <c r="K948" s="10"/>
      <c r="L948" s="10"/>
      <c r="M948" s="10"/>
      <c r="N948" s="10"/>
      <c r="O948" s="10"/>
      <c r="P948" s="10"/>
      <c r="Q948" s="10"/>
      <c r="R948" s="10"/>
      <c r="S948" s="7"/>
      <c r="T948" s="7"/>
      <c r="U948" s="7"/>
      <c r="V948" s="7"/>
      <c r="W948" s="7"/>
      <c r="X948" s="7"/>
      <c r="AH948" s="1"/>
      <c r="AI948" s="1"/>
      <c r="IX948" s="7"/>
      <c r="IY948" s="7"/>
    </row>
    <row r="949" spans="3:259" x14ac:dyDescent="0.3">
      <c r="C949" s="24"/>
      <c r="D949" s="12"/>
      <c r="E949" s="12"/>
      <c r="F949" s="12"/>
      <c r="G949" s="14"/>
      <c r="H949" s="14"/>
      <c r="I949" s="14"/>
      <c r="J949" s="10"/>
      <c r="K949" s="10"/>
      <c r="L949" s="10"/>
      <c r="M949" s="10"/>
      <c r="N949" s="10"/>
      <c r="O949" s="10"/>
      <c r="P949" s="10"/>
      <c r="Q949" s="10"/>
      <c r="R949" s="10"/>
      <c r="S949" s="7"/>
      <c r="T949" s="7"/>
      <c r="U949" s="7"/>
      <c r="V949" s="7"/>
      <c r="W949" s="7"/>
      <c r="X949" s="7"/>
      <c r="AH949" s="1"/>
      <c r="AI949" s="1"/>
      <c r="IX949" s="7"/>
      <c r="IY949" s="7"/>
    </row>
    <row r="950" spans="3:259" x14ac:dyDescent="0.3">
      <c r="C950" s="24"/>
      <c r="D950" s="12"/>
      <c r="E950" s="12"/>
      <c r="F950" s="12"/>
      <c r="G950" s="14"/>
      <c r="H950" s="14"/>
      <c r="I950" s="14"/>
      <c r="J950" s="10"/>
      <c r="K950" s="10"/>
      <c r="L950" s="10"/>
      <c r="M950" s="10"/>
      <c r="N950" s="10"/>
      <c r="O950" s="10"/>
      <c r="P950" s="10"/>
      <c r="Q950" s="10"/>
      <c r="R950" s="10"/>
      <c r="S950" s="7"/>
      <c r="T950" s="7"/>
      <c r="U950" s="7"/>
      <c r="V950" s="7"/>
      <c r="W950" s="7"/>
      <c r="X950" s="7"/>
      <c r="AH950" s="1"/>
      <c r="AI950" s="1"/>
      <c r="IX950" s="7"/>
      <c r="IY950" s="7"/>
    </row>
    <row r="951" spans="3:259" x14ac:dyDescent="0.3">
      <c r="C951" s="24"/>
      <c r="D951" s="12"/>
      <c r="E951" s="12"/>
      <c r="F951" s="12"/>
      <c r="G951" s="14"/>
      <c r="H951" s="14"/>
      <c r="I951" s="14"/>
      <c r="J951" s="10"/>
      <c r="K951" s="10"/>
      <c r="L951" s="10"/>
      <c r="M951" s="10"/>
      <c r="N951" s="10"/>
      <c r="O951" s="10"/>
      <c r="P951" s="10"/>
      <c r="Q951" s="10"/>
      <c r="R951" s="10"/>
      <c r="S951" s="7"/>
      <c r="T951" s="7"/>
      <c r="U951" s="7"/>
      <c r="V951" s="7"/>
      <c r="W951" s="7"/>
      <c r="X951" s="7"/>
      <c r="AH951" s="1"/>
      <c r="AI951" s="1"/>
      <c r="IX951" s="7"/>
      <c r="IY951" s="7"/>
    </row>
    <row r="952" spans="3:259" x14ac:dyDescent="0.3">
      <c r="C952" s="24"/>
      <c r="D952" s="12"/>
      <c r="E952" s="12"/>
      <c r="F952" s="12"/>
      <c r="G952" s="14"/>
      <c r="H952" s="14"/>
      <c r="I952" s="14"/>
      <c r="J952" s="10"/>
      <c r="K952" s="10"/>
      <c r="L952" s="10"/>
      <c r="M952" s="10"/>
      <c r="N952" s="10"/>
      <c r="O952" s="10"/>
      <c r="P952" s="10"/>
      <c r="Q952" s="10"/>
      <c r="R952" s="10"/>
      <c r="S952" s="7"/>
      <c r="T952" s="7"/>
      <c r="U952" s="7"/>
      <c r="V952" s="7"/>
      <c r="W952" s="7"/>
      <c r="X952" s="7"/>
      <c r="AH952" s="1"/>
      <c r="AI952" s="1"/>
      <c r="IX952" s="7"/>
      <c r="IY952" s="7"/>
    </row>
    <row r="953" spans="3:259" x14ac:dyDescent="0.3">
      <c r="C953" s="24"/>
      <c r="D953" s="12"/>
      <c r="E953" s="12"/>
      <c r="F953" s="12"/>
      <c r="G953" s="14"/>
      <c r="H953" s="14"/>
      <c r="I953" s="14"/>
      <c r="J953" s="10"/>
      <c r="K953" s="10"/>
      <c r="L953" s="10"/>
      <c r="M953" s="10"/>
      <c r="N953" s="10"/>
      <c r="O953" s="10"/>
      <c r="P953" s="10"/>
      <c r="Q953" s="10"/>
      <c r="R953" s="10"/>
      <c r="S953" s="7"/>
      <c r="T953" s="7"/>
      <c r="U953" s="7"/>
      <c r="V953" s="7"/>
      <c r="W953" s="7"/>
      <c r="X953" s="7"/>
      <c r="AH953" s="1"/>
      <c r="AI953" s="1"/>
      <c r="IX953" s="7"/>
      <c r="IY953" s="7"/>
    </row>
    <row r="954" spans="3:259" x14ac:dyDescent="0.3">
      <c r="C954" s="24"/>
      <c r="D954" s="12"/>
      <c r="E954" s="12"/>
      <c r="F954" s="12"/>
      <c r="G954" s="14"/>
      <c r="H954" s="14"/>
      <c r="I954" s="14"/>
      <c r="J954" s="10"/>
      <c r="K954" s="10"/>
      <c r="L954" s="10"/>
      <c r="M954" s="10"/>
      <c r="N954" s="10"/>
      <c r="O954" s="10"/>
      <c r="P954" s="10"/>
      <c r="Q954" s="10"/>
      <c r="R954" s="10"/>
      <c r="S954" s="7"/>
      <c r="T954" s="7"/>
      <c r="U954" s="7"/>
      <c r="V954" s="7"/>
      <c r="W954" s="7"/>
      <c r="X954" s="7"/>
      <c r="AH954" s="1"/>
      <c r="AI954" s="1"/>
      <c r="IX954" s="7"/>
      <c r="IY954" s="7"/>
    </row>
    <row r="955" spans="3:259" x14ac:dyDescent="0.3">
      <c r="C955" s="24"/>
      <c r="D955" s="12"/>
      <c r="E955" s="12"/>
      <c r="F955" s="12"/>
      <c r="G955" s="14"/>
      <c r="H955" s="14"/>
      <c r="I955" s="14"/>
      <c r="J955" s="10"/>
      <c r="K955" s="10"/>
      <c r="L955" s="10"/>
      <c r="M955" s="10"/>
      <c r="N955" s="10"/>
      <c r="O955" s="10"/>
      <c r="P955" s="10"/>
      <c r="Q955" s="10"/>
      <c r="R955" s="10"/>
      <c r="S955" s="7"/>
      <c r="T955" s="7"/>
      <c r="U955" s="7"/>
      <c r="V955" s="7"/>
      <c r="W955" s="7"/>
      <c r="X955" s="7"/>
      <c r="AH955" s="1"/>
      <c r="AI955" s="1"/>
      <c r="IX955" s="7"/>
      <c r="IY955" s="7"/>
    </row>
    <row r="956" spans="3:259" x14ac:dyDescent="0.3">
      <c r="C956" s="24"/>
      <c r="D956" s="12"/>
      <c r="E956" s="12"/>
      <c r="F956" s="12"/>
      <c r="G956" s="14"/>
      <c r="H956" s="14"/>
      <c r="I956" s="14"/>
      <c r="J956" s="10"/>
      <c r="K956" s="10"/>
      <c r="L956" s="10"/>
      <c r="M956" s="10"/>
      <c r="N956" s="10"/>
      <c r="O956" s="10"/>
      <c r="P956" s="10"/>
      <c r="Q956" s="10"/>
      <c r="R956" s="10"/>
      <c r="S956" s="7"/>
      <c r="T956" s="7"/>
      <c r="U956" s="7"/>
      <c r="V956" s="7"/>
      <c r="W956" s="7"/>
      <c r="X956" s="7"/>
      <c r="AH956" s="1"/>
      <c r="AI956" s="1"/>
      <c r="IX956" s="7"/>
      <c r="IY956" s="7"/>
    </row>
    <row r="957" spans="3:259" s="7" customFormat="1" ht="11.4" x14ac:dyDescent="0.3"/>
    <row r="958" spans="3:259" s="7" customFormat="1" ht="11.4" x14ac:dyDescent="0.3"/>
    <row r="959" spans="3:259" s="7" customFormat="1" ht="11.4" x14ac:dyDescent="0.3"/>
    <row r="960" spans="3:259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1:258" s="7" customFormat="1" ht="11.4" x14ac:dyDescent="0.3"/>
    <row r="1346" spans="1:258" s="7" customFormat="1" ht="11.4" x14ac:dyDescent="0.3"/>
    <row r="1347" spans="1:258" s="7" customFormat="1" ht="11.4" x14ac:dyDescent="0.3"/>
    <row r="1348" spans="1:258" s="7" customFormat="1" ht="11.4" x14ac:dyDescent="0.3"/>
    <row r="1349" spans="1:258" s="7" customFormat="1" ht="11.4" x14ac:dyDescent="0.3"/>
    <row r="1350" spans="1:258" s="1" customFormat="1" x14ac:dyDescent="0.3">
      <c r="A1350" s="7"/>
      <c r="B1350" s="7"/>
      <c r="C1350" s="7"/>
      <c r="D1350" s="7"/>
      <c r="E1350" s="22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4"/>
    </row>
    <row r="1351" spans="1:258" s="1" customFormat="1" x14ac:dyDescent="0.3">
      <c r="A1351" s="7"/>
      <c r="B1351" s="7"/>
      <c r="C1351" s="7"/>
      <c r="D1351" s="7"/>
      <c r="E1351" s="22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4"/>
    </row>
    <row r="1352" spans="1:258" s="1" customFormat="1" x14ac:dyDescent="0.3">
      <c r="A1352" s="7"/>
      <c r="B1352" s="7"/>
      <c r="C1352" s="7"/>
      <c r="D1352" s="7"/>
      <c r="E1352" s="22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4"/>
    </row>
    <row r="1353" spans="1:258" s="1" customFormat="1" x14ac:dyDescent="0.3">
      <c r="A1353" s="7"/>
      <c r="B1353" s="7"/>
      <c r="C1353" s="7"/>
      <c r="D1353" s="7"/>
      <c r="E1353" s="22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4"/>
    </row>
    <row r="1354" spans="1:258" s="1" customFormat="1" x14ac:dyDescent="0.3">
      <c r="A1354" s="7"/>
      <c r="B1354" s="7"/>
      <c r="C1354" s="7"/>
      <c r="D1354" s="7"/>
      <c r="E1354" s="22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4"/>
    </row>
    <row r="1355" spans="1:258" s="1" customFormat="1" x14ac:dyDescent="0.3">
      <c r="A1355" s="7"/>
      <c r="B1355" s="7"/>
      <c r="C1355" s="7"/>
      <c r="D1355" s="7"/>
      <c r="E1355" s="22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EnumInput!$B$2:$B$3</xm:f>
          </x14:formula1>
          <xm:sqref>E25</xm:sqref>
        </x14:dataValidation>
        <x14:dataValidation type="list" allowBlank="1" showInputMessage="1" showErrorMessage="1" xr:uid="{00000000-0002-0000-0500-000001000000}">
          <x14:formula1>
            <xm:f>EnumInput!$C$1:$C$2</xm:f>
          </x14:formula1>
          <xm:sqref>D651 D346 E28:E29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920</v>
      </c>
    </row>
    <row r="3" spans="2:9" x14ac:dyDescent="0.3">
      <c r="B3" t="s">
        <v>59</v>
      </c>
    </row>
    <row r="5" spans="2:9" x14ac:dyDescent="0.3">
      <c r="B5" t="s">
        <v>21</v>
      </c>
    </row>
    <row r="6" spans="2:9" x14ac:dyDescent="0.3">
      <c r="B6" t="s">
        <v>921</v>
      </c>
    </row>
    <row r="7" spans="2:9" x14ac:dyDescent="0.3">
      <c r="B7" t="s">
        <v>44</v>
      </c>
    </row>
    <row r="9" spans="2:9" x14ac:dyDescent="0.3">
      <c r="B9" t="s">
        <v>31</v>
      </c>
    </row>
    <row r="10" spans="2:9" x14ac:dyDescent="0.3">
      <c r="B10" t="s">
        <v>32</v>
      </c>
      <c r="C10" t="s">
        <v>929</v>
      </c>
      <c r="D10" t="s">
        <v>33</v>
      </c>
      <c r="E10" t="s">
        <v>928</v>
      </c>
      <c r="F10" t="s">
        <v>34</v>
      </c>
      <c r="G10" t="s">
        <v>930</v>
      </c>
      <c r="H10" t="s">
        <v>927</v>
      </c>
      <c r="I10" t="s">
        <v>37</v>
      </c>
    </row>
    <row r="11" spans="2:9" x14ac:dyDescent="0.3">
      <c r="B11" t="s">
        <v>931</v>
      </c>
      <c r="C11" t="s">
        <v>932</v>
      </c>
      <c r="D11" t="s">
        <v>933</v>
      </c>
      <c r="E11" t="s">
        <v>934</v>
      </c>
      <c r="F11" t="s">
        <v>935</v>
      </c>
      <c r="G11" t="s">
        <v>936</v>
      </c>
      <c r="H11" t="s">
        <v>937</v>
      </c>
      <c r="I11" t="s">
        <v>938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926</v>
      </c>
      <c r="I12" t="s">
        <v>24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25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939</v>
      </c>
    </row>
    <row r="41" spans="2:7" x14ac:dyDescent="0.3">
      <c r="B41" t="s">
        <v>30</v>
      </c>
    </row>
    <row r="42" spans="2:7" x14ac:dyDescent="0.3">
      <c r="B42" t="s">
        <v>38</v>
      </c>
      <c r="C42" t="s">
        <v>39</v>
      </c>
      <c r="D42" t="s">
        <v>49</v>
      </c>
      <c r="E42" t="s">
        <v>45</v>
      </c>
      <c r="F42" t="s">
        <v>46</v>
      </c>
    </row>
    <row r="43" spans="2:7" x14ac:dyDescent="0.3">
      <c r="B43" t="s">
        <v>940</v>
      </c>
      <c r="C43" t="s">
        <v>941</v>
      </c>
      <c r="D43" t="s">
        <v>942</v>
      </c>
    </row>
    <row r="44" spans="2:7" x14ac:dyDescent="0.3">
      <c r="B44" t="s">
        <v>26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50</v>
      </c>
      <c r="C46" t="b">
        <v>1</v>
      </c>
    </row>
    <row r="47" spans="2:7" x14ac:dyDescent="0.3">
      <c r="B47" t="s">
        <v>51</v>
      </c>
      <c r="C47" t="b">
        <v>1</v>
      </c>
    </row>
    <row r="48" spans="2:7" x14ac:dyDescent="0.3">
      <c r="B48" t="s">
        <v>52</v>
      </c>
      <c r="C48" t="b">
        <v>1</v>
      </c>
    </row>
    <row r="52" spans="1:18" x14ac:dyDescent="0.3">
      <c r="D52" t="s">
        <v>71</v>
      </c>
      <c r="G52" t="s">
        <v>72</v>
      </c>
    </row>
    <row r="53" spans="1:18" x14ac:dyDescent="0.3">
      <c r="B53" t="s">
        <v>22</v>
      </c>
      <c r="C53" t="s">
        <v>53</v>
      </c>
      <c r="D53" t="s">
        <v>41</v>
      </c>
      <c r="E53" t="s">
        <v>42</v>
      </c>
      <c r="F53" t="s">
        <v>28</v>
      </c>
      <c r="G53">
        <v>2.5000000000000001E-2</v>
      </c>
      <c r="H53">
        <v>0.97499999999999998</v>
      </c>
      <c r="I53" t="s">
        <v>47</v>
      </c>
    </row>
    <row r="54" spans="1:18" x14ac:dyDescent="0.3">
      <c r="A54">
        <v>0</v>
      </c>
      <c r="B54">
        <v>0</v>
      </c>
      <c r="C54" t="s">
        <v>943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74</v>
      </c>
      <c r="B55">
        <v>0.1</v>
      </c>
      <c r="C55" t="s">
        <v>944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74</v>
      </c>
      <c r="B56">
        <v>0.2</v>
      </c>
      <c r="C56" t="s">
        <v>945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74</v>
      </c>
      <c r="B57">
        <v>0.30000000000000004</v>
      </c>
      <c r="C57" t="s">
        <v>946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74</v>
      </c>
      <c r="B58">
        <v>0.4</v>
      </c>
      <c r="C58" t="s">
        <v>947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74</v>
      </c>
      <c r="B59">
        <v>0.5</v>
      </c>
      <c r="C59" t="s">
        <v>948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74</v>
      </c>
      <c r="B60">
        <v>0.60000000000000009</v>
      </c>
      <c r="C60" t="s">
        <v>949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74</v>
      </c>
      <c r="B61">
        <v>0.70000000000000007</v>
      </c>
      <c r="C61" t="s">
        <v>950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74</v>
      </c>
      <c r="B62">
        <v>0.8</v>
      </c>
      <c r="C62" t="s">
        <v>951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74</v>
      </c>
      <c r="B63">
        <v>0.9</v>
      </c>
      <c r="C63" t="s">
        <v>952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74</v>
      </c>
      <c r="B64">
        <v>1</v>
      </c>
      <c r="C64" t="s">
        <v>953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74</v>
      </c>
      <c r="B65">
        <v>1.1000000000000001</v>
      </c>
      <c r="C65" t="s">
        <v>954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74</v>
      </c>
      <c r="B66">
        <v>1.2000000000000002</v>
      </c>
      <c r="C66" t="s">
        <v>955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74</v>
      </c>
      <c r="B67">
        <v>1.3</v>
      </c>
      <c r="C67" t="s">
        <v>956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74</v>
      </c>
      <c r="B68">
        <v>1.4000000000000001</v>
      </c>
      <c r="C68" t="s">
        <v>957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74</v>
      </c>
      <c r="B69">
        <v>1.5</v>
      </c>
      <c r="C69" t="s">
        <v>958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74</v>
      </c>
      <c r="B70">
        <v>1.6</v>
      </c>
      <c r="C70" t="s">
        <v>959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74</v>
      </c>
      <c r="B71">
        <v>1.7000000000000002</v>
      </c>
      <c r="C71" t="s">
        <v>960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74</v>
      </c>
      <c r="B72">
        <v>1.8</v>
      </c>
      <c r="C72" t="s">
        <v>961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74</v>
      </c>
      <c r="B73">
        <v>1.9000000000000001</v>
      </c>
      <c r="C73" t="s">
        <v>962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963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74</v>
      </c>
      <c r="B75">
        <v>2.1</v>
      </c>
      <c r="C75" t="s">
        <v>964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74</v>
      </c>
      <c r="B76">
        <v>2.2000000000000002</v>
      </c>
      <c r="C76" t="s">
        <v>965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74</v>
      </c>
      <c r="B77">
        <v>2.3000000000000003</v>
      </c>
      <c r="C77" t="s">
        <v>966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74</v>
      </c>
      <c r="B78">
        <v>2.4000000000000004</v>
      </c>
      <c r="C78" t="s">
        <v>967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74</v>
      </c>
      <c r="B79">
        <v>2.5</v>
      </c>
      <c r="C79" t="s">
        <v>968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74</v>
      </c>
      <c r="B80">
        <v>2.6</v>
      </c>
      <c r="C80" t="s">
        <v>969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74</v>
      </c>
      <c r="B81">
        <v>2.7</v>
      </c>
      <c r="C81" t="s">
        <v>970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74</v>
      </c>
      <c r="B82">
        <v>2.8000000000000003</v>
      </c>
      <c r="C82" t="s">
        <v>971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74</v>
      </c>
      <c r="B83">
        <v>2.9000000000000004</v>
      </c>
      <c r="C83" t="s">
        <v>972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74</v>
      </c>
      <c r="B84">
        <v>3</v>
      </c>
      <c r="C84" t="s">
        <v>973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74</v>
      </c>
      <c r="B85">
        <v>3.1</v>
      </c>
      <c r="C85" t="s">
        <v>974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74</v>
      </c>
      <c r="B86">
        <v>3.2</v>
      </c>
      <c r="C86" t="s">
        <v>975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74</v>
      </c>
      <c r="B87">
        <v>3.3000000000000003</v>
      </c>
      <c r="C87" t="s">
        <v>976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74</v>
      </c>
      <c r="B88">
        <v>3.4000000000000004</v>
      </c>
      <c r="C88" t="s">
        <v>977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74</v>
      </c>
      <c r="B89">
        <v>3.5</v>
      </c>
      <c r="C89" t="s">
        <v>978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74</v>
      </c>
      <c r="B90">
        <v>3.6</v>
      </c>
      <c r="C90" t="s">
        <v>979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74</v>
      </c>
      <c r="B91">
        <v>3.7</v>
      </c>
      <c r="C91" t="s">
        <v>980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74</v>
      </c>
      <c r="B92">
        <v>3.8000000000000003</v>
      </c>
      <c r="C92" t="s">
        <v>981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74</v>
      </c>
      <c r="B93">
        <v>3.9000000000000004</v>
      </c>
      <c r="C93" t="s">
        <v>982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983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74</v>
      </c>
      <c r="B95">
        <v>4.1000000000000005</v>
      </c>
      <c r="C95" t="s">
        <v>984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74</v>
      </c>
      <c r="B96">
        <v>4.2</v>
      </c>
      <c r="C96" t="s">
        <v>985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74</v>
      </c>
      <c r="B97">
        <v>4.3</v>
      </c>
      <c r="C97" t="s">
        <v>986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74</v>
      </c>
      <c r="B98">
        <v>4.4000000000000004</v>
      </c>
      <c r="C98" t="s">
        <v>987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74</v>
      </c>
      <c r="B99">
        <v>4.5</v>
      </c>
      <c r="C99" t="s">
        <v>988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74</v>
      </c>
      <c r="B100">
        <v>4.6000000000000005</v>
      </c>
      <c r="C100" t="s">
        <v>989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74</v>
      </c>
      <c r="B101">
        <v>4.7</v>
      </c>
      <c r="C101" t="s">
        <v>990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74</v>
      </c>
      <c r="B102">
        <v>4.8000000000000007</v>
      </c>
      <c r="C102" t="s">
        <v>991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74</v>
      </c>
      <c r="B103">
        <v>4.9000000000000004</v>
      </c>
      <c r="C103" t="s">
        <v>992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74</v>
      </c>
      <c r="B104">
        <v>5</v>
      </c>
      <c r="C104" t="s">
        <v>993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74</v>
      </c>
      <c r="B105">
        <v>5.1000000000000005</v>
      </c>
      <c r="C105" t="s">
        <v>994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74</v>
      </c>
      <c r="B106">
        <v>5.2</v>
      </c>
      <c r="C106" t="s">
        <v>995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74</v>
      </c>
      <c r="B107">
        <v>5.3000000000000007</v>
      </c>
      <c r="C107" t="s">
        <v>996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74</v>
      </c>
      <c r="B108">
        <v>5.4</v>
      </c>
      <c r="C108" t="s">
        <v>997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74</v>
      </c>
      <c r="B109">
        <v>5.5</v>
      </c>
      <c r="C109" t="s">
        <v>998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74</v>
      </c>
      <c r="B110">
        <v>5.6000000000000005</v>
      </c>
      <c r="C110" t="s">
        <v>999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74</v>
      </c>
      <c r="B111">
        <v>5.7</v>
      </c>
      <c r="C111" t="s">
        <v>1000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74</v>
      </c>
      <c r="B112">
        <v>5.8000000000000007</v>
      </c>
      <c r="C112" t="s">
        <v>1001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74</v>
      </c>
      <c r="B113">
        <v>5.9</v>
      </c>
      <c r="C113" t="s">
        <v>1002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1003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74</v>
      </c>
      <c r="B115">
        <v>6.1000000000000005</v>
      </c>
      <c r="C115" t="s">
        <v>1004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74</v>
      </c>
      <c r="B116">
        <v>6.2</v>
      </c>
      <c r="C116" t="s">
        <v>1005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74</v>
      </c>
      <c r="B117">
        <v>6.3000000000000007</v>
      </c>
      <c r="C117" t="s">
        <v>1006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74</v>
      </c>
      <c r="B118">
        <v>6.4</v>
      </c>
      <c r="C118" t="s">
        <v>1007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74</v>
      </c>
      <c r="B119">
        <v>6.5</v>
      </c>
      <c r="C119" t="s">
        <v>1008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74</v>
      </c>
      <c r="B120">
        <v>6.6000000000000005</v>
      </c>
      <c r="C120" t="s">
        <v>1009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74</v>
      </c>
      <c r="B121">
        <v>6.7</v>
      </c>
      <c r="C121" t="s">
        <v>1010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74</v>
      </c>
      <c r="B122">
        <v>6.8000000000000007</v>
      </c>
      <c r="C122" t="s">
        <v>1011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74</v>
      </c>
      <c r="B123">
        <v>6.9</v>
      </c>
      <c r="C123" t="s">
        <v>1012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74</v>
      </c>
      <c r="B124">
        <v>7</v>
      </c>
      <c r="C124" t="s">
        <v>1013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74</v>
      </c>
      <c r="B125">
        <v>7.1000000000000005</v>
      </c>
      <c r="C125" t="s">
        <v>1014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74</v>
      </c>
      <c r="B126">
        <v>7.2</v>
      </c>
      <c r="C126" t="s">
        <v>1015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74</v>
      </c>
      <c r="B127">
        <v>7.3000000000000007</v>
      </c>
      <c r="C127" t="s">
        <v>1016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74</v>
      </c>
      <c r="B128">
        <v>7.4</v>
      </c>
      <c r="C128" t="s">
        <v>1017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74</v>
      </c>
      <c r="B129">
        <v>7.5</v>
      </c>
      <c r="C129" t="s">
        <v>1018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74</v>
      </c>
      <c r="B130">
        <v>7.6000000000000005</v>
      </c>
      <c r="C130" t="s">
        <v>1019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74</v>
      </c>
      <c r="B131">
        <v>7.7</v>
      </c>
      <c r="C131" t="s">
        <v>1020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74</v>
      </c>
      <c r="B132">
        <v>7.8000000000000007</v>
      </c>
      <c r="C132" t="s">
        <v>1021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74</v>
      </c>
      <c r="B133">
        <v>7.9</v>
      </c>
      <c r="C133" t="s">
        <v>1022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1023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74</v>
      </c>
      <c r="B135">
        <v>8.1</v>
      </c>
      <c r="C135" t="s">
        <v>1024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74</v>
      </c>
      <c r="B136">
        <v>8.2000000000000011</v>
      </c>
      <c r="C136" t="s">
        <v>1025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74</v>
      </c>
      <c r="B137">
        <v>8.3000000000000007</v>
      </c>
      <c r="C137" t="s">
        <v>1026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74</v>
      </c>
      <c r="B138">
        <v>8.4</v>
      </c>
      <c r="C138" t="s">
        <v>1027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74</v>
      </c>
      <c r="B139">
        <v>8.5</v>
      </c>
      <c r="C139" t="s">
        <v>1028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74</v>
      </c>
      <c r="B140">
        <v>8.6</v>
      </c>
      <c r="C140" t="s">
        <v>1029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74</v>
      </c>
      <c r="B141">
        <v>8.7000000000000011</v>
      </c>
      <c r="C141" t="s">
        <v>1030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74</v>
      </c>
      <c r="B142">
        <v>8.8000000000000007</v>
      </c>
      <c r="C142" t="s">
        <v>1031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74</v>
      </c>
      <c r="B143">
        <v>8.9</v>
      </c>
      <c r="C143" t="s">
        <v>1032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74</v>
      </c>
      <c r="B144">
        <v>9</v>
      </c>
      <c r="C144" t="s">
        <v>1033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74</v>
      </c>
      <c r="B145">
        <v>9.1</v>
      </c>
      <c r="C145" t="s">
        <v>1034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74</v>
      </c>
      <c r="B146">
        <v>9.2000000000000011</v>
      </c>
      <c r="C146" t="s">
        <v>1035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74</v>
      </c>
      <c r="B147">
        <v>9.3000000000000007</v>
      </c>
      <c r="C147" t="s">
        <v>1036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74</v>
      </c>
      <c r="B148">
        <v>9.4</v>
      </c>
      <c r="C148" t="s">
        <v>1037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74</v>
      </c>
      <c r="B149">
        <v>9.5</v>
      </c>
      <c r="C149" t="s">
        <v>1038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74</v>
      </c>
      <c r="B150">
        <v>9.6000000000000014</v>
      </c>
      <c r="C150" t="s">
        <v>1039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74</v>
      </c>
      <c r="B151">
        <v>9.7000000000000011</v>
      </c>
      <c r="C151" t="s">
        <v>1040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74</v>
      </c>
      <c r="B152">
        <v>9.8000000000000007</v>
      </c>
      <c r="C152" t="s">
        <v>1041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74</v>
      </c>
      <c r="B153">
        <v>9.9</v>
      </c>
      <c r="C153" t="s">
        <v>1042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1043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74</v>
      </c>
      <c r="B155">
        <v>10.100000000000001</v>
      </c>
      <c r="C155" t="s">
        <v>1044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74</v>
      </c>
      <c r="B156">
        <v>10.200000000000001</v>
      </c>
      <c r="C156" t="s">
        <v>1045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74</v>
      </c>
      <c r="B157">
        <v>10.3</v>
      </c>
      <c r="C157" t="s">
        <v>1046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74</v>
      </c>
      <c r="B158">
        <v>10.4</v>
      </c>
      <c r="C158" t="s">
        <v>1047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74</v>
      </c>
      <c r="B159">
        <v>10.5</v>
      </c>
      <c r="C159" t="s">
        <v>1048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74</v>
      </c>
      <c r="B160">
        <v>10.600000000000001</v>
      </c>
      <c r="C160" t="s">
        <v>1049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74</v>
      </c>
      <c r="B161">
        <v>10.700000000000001</v>
      </c>
      <c r="C161" t="s">
        <v>1050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74</v>
      </c>
      <c r="B162">
        <v>10.8</v>
      </c>
      <c r="C162" t="s">
        <v>1051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74</v>
      </c>
      <c r="B163">
        <v>10.9</v>
      </c>
      <c r="C163" t="s">
        <v>1052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74</v>
      </c>
      <c r="B164">
        <v>11</v>
      </c>
      <c r="C164" t="s">
        <v>1053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74</v>
      </c>
      <c r="B165">
        <v>11.100000000000001</v>
      </c>
      <c r="C165" t="s">
        <v>1054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74</v>
      </c>
      <c r="B166">
        <v>11.200000000000001</v>
      </c>
      <c r="C166" t="s">
        <v>1055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74</v>
      </c>
      <c r="B167">
        <v>11.3</v>
      </c>
      <c r="C167" t="s">
        <v>1056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74</v>
      </c>
      <c r="B168">
        <v>11.4</v>
      </c>
      <c r="C168" t="s">
        <v>1057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74</v>
      </c>
      <c r="B169">
        <v>11.5</v>
      </c>
      <c r="C169" t="s">
        <v>1058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74</v>
      </c>
      <c r="B170">
        <v>11.600000000000001</v>
      </c>
      <c r="C170" t="s">
        <v>1059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74</v>
      </c>
      <c r="B171">
        <v>11.700000000000001</v>
      </c>
      <c r="C171" t="s">
        <v>1060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74</v>
      </c>
      <c r="B172">
        <v>11.8</v>
      </c>
      <c r="C172" t="s">
        <v>1061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74</v>
      </c>
      <c r="B173">
        <v>11.9</v>
      </c>
      <c r="C173" t="s">
        <v>1062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1063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74</v>
      </c>
      <c r="B175">
        <v>12.100000000000001</v>
      </c>
      <c r="C175" t="s">
        <v>1064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74</v>
      </c>
      <c r="B176">
        <v>12.200000000000001</v>
      </c>
      <c r="C176" t="s">
        <v>1065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74</v>
      </c>
      <c r="B177">
        <v>12.3</v>
      </c>
      <c r="C177" t="s">
        <v>1066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74</v>
      </c>
      <c r="B178">
        <v>12.4</v>
      </c>
      <c r="C178" t="s">
        <v>1067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74</v>
      </c>
      <c r="B179">
        <v>12.5</v>
      </c>
      <c r="C179" t="s">
        <v>1068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74</v>
      </c>
      <c r="B180">
        <v>12.600000000000001</v>
      </c>
      <c r="C180" t="s">
        <v>1069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74</v>
      </c>
      <c r="B181">
        <v>12.700000000000001</v>
      </c>
      <c r="C181" t="s">
        <v>1070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74</v>
      </c>
      <c r="B182">
        <v>12.8</v>
      </c>
      <c r="C182" t="s">
        <v>1071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74</v>
      </c>
      <c r="B183">
        <v>12.9</v>
      </c>
      <c r="C183" t="s">
        <v>1072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74</v>
      </c>
      <c r="B184">
        <v>13</v>
      </c>
      <c r="C184" t="s">
        <v>1073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74</v>
      </c>
      <c r="B185">
        <v>13.100000000000001</v>
      </c>
      <c r="C185" t="s">
        <v>1074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74</v>
      </c>
      <c r="B186">
        <v>13.200000000000001</v>
      </c>
      <c r="C186" t="s">
        <v>1075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74</v>
      </c>
      <c r="B187">
        <v>13.3</v>
      </c>
      <c r="C187" t="s">
        <v>1076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74</v>
      </c>
      <c r="B188">
        <v>13.4</v>
      </c>
      <c r="C188" t="s">
        <v>1077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74</v>
      </c>
      <c r="B189">
        <v>13.5</v>
      </c>
      <c r="C189" t="s">
        <v>1078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74</v>
      </c>
      <c r="B190">
        <v>13.600000000000001</v>
      </c>
      <c r="C190" t="s">
        <v>1079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74</v>
      </c>
      <c r="B191">
        <v>13.700000000000001</v>
      </c>
      <c r="C191" t="s">
        <v>1080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74</v>
      </c>
      <c r="B192">
        <v>13.8</v>
      </c>
      <c r="C192" t="s">
        <v>1081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74</v>
      </c>
      <c r="B193">
        <v>13.9</v>
      </c>
      <c r="C193" t="s">
        <v>1082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1083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74</v>
      </c>
      <c r="B195">
        <v>14.100000000000001</v>
      </c>
      <c r="C195" t="s">
        <v>1084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74</v>
      </c>
      <c r="B196">
        <v>14.200000000000001</v>
      </c>
      <c r="C196" t="s">
        <v>1085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74</v>
      </c>
      <c r="B197">
        <v>14.3</v>
      </c>
      <c r="C197" t="s">
        <v>1086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74</v>
      </c>
      <c r="B198">
        <v>14.4</v>
      </c>
      <c r="C198" t="s">
        <v>1087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74</v>
      </c>
      <c r="B199">
        <v>14.5</v>
      </c>
      <c r="C199" t="s">
        <v>1088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74</v>
      </c>
      <c r="B200">
        <v>14.600000000000001</v>
      </c>
      <c r="C200" t="s">
        <v>1089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74</v>
      </c>
      <c r="B201">
        <v>14.700000000000001</v>
      </c>
      <c r="C201" t="s">
        <v>1090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74</v>
      </c>
      <c r="B202">
        <v>14.8</v>
      </c>
      <c r="C202" t="s">
        <v>1091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74</v>
      </c>
      <c r="B203">
        <v>14.9</v>
      </c>
      <c r="C203" t="s">
        <v>1092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74</v>
      </c>
      <c r="B204">
        <v>15</v>
      </c>
      <c r="C204" t="s">
        <v>1093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74</v>
      </c>
      <c r="B205">
        <v>15.100000000000001</v>
      </c>
      <c r="C205" t="s">
        <v>1094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74</v>
      </c>
      <c r="B206">
        <v>15.200000000000001</v>
      </c>
      <c r="C206" t="s">
        <v>1095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74</v>
      </c>
      <c r="B207">
        <v>15.3</v>
      </c>
      <c r="C207" t="s">
        <v>1096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74</v>
      </c>
      <c r="B208">
        <v>15.4</v>
      </c>
      <c r="C208" t="s">
        <v>1097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74</v>
      </c>
      <c r="B209">
        <v>15.5</v>
      </c>
      <c r="C209" t="s">
        <v>1098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74</v>
      </c>
      <c r="B210">
        <v>15.600000000000001</v>
      </c>
      <c r="C210" t="s">
        <v>1099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74</v>
      </c>
      <c r="B211">
        <v>15.700000000000001</v>
      </c>
      <c r="C211" t="s">
        <v>1100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74</v>
      </c>
      <c r="B212">
        <v>15.8</v>
      </c>
      <c r="C212" t="s">
        <v>1101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74</v>
      </c>
      <c r="B213">
        <v>15.9</v>
      </c>
      <c r="C213" t="s">
        <v>1102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1103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74</v>
      </c>
      <c r="B215">
        <v>16.100000000000001</v>
      </c>
      <c r="C215" t="s">
        <v>1104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74</v>
      </c>
      <c r="B216">
        <v>16.2</v>
      </c>
      <c r="C216" t="s">
        <v>1105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74</v>
      </c>
      <c r="B217">
        <v>16.3</v>
      </c>
      <c r="C217" t="s">
        <v>1106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74</v>
      </c>
      <c r="B218">
        <v>16.400000000000002</v>
      </c>
      <c r="C218" t="s">
        <v>1107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74</v>
      </c>
      <c r="B219">
        <v>16.5</v>
      </c>
      <c r="C219" t="s">
        <v>1108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74</v>
      </c>
      <c r="B220">
        <v>16.600000000000001</v>
      </c>
      <c r="C220" t="s">
        <v>1109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74</v>
      </c>
      <c r="B221">
        <v>16.7</v>
      </c>
      <c r="C221" t="s">
        <v>1110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74</v>
      </c>
      <c r="B222">
        <v>16.8</v>
      </c>
      <c r="C222" t="s">
        <v>1111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74</v>
      </c>
      <c r="B223">
        <v>16.900000000000002</v>
      </c>
      <c r="C223" t="s">
        <v>1112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74</v>
      </c>
      <c r="B224">
        <v>17</v>
      </c>
      <c r="C224" t="s">
        <v>1113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74</v>
      </c>
      <c r="B225">
        <v>17.100000000000001</v>
      </c>
      <c r="C225" t="s">
        <v>1114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74</v>
      </c>
      <c r="B226">
        <v>17.2</v>
      </c>
      <c r="C226" t="s">
        <v>1115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74</v>
      </c>
      <c r="B227">
        <v>17.3</v>
      </c>
      <c r="C227" t="s">
        <v>1116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74</v>
      </c>
      <c r="B228">
        <v>17.400000000000002</v>
      </c>
      <c r="C228" t="s">
        <v>1117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74</v>
      </c>
      <c r="B229">
        <v>17.5</v>
      </c>
      <c r="C229" t="s">
        <v>1118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74</v>
      </c>
      <c r="B230">
        <v>17.600000000000001</v>
      </c>
      <c r="C230" t="s">
        <v>1119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74</v>
      </c>
      <c r="B231">
        <v>17.7</v>
      </c>
      <c r="C231" t="s">
        <v>1120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74</v>
      </c>
      <c r="B232">
        <v>17.8</v>
      </c>
      <c r="C232" t="s">
        <v>1121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74</v>
      </c>
      <c r="B233">
        <v>17.900000000000002</v>
      </c>
      <c r="C233" t="s">
        <v>1122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74</v>
      </c>
      <c r="B235" t="s">
        <v>74</v>
      </c>
      <c r="C235" t="e">
        <v>#VALUE!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</row>
    <row r="236" spans="1:18" x14ac:dyDescent="0.3">
      <c r="A236" t="s">
        <v>74</v>
      </c>
      <c r="B236" t="s">
        <v>74</v>
      </c>
      <c r="C236" t="e">
        <v>#VALUE!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</row>
    <row r="237" spans="1:18" x14ac:dyDescent="0.3">
      <c r="A237" t="s">
        <v>74</v>
      </c>
      <c r="B237" t="s">
        <v>74</v>
      </c>
      <c r="C237" t="e">
        <v>#VALUE!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</row>
    <row r="238" spans="1:18" x14ac:dyDescent="0.3">
      <c r="A238" t="s">
        <v>74</v>
      </c>
      <c r="B238" t="s">
        <v>74</v>
      </c>
      <c r="C238" t="e">
        <v>#VALUE!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</row>
    <row r="239" spans="1:18" x14ac:dyDescent="0.3">
      <c r="A239" t="s">
        <v>74</v>
      </c>
      <c r="B239" t="s">
        <v>74</v>
      </c>
      <c r="C239" t="e">
        <v>#VALUE!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</row>
    <row r="240" spans="1:18" x14ac:dyDescent="0.3">
      <c r="A240" t="s">
        <v>74</v>
      </c>
      <c r="B240" t="s">
        <v>74</v>
      </c>
      <c r="C240" t="e">
        <v>#VALUE!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</row>
    <row r="241" spans="1:18" x14ac:dyDescent="0.3">
      <c r="A241" t="s">
        <v>74</v>
      </c>
      <c r="B241" t="s">
        <v>74</v>
      </c>
      <c r="C241" t="e">
        <v>#VALUE!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</row>
    <row r="242" spans="1:18" x14ac:dyDescent="0.3">
      <c r="A242" t="s">
        <v>74</v>
      </c>
      <c r="B242" t="s">
        <v>74</v>
      </c>
      <c r="C242" t="e">
        <v>#VALUE!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</row>
    <row r="243" spans="1:18" x14ac:dyDescent="0.3">
      <c r="A243" t="s">
        <v>74</v>
      </c>
      <c r="B243" t="s">
        <v>74</v>
      </c>
      <c r="C243" t="e">
        <v>#VALUE!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</row>
    <row r="244" spans="1:18" x14ac:dyDescent="0.3">
      <c r="A244" t="s">
        <v>74</v>
      </c>
      <c r="B244" t="s">
        <v>74</v>
      </c>
      <c r="C244" t="e">
        <v>#VALUE!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</row>
    <row r="245" spans="1:18" x14ac:dyDescent="0.3">
      <c r="A245" t="s">
        <v>74</v>
      </c>
      <c r="B245" t="s">
        <v>74</v>
      </c>
      <c r="C245" t="e">
        <v>#VALUE!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</row>
    <row r="246" spans="1:18" x14ac:dyDescent="0.3">
      <c r="A246" t="s">
        <v>74</v>
      </c>
      <c r="B246" t="s">
        <v>74</v>
      </c>
      <c r="C246" t="e">
        <v>#VALUE!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</row>
    <row r="247" spans="1:18" x14ac:dyDescent="0.3">
      <c r="A247" t="s">
        <v>74</v>
      </c>
      <c r="B247" t="s">
        <v>74</v>
      </c>
      <c r="C247" t="e">
        <v>#VALUE!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</row>
    <row r="248" spans="1:18" x14ac:dyDescent="0.3">
      <c r="A248" t="s">
        <v>74</v>
      </c>
      <c r="B248" t="s">
        <v>74</v>
      </c>
      <c r="C248" t="e">
        <v>#VALUE!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</row>
    <row r="249" spans="1:18" x14ac:dyDescent="0.3">
      <c r="A249" t="s">
        <v>74</v>
      </c>
      <c r="B249" t="s">
        <v>74</v>
      </c>
      <c r="C249" t="e">
        <v>#VALUE!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</row>
    <row r="250" spans="1:18" x14ac:dyDescent="0.3">
      <c r="A250" t="s">
        <v>74</v>
      </c>
      <c r="B250" t="s">
        <v>74</v>
      </c>
      <c r="C250" t="e">
        <v>#VALUE!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</row>
    <row r="251" spans="1:18" x14ac:dyDescent="0.3">
      <c r="A251" t="s">
        <v>74</v>
      </c>
      <c r="B251" t="s">
        <v>74</v>
      </c>
      <c r="C251" t="e">
        <v>#VALUE!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</row>
    <row r="252" spans="1:18" x14ac:dyDescent="0.3">
      <c r="A252" t="s">
        <v>74</v>
      </c>
      <c r="B252" t="s">
        <v>74</v>
      </c>
      <c r="C252" t="e">
        <v>#VALUE!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</row>
    <row r="253" spans="1:18" x14ac:dyDescent="0.3">
      <c r="A253" t="s">
        <v>74</v>
      </c>
      <c r="B253" t="s">
        <v>74</v>
      </c>
      <c r="C253" t="e">
        <v>#VALUE!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</row>
    <row r="254" spans="1:18" x14ac:dyDescent="0.3">
      <c r="A254">
        <v>20</v>
      </c>
      <c r="B254" t="s">
        <v>74</v>
      </c>
      <c r="C254" t="e">
        <v>#VALUE!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</row>
    <row r="255" spans="1:18" x14ac:dyDescent="0.3">
      <c r="A255" t="s">
        <v>74</v>
      </c>
      <c r="B255" t="s">
        <v>74</v>
      </c>
      <c r="C255" t="e">
        <v>#VALUE!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</row>
    <row r="256" spans="1:18" x14ac:dyDescent="0.3">
      <c r="A256" t="s">
        <v>74</v>
      </c>
      <c r="B256" t="s">
        <v>74</v>
      </c>
      <c r="C256" t="e">
        <v>#VALUE!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</row>
    <row r="257" spans="1:18" x14ac:dyDescent="0.3">
      <c r="A257" t="s">
        <v>74</v>
      </c>
      <c r="B257" t="s">
        <v>74</v>
      </c>
      <c r="C257" t="e">
        <v>#VALUE!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</row>
    <row r="258" spans="1:18" x14ac:dyDescent="0.3">
      <c r="A258" t="s">
        <v>74</v>
      </c>
      <c r="B258" t="s">
        <v>74</v>
      </c>
      <c r="C258" t="e">
        <v>#VALUE!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</row>
    <row r="259" spans="1:18" x14ac:dyDescent="0.3">
      <c r="A259" t="s">
        <v>74</v>
      </c>
      <c r="B259" t="s">
        <v>74</v>
      </c>
      <c r="C259" t="e">
        <v>#VALUE!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</row>
    <row r="260" spans="1:18" x14ac:dyDescent="0.3">
      <c r="A260" t="s">
        <v>74</v>
      </c>
      <c r="B260" t="s">
        <v>74</v>
      </c>
      <c r="C260" t="e">
        <v>#VALUE!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74</v>
      </c>
      <c r="R260" t="s">
        <v>74</v>
      </c>
    </row>
    <row r="261" spans="1:18" x14ac:dyDescent="0.3">
      <c r="A261" t="s">
        <v>74</v>
      </c>
      <c r="B261" t="s">
        <v>74</v>
      </c>
      <c r="C261" t="e">
        <v>#VALUE!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</row>
    <row r="262" spans="1:18" x14ac:dyDescent="0.3">
      <c r="A262" t="s">
        <v>74</v>
      </c>
      <c r="B262" t="s">
        <v>74</v>
      </c>
      <c r="C262" t="e">
        <v>#VALUE!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</row>
    <row r="263" spans="1:18" x14ac:dyDescent="0.3">
      <c r="A263" t="s">
        <v>74</v>
      </c>
      <c r="B263" t="s">
        <v>74</v>
      </c>
      <c r="C263" t="e">
        <v>#VALUE!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</row>
    <row r="264" spans="1:18" x14ac:dyDescent="0.3">
      <c r="A264" t="s">
        <v>74</v>
      </c>
      <c r="B264" t="s">
        <v>74</v>
      </c>
      <c r="C264" t="e">
        <v>#VALUE!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</row>
    <row r="265" spans="1:18" x14ac:dyDescent="0.3">
      <c r="A265" t="s">
        <v>74</v>
      </c>
      <c r="B265" t="s">
        <v>74</v>
      </c>
      <c r="C265" t="e">
        <v>#VALUE!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</row>
    <row r="266" spans="1:18" x14ac:dyDescent="0.3">
      <c r="A266" t="s">
        <v>74</v>
      </c>
      <c r="B266" t="s">
        <v>74</v>
      </c>
      <c r="C266" t="e">
        <v>#VALUE!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</row>
    <row r="267" spans="1:18" x14ac:dyDescent="0.3">
      <c r="A267" t="s">
        <v>74</v>
      </c>
      <c r="B267" t="s">
        <v>74</v>
      </c>
      <c r="C267" t="e">
        <v>#VALUE!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</row>
    <row r="268" spans="1:18" x14ac:dyDescent="0.3">
      <c r="A268" t="s">
        <v>74</v>
      </c>
      <c r="B268" t="s">
        <v>74</v>
      </c>
      <c r="C268" t="e">
        <v>#VALUE!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</row>
    <row r="269" spans="1:18" x14ac:dyDescent="0.3">
      <c r="A269" t="s">
        <v>74</v>
      </c>
      <c r="B269" t="s">
        <v>74</v>
      </c>
      <c r="C269" t="e">
        <v>#VALUE!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</row>
    <row r="270" spans="1:18" x14ac:dyDescent="0.3">
      <c r="A270" t="s">
        <v>74</v>
      </c>
      <c r="B270" t="s">
        <v>74</v>
      </c>
      <c r="C270" t="e">
        <v>#VALUE!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</row>
    <row r="271" spans="1:18" x14ac:dyDescent="0.3">
      <c r="A271" t="s">
        <v>74</v>
      </c>
      <c r="B271" t="s">
        <v>74</v>
      </c>
      <c r="C271" t="e">
        <v>#VALUE!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</row>
    <row r="272" spans="1:18" x14ac:dyDescent="0.3">
      <c r="A272" t="s">
        <v>74</v>
      </c>
      <c r="B272" t="s">
        <v>74</v>
      </c>
      <c r="C272" t="e">
        <v>#VALUE!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</row>
    <row r="273" spans="1:18" x14ac:dyDescent="0.3">
      <c r="A273" t="s">
        <v>74</v>
      </c>
      <c r="B273" t="s">
        <v>74</v>
      </c>
      <c r="C273" t="e">
        <v>#VALUE!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</row>
    <row r="274" spans="1:18" x14ac:dyDescent="0.3">
      <c r="A274">
        <v>22</v>
      </c>
      <c r="B274" t="s">
        <v>74</v>
      </c>
      <c r="C274" t="e">
        <v>#VALUE!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</row>
    <row r="275" spans="1:18" x14ac:dyDescent="0.3">
      <c r="A275" t="s">
        <v>74</v>
      </c>
      <c r="B275" t="s">
        <v>74</v>
      </c>
      <c r="C275" t="e">
        <v>#VALUE!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</row>
    <row r="276" spans="1:18" x14ac:dyDescent="0.3">
      <c r="A276" t="s">
        <v>74</v>
      </c>
      <c r="B276" t="s">
        <v>74</v>
      </c>
      <c r="C276" t="e">
        <v>#VALUE!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</row>
    <row r="277" spans="1:18" x14ac:dyDescent="0.3">
      <c r="A277" t="s">
        <v>74</v>
      </c>
      <c r="B277" t="s">
        <v>74</v>
      </c>
      <c r="C277" t="e">
        <v>#VALUE!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</row>
    <row r="278" spans="1:18" x14ac:dyDescent="0.3">
      <c r="A278" t="s">
        <v>74</v>
      </c>
      <c r="B278" t="s">
        <v>74</v>
      </c>
      <c r="C278" t="e">
        <v>#VALUE!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</row>
    <row r="279" spans="1:18" x14ac:dyDescent="0.3">
      <c r="A279" t="s">
        <v>74</v>
      </c>
      <c r="B279" t="s">
        <v>74</v>
      </c>
      <c r="C279" t="e">
        <v>#VALUE!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</row>
    <row r="280" spans="1:18" x14ac:dyDescent="0.3">
      <c r="A280" t="s">
        <v>74</v>
      </c>
      <c r="B280" t="s">
        <v>74</v>
      </c>
      <c r="C280" t="e">
        <v>#VALUE!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</row>
    <row r="281" spans="1:18" x14ac:dyDescent="0.3">
      <c r="A281" t="s">
        <v>74</v>
      </c>
      <c r="B281" t="s">
        <v>74</v>
      </c>
      <c r="C281" t="e">
        <v>#VALUE!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</row>
    <row r="282" spans="1:18" x14ac:dyDescent="0.3">
      <c r="A282" t="s">
        <v>74</v>
      </c>
      <c r="B282" t="s">
        <v>74</v>
      </c>
      <c r="C282" t="e">
        <v>#VALUE!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</row>
    <row r="283" spans="1:18" x14ac:dyDescent="0.3">
      <c r="A283" t="s">
        <v>74</v>
      </c>
      <c r="B283" t="s">
        <v>74</v>
      </c>
      <c r="C283" t="e">
        <v>#VALUE!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</row>
    <row r="284" spans="1:18" x14ac:dyDescent="0.3">
      <c r="A284" t="s">
        <v>74</v>
      </c>
      <c r="B284" t="s">
        <v>74</v>
      </c>
      <c r="C284" t="e">
        <v>#VALUE!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</row>
    <row r="285" spans="1:18" x14ac:dyDescent="0.3">
      <c r="A285" t="s">
        <v>74</v>
      </c>
      <c r="B285" t="s">
        <v>74</v>
      </c>
      <c r="C285" t="e">
        <v>#VALUE!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</row>
    <row r="286" spans="1:18" x14ac:dyDescent="0.3">
      <c r="A286" t="s">
        <v>74</v>
      </c>
      <c r="B286" t="s">
        <v>74</v>
      </c>
      <c r="C286" t="e">
        <v>#VALUE!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</row>
    <row r="287" spans="1:18" x14ac:dyDescent="0.3">
      <c r="A287" t="s">
        <v>74</v>
      </c>
      <c r="B287" t="s">
        <v>74</v>
      </c>
      <c r="C287" t="e">
        <v>#VALUE!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</row>
    <row r="288" spans="1:18" x14ac:dyDescent="0.3">
      <c r="A288" t="s">
        <v>74</v>
      </c>
      <c r="B288" t="s">
        <v>74</v>
      </c>
      <c r="C288" t="e">
        <v>#VALUE!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</row>
    <row r="289" spans="1:18" x14ac:dyDescent="0.3">
      <c r="A289" t="s">
        <v>74</v>
      </c>
      <c r="B289" t="s">
        <v>74</v>
      </c>
      <c r="C289" t="e">
        <v>#VALUE!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</row>
    <row r="290" spans="1:18" x14ac:dyDescent="0.3">
      <c r="A290" t="s">
        <v>74</v>
      </c>
      <c r="B290" t="s">
        <v>74</v>
      </c>
      <c r="C290" t="e">
        <v>#VALUE!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</row>
    <row r="291" spans="1:18" x14ac:dyDescent="0.3">
      <c r="A291" t="s">
        <v>74</v>
      </c>
      <c r="B291" t="s">
        <v>74</v>
      </c>
      <c r="C291" t="e">
        <v>#VALUE!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</row>
    <row r="292" spans="1:18" x14ac:dyDescent="0.3">
      <c r="A292" t="s">
        <v>74</v>
      </c>
      <c r="B292" t="s">
        <v>74</v>
      </c>
      <c r="C292" t="e">
        <v>#VALUE!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</row>
    <row r="293" spans="1:18" x14ac:dyDescent="0.3">
      <c r="A293" t="s">
        <v>74</v>
      </c>
      <c r="B293" t="s">
        <v>74</v>
      </c>
      <c r="C293" t="e">
        <v>#VALUE!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</row>
    <row r="294" spans="1:18" x14ac:dyDescent="0.3">
      <c r="A294">
        <v>24</v>
      </c>
      <c r="B294" t="s">
        <v>74</v>
      </c>
      <c r="C294" t="e">
        <v>#VALUE!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</row>
    <row r="295" spans="1:18" x14ac:dyDescent="0.3">
      <c r="A295" t="s">
        <v>74</v>
      </c>
      <c r="B295" t="s">
        <v>74</v>
      </c>
      <c r="C295" t="e">
        <v>#VALUE!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</row>
    <row r="296" spans="1:18" x14ac:dyDescent="0.3">
      <c r="A296" t="s">
        <v>74</v>
      </c>
      <c r="B296" t="s">
        <v>74</v>
      </c>
      <c r="C296" t="e">
        <v>#VALUE!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</row>
    <row r="297" spans="1:18" x14ac:dyDescent="0.3">
      <c r="A297" t="s">
        <v>74</v>
      </c>
      <c r="B297" t="s">
        <v>74</v>
      </c>
      <c r="C297" t="e">
        <v>#VALUE!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</row>
    <row r="298" spans="1:18" x14ac:dyDescent="0.3">
      <c r="A298" t="s">
        <v>74</v>
      </c>
      <c r="B298" t="s">
        <v>74</v>
      </c>
      <c r="C298" t="e">
        <v>#VALUE!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</row>
    <row r="299" spans="1:18" x14ac:dyDescent="0.3">
      <c r="A299" t="s">
        <v>74</v>
      </c>
      <c r="B299" t="s">
        <v>74</v>
      </c>
      <c r="C299" t="e">
        <v>#VALUE!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</row>
    <row r="300" spans="1:18" x14ac:dyDescent="0.3">
      <c r="A300" t="s">
        <v>74</v>
      </c>
      <c r="B300" t="s">
        <v>74</v>
      </c>
      <c r="C300" t="e">
        <v>#VALUE!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</row>
    <row r="301" spans="1:18" x14ac:dyDescent="0.3">
      <c r="A301" t="s">
        <v>74</v>
      </c>
      <c r="B301" t="s">
        <v>74</v>
      </c>
      <c r="C301" t="e">
        <v>#VALUE!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</row>
    <row r="302" spans="1:18" x14ac:dyDescent="0.3">
      <c r="A302" t="s">
        <v>74</v>
      </c>
      <c r="B302" t="s">
        <v>74</v>
      </c>
      <c r="C302" t="e">
        <v>#VALUE!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</row>
    <row r="303" spans="1:18" x14ac:dyDescent="0.3">
      <c r="A303" t="s">
        <v>74</v>
      </c>
      <c r="B303" t="s">
        <v>74</v>
      </c>
      <c r="C303" t="e">
        <v>#VALUE!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</row>
    <row r="304" spans="1:18" x14ac:dyDescent="0.3">
      <c r="A304" t="s">
        <v>74</v>
      </c>
      <c r="B304" t="s">
        <v>74</v>
      </c>
      <c r="C304" t="e">
        <v>#VALUE!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</row>
    <row r="305" spans="1:18" x14ac:dyDescent="0.3">
      <c r="A305" t="s">
        <v>74</v>
      </c>
      <c r="B305" t="s">
        <v>74</v>
      </c>
      <c r="C305" t="e">
        <v>#VALUE!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</row>
    <row r="306" spans="1:18" x14ac:dyDescent="0.3">
      <c r="A306" t="s">
        <v>74</v>
      </c>
      <c r="B306" t="s">
        <v>74</v>
      </c>
      <c r="C306" t="e">
        <v>#VALUE!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</row>
    <row r="307" spans="1:18" x14ac:dyDescent="0.3">
      <c r="A307" t="s">
        <v>74</v>
      </c>
      <c r="C307" t="s">
        <v>1124</v>
      </c>
      <c r="D307" t="s">
        <v>74</v>
      </c>
      <c r="E307">
        <v>1.9384527105641636</v>
      </c>
      <c r="F307">
        <v>1.9384527105641636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</row>
    <row r="308" spans="1:18" x14ac:dyDescent="0.3">
      <c r="A308" t="s">
        <v>74</v>
      </c>
      <c r="C308" t="s">
        <v>1125</v>
      </c>
      <c r="D308" t="s">
        <v>74</v>
      </c>
      <c r="E308">
        <v>1.9384527105641636</v>
      </c>
      <c r="F308">
        <v>1.9384527105641636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</row>
    <row r="309" spans="1:18" x14ac:dyDescent="0.3">
      <c r="A309" t="s">
        <v>74</v>
      </c>
      <c r="C309" t="s">
        <v>1126</v>
      </c>
      <c r="D309" t="s">
        <v>74</v>
      </c>
      <c r="E309">
        <v>1.9384527105641636</v>
      </c>
      <c r="F309">
        <v>1.9384527105641636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</row>
    <row r="310" spans="1:18" x14ac:dyDescent="0.3">
      <c r="A310" t="s">
        <v>74</v>
      </c>
      <c r="C310" t="s">
        <v>1127</v>
      </c>
      <c r="D310" t="s">
        <v>74</v>
      </c>
      <c r="E310">
        <v>1.9384527105641636</v>
      </c>
      <c r="F310">
        <v>1.9384527105641636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</row>
    <row r="311" spans="1:18" x14ac:dyDescent="0.3">
      <c r="A311" t="s">
        <v>74</v>
      </c>
      <c r="C311" t="s">
        <v>1128</v>
      </c>
      <c r="D311" t="s">
        <v>74</v>
      </c>
      <c r="E311">
        <v>1.9384527105641636</v>
      </c>
      <c r="F311">
        <v>1.9384527105641636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</row>
    <row r="312" spans="1:18" x14ac:dyDescent="0.3">
      <c r="A312" t="s">
        <v>74</v>
      </c>
      <c r="C312" t="s">
        <v>1129</v>
      </c>
      <c r="D312" t="s">
        <v>74</v>
      </c>
      <c r="E312">
        <v>1.9384527105641636</v>
      </c>
      <c r="F312">
        <v>1.9384527105641636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</row>
    <row r="313" spans="1:18" x14ac:dyDescent="0.3">
      <c r="A313" t="s">
        <v>74</v>
      </c>
      <c r="C313" t="s">
        <v>1130</v>
      </c>
      <c r="D313" t="s">
        <v>74</v>
      </c>
      <c r="E313">
        <v>1.9384527105641636</v>
      </c>
      <c r="F313">
        <v>1.9384527105641636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</row>
    <row r="314" spans="1:18" x14ac:dyDescent="0.3">
      <c r="A314">
        <v>26</v>
      </c>
      <c r="C314" t="s">
        <v>1131</v>
      </c>
      <c r="D314" t="s">
        <v>74</v>
      </c>
      <c r="E314">
        <v>1.9384527105641636</v>
      </c>
      <c r="F314">
        <v>1.9384527105641636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</row>
    <row r="315" spans="1:18" x14ac:dyDescent="0.3">
      <c r="A315" t="s">
        <v>74</v>
      </c>
      <c r="C315" t="s">
        <v>1132</v>
      </c>
      <c r="D315" t="s">
        <v>74</v>
      </c>
      <c r="E315">
        <v>1.9384527105641636</v>
      </c>
      <c r="F315">
        <v>1.9384527105641636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</row>
    <row r="316" spans="1:18" x14ac:dyDescent="0.3">
      <c r="A316" t="s">
        <v>74</v>
      </c>
      <c r="C316" t="s">
        <v>1133</v>
      </c>
      <c r="D316" t="s">
        <v>74</v>
      </c>
      <c r="E316">
        <v>1.9384527105641636</v>
      </c>
      <c r="F316">
        <v>1.9384527105641636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</row>
    <row r="317" spans="1:18" x14ac:dyDescent="0.3">
      <c r="A317" t="s">
        <v>74</v>
      </c>
      <c r="C317" t="s">
        <v>1134</v>
      </c>
      <c r="D317" t="s">
        <v>74</v>
      </c>
      <c r="E317">
        <v>1.9384527105641636</v>
      </c>
      <c r="F317">
        <v>1.9384527105641636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</row>
    <row r="318" spans="1:18" x14ac:dyDescent="0.3">
      <c r="A318" t="s">
        <v>74</v>
      </c>
      <c r="C318" t="s">
        <v>1135</v>
      </c>
      <c r="D318" t="s">
        <v>74</v>
      </c>
      <c r="E318">
        <v>1.9384527105641636</v>
      </c>
      <c r="F318">
        <v>1.9384527105641636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</row>
    <row r="319" spans="1:18" x14ac:dyDescent="0.3">
      <c r="A319" t="s">
        <v>74</v>
      </c>
      <c r="C319" t="s">
        <v>1136</v>
      </c>
      <c r="D319" t="s">
        <v>74</v>
      </c>
      <c r="E319">
        <v>1.9384527105641636</v>
      </c>
      <c r="F319">
        <v>1.9384527105641636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</row>
    <row r="320" spans="1:18" x14ac:dyDescent="0.3">
      <c r="A320" t="s">
        <v>74</v>
      </c>
      <c r="C320" t="s">
        <v>1137</v>
      </c>
      <c r="D320" t="s">
        <v>74</v>
      </c>
      <c r="E320">
        <v>1.9384527105641636</v>
      </c>
      <c r="F320">
        <v>1.9384527105641636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</row>
    <row r="321" spans="1:18" x14ac:dyDescent="0.3">
      <c r="A321" t="s">
        <v>74</v>
      </c>
      <c r="C321" t="s">
        <v>1138</v>
      </c>
      <c r="D321" t="s">
        <v>74</v>
      </c>
      <c r="E321">
        <v>1.9384527105641636</v>
      </c>
      <c r="F321">
        <v>1.9384527105641636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</row>
    <row r="322" spans="1:18" x14ac:dyDescent="0.3">
      <c r="A322" t="s">
        <v>74</v>
      </c>
      <c r="C322" t="s">
        <v>1139</v>
      </c>
      <c r="D322" t="s">
        <v>74</v>
      </c>
      <c r="E322">
        <v>1.9384527105641636</v>
      </c>
      <c r="F322">
        <v>1.9384527105641636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</row>
    <row r="323" spans="1:18" x14ac:dyDescent="0.3">
      <c r="A323" t="s">
        <v>74</v>
      </c>
      <c r="C323" t="s">
        <v>1140</v>
      </c>
      <c r="D323" t="s">
        <v>74</v>
      </c>
      <c r="E323">
        <v>1.9384527105641636</v>
      </c>
      <c r="F323">
        <v>1.9384527105641636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</row>
    <row r="324" spans="1:18" x14ac:dyDescent="0.3">
      <c r="A324" t="s">
        <v>74</v>
      </c>
      <c r="C324" t="s">
        <v>1141</v>
      </c>
      <c r="D324" t="s">
        <v>74</v>
      </c>
      <c r="E324">
        <v>1.9384527105641636</v>
      </c>
      <c r="F324">
        <v>1.9384527105641636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</row>
    <row r="325" spans="1:18" x14ac:dyDescent="0.3">
      <c r="A325" t="s">
        <v>74</v>
      </c>
      <c r="C325" t="s">
        <v>1142</v>
      </c>
      <c r="D325" t="s">
        <v>74</v>
      </c>
      <c r="E325">
        <v>1.9384527105641636</v>
      </c>
      <c r="F325">
        <v>1.9384527105641636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</row>
    <row r="326" spans="1:18" x14ac:dyDescent="0.3">
      <c r="A326" t="s">
        <v>74</v>
      </c>
      <c r="C326" t="s">
        <v>1143</v>
      </c>
      <c r="D326" t="s">
        <v>74</v>
      </c>
      <c r="E326">
        <v>1.9384527105641636</v>
      </c>
      <c r="F326">
        <v>1.9384527105641636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</row>
    <row r="327" spans="1:18" x14ac:dyDescent="0.3">
      <c r="A327" t="s">
        <v>74</v>
      </c>
      <c r="C327" t="s">
        <v>1144</v>
      </c>
      <c r="D327" t="s">
        <v>74</v>
      </c>
      <c r="E327">
        <v>1.9384527105641636</v>
      </c>
      <c r="F327">
        <v>1.9384527105641636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</row>
    <row r="328" spans="1:18" x14ac:dyDescent="0.3">
      <c r="A328" t="s">
        <v>74</v>
      </c>
      <c r="C328" t="s">
        <v>1145</v>
      </c>
      <c r="D328" t="s">
        <v>74</v>
      </c>
      <c r="E328">
        <v>1.9384527105641636</v>
      </c>
      <c r="F328">
        <v>1.9384527105641636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</row>
    <row r="329" spans="1:18" x14ac:dyDescent="0.3">
      <c r="A329" t="s">
        <v>74</v>
      </c>
      <c r="C329" t="s">
        <v>1146</v>
      </c>
      <c r="D329" t="s">
        <v>74</v>
      </c>
      <c r="E329">
        <v>1.9384527105641636</v>
      </c>
      <c r="F329">
        <v>1.9384527105641636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</row>
    <row r="330" spans="1:18" x14ac:dyDescent="0.3">
      <c r="A330" t="s">
        <v>74</v>
      </c>
      <c r="C330" t="s">
        <v>1147</v>
      </c>
      <c r="D330" t="s">
        <v>74</v>
      </c>
      <c r="E330">
        <v>1.9384527105641636</v>
      </c>
      <c r="F330">
        <v>1.9384527105641636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</row>
    <row r="331" spans="1:18" x14ac:dyDescent="0.3">
      <c r="A331" t="s">
        <v>74</v>
      </c>
      <c r="C331" t="s">
        <v>1148</v>
      </c>
      <c r="D331" t="s">
        <v>74</v>
      </c>
      <c r="E331">
        <v>1.9384527105641636</v>
      </c>
      <c r="F331">
        <v>1.9384527105641636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</row>
    <row r="332" spans="1:18" x14ac:dyDescent="0.3">
      <c r="A332" t="s">
        <v>74</v>
      </c>
      <c r="C332" t="s">
        <v>1149</v>
      </c>
      <c r="D332" t="s">
        <v>74</v>
      </c>
      <c r="E332">
        <v>1.9384527105641636</v>
      </c>
      <c r="F332">
        <v>1.9384527105641636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</row>
    <row r="333" spans="1:18" x14ac:dyDescent="0.3">
      <c r="A333" t="s">
        <v>74</v>
      </c>
      <c r="C333" t="s">
        <v>1150</v>
      </c>
      <c r="D333" t="s">
        <v>74</v>
      </c>
      <c r="E333">
        <v>1.9384527105641636</v>
      </c>
      <c r="F333">
        <v>1.9384527105641636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</row>
    <row r="334" spans="1:18" x14ac:dyDescent="0.3">
      <c r="A334">
        <v>28</v>
      </c>
      <c r="C334" t="s">
        <v>1151</v>
      </c>
      <c r="D334" t="s">
        <v>74</v>
      </c>
      <c r="E334">
        <v>1.9384527105641636</v>
      </c>
      <c r="F334">
        <v>1.9384527105641636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</row>
    <row r="335" spans="1:18" x14ac:dyDescent="0.3">
      <c r="A335" t="s">
        <v>74</v>
      </c>
      <c r="C335" t="s">
        <v>1152</v>
      </c>
      <c r="D335" t="s">
        <v>74</v>
      </c>
      <c r="E335">
        <v>1.9384527105641636</v>
      </c>
      <c r="F335">
        <v>1.9384527105641636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</row>
    <row r="336" spans="1:18" x14ac:dyDescent="0.3">
      <c r="A336" t="s">
        <v>74</v>
      </c>
      <c r="C336" t="s">
        <v>1153</v>
      </c>
      <c r="D336" t="s">
        <v>74</v>
      </c>
      <c r="E336">
        <v>1.9384527105641636</v>
      </c>
      <c r="F336">
        <v>1.9384527105641636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</row>
    <row r="337" spans="1:18" x14ac:dyDescent="0.3">
      <c r="A337" t="s">
        <v>74</v>
      </c>
      <c r="C337" t="s">
        <v>1154</v>
      </c>
      <c r="D337" t="s">
        <v>74</v>
      </c>
      <c r="E337">
        <v>1.9384527105641636</v>
      </c>
      <c r="F337">
        <v>1.9384527105641636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</row>
    <row r="338" spans="1:18" x14ac:dyDescent="0.3">
      <c r="A338" t="s">
        <v>74</v>
      </c>
      <c r="C338" t="s">
        <v>1155</v>
      </c>
      <c r="D338" t="s">
        <v>74</v>
      </c>
      <c r="E338">
        <v>1.9384527105641636</v>
      </c>
      <c r="F338">
        <v>1.9384527105641636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</row>
    <row r="339" spans="1:18" x14ac:dyDescent="0.3">
      <c r="A339" t="s">
        <v>74</v>
      </c>
      <c r="C339" t="s">
        <v>1156</v>
      </c>
      <c r="D339" t="s">
        <v>74</v>
      </c>
      <c r="E339">
        <v>1.9384527105641636</v>
      </c>
      <c r="F339">
        <v>1.9384527105641636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</row>
    <row r="340" spans="1:18" x14ac:dyDescent="0.3">
      <c r="A340" t="s">
        <v>74</v>
      </c>
      <c r="C340" t="s">
        <v>1157</v>
      </c>
      <c r="D340" t="s">
        <v>74</v>
      </c>
      <c r="E340">
        <v>1.9384527105641636</v>
      </c>
      <c r="F340">
        <v>1.9384527105641636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</row>
    <row r="341" spans="1:18" x14ac:dyDescent="0.3">
      <c r="A341" t="s">
        <v>74</v>
      </c>
      <c r="C341" t="s">
        <v>1158</v>
      </c>
      <c r="D341" t="s">
        <v>74</v>
      </c>
      <c r="E341">
        <v>1.9384527105641636</v>
      </c>
      <c r="F341">
        <v>1.9384527105641636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</row>
    <row r="342" spans="1:18" x14ac:dyDescent="0.3">
      <c r="A342" t="s">
        <v>74</v>
      </c>
      <c r="C342" t="s">
        <v>1159</v>
      </c>
      <c r="D342" t="s">
        <v>74</v>
      </c>
      <c r="E342">
        <v>1.9384527105641636</v>
      </c>
      <c r="F342">
        <v>1.9384527105641636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</row>
    <row r="343" spans="1:18" x14ac:dyDescent="0.3">
      <c r="A343" t="s">
        <v>74</v>
      </c>
      <c r="C343" t="s">
        <v>1160</v>
      </c>
      <c r="D343" t="s">
        <v>74</v>
      </c>
      <c r="E343">
        <v>1.9384527105641636</v>
      </c>
      <c r="F343">
        <v>1.9384527105641636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</row>
    <row r="344" spans="1:18" x14ac:dyDescent="0.3">
      <c r="A344" t="s">
        <v>74</v>
      </c>
      <c r="C344" t="s">
        <v>1161</v>
      </c>
      <c r="D344" t="s">
        <v>74</v>
      </c>
      <c r="E344">
        <v>1.9384527105641636</v>
      </c>
      <c r="F344">
        <v>1.9384527105641636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t="s">
        <v>74</v>
      </c>
    </row>
    <row r="345" spans="1:18" x14ac:dyDescent="0.3">
      <c r="A345" t="s">
        <v>74</v>
      </c>
      <c r="C345" t="s">
        <v>1162</v>
      </c>
      <c r="D345" t="s">
        <v>74</v>
      </c>
      <c r="E345">
        <v>1.9384527105641636</v>
      </c>
      <c r="F345">
        <v>1.9384527105641636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</row>
    <row r="346" spans="1:18" x14ac:dyDescent="0.3">
      <c r="A346" t="s">
        <v>74</v>
      </c>
      <c r="C346" t="s">
        <v>1163</v>
      </c>
      <c r="D346" t="s">
        <v>74</v>
      </c>
      <c r="E346">
        <v>1.9384527105641636</v>
      </c>
      <c r="F346">
        <v>1.9384527105641636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</row>
    <row r="347" spans="1:18" x14ac:dyDescent="0.3">
      <c r="A347" t="s">
        <v>74</v>
      </c>
      <c r="C347" t="s">
        <v>1164</v>
      </c>
      <c r="D347" t="s">
        <v>74</v>
      </c>
      <c r="E347">
        <v>1.9384527105641636</v>
      </c>
      <c r="F347">
        <v>1.9384527105641636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</row>
    <row r="348" spans="1:18" x14ac:dyDescent="0.3">
      <c r="A348" t="s">
        <v>74</v>
      </c>
      <c r="C348" t="s">
        <v>1165</v>
      </c>
      <c r="D348" t="s">
        <v>74</v>
      </c>
      <c r="E348">
        <v>1.9384527105641636</v>
      </c>
      <c r="F348">
        <v>1.9384527105641636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</row>
    <row r="349" spans="1:18" x14ac:dyDescent="0.3">
      <c r="A349" t="s">
        <v>74</v>
      </c>
      <c r="C349" t="s">
        <v>1166</v>
      </c>
      <c r="D349" t="s">
        <v>74</v>
      </c>
      <c r="E349">
        <v>1.9384527105641636</v>
      </c>
      <c r="F349">
        <v>1.9384527105641636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</row>
    <row r="350" spans="1:18" x14ac:dyDescent="0.3">
      <c r="A350" t="s">
        <v>74</v>
      </c>
      <c r="C350" t="s">
        <v>1167</v>
      </c>
      <c r="D350" t="s">
        <v>74</v>
      </c>
      <c r="E350">
        <v>1.9384527105641636</v>
      </c>
      <c r="F350">
        <v>1.9384527105641636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</row>
    <row r="351" spans="1:18" x14ac:dyDescent="0.3">
      <c r="A351" t="s">
        <v>74</v>
      </c>
      <c r="C351" t="s">
        <v>1168</v>
      </c>
      <c r="D351" t="s">
        <v>74</v>
      </c>
      <c r="E351">
        <v>1.9384527105641636</v>
      </c>
      <c r="F351">
        <v>1.9384527105641636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</row>
    <row r="352" spans="1:18" x14ac:dyDescent="0.3">
      <c r="A352" t="s">
        <v>74</v>
      </c>
      <c r="C352" t="s">
        <v>1169</v>
      </c>
      <c r="D352" t="s">
        <v>74</v>
      </c>
      <c r="E352">
        <v>1.9384527105641636</v>
      </c>
      <c r="F352">
        <v>1.9384527105641636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</row>
    <row r="353" spans="1:18" x14ac:dyDescent="0.3">
      <c r="A353" t="s">
        <v>74</v>
      </c>
      <c r="C353" t="s">
        <v>1170</v>
      </c>
      <c r="D353" t="s">
        <v>74</v>
      </c>
      <c r="E353">
        <v>1.9384527105641636</v>
      </c>
      <c r="F353">
        <v>1.9384527105641636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</row>
    <row r="354" spans="1:18" x14ac:dyDescent="0.3">
      <c r="A354">
        <v>30</v>
      </c>
      <c r="C354" t="s">
        <v>1171</v>
      </c>
      <c r="D354" t="s">
        <v>74</v>
      </c>
      <c r="E354">
        <v>1.9384527105641636</v>
      </c>
      <c r="F354">
        <v>1.9384527105641636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</row>
    <row r="355" spans="1:18" x14ac:dyDescent="0.3">
      <c r="A355" t="s">
        <v>74</v>
      </c>
      <c r="C355" t="s">
        <v>1172</v>
      </c>
      <c r="D355" t="s">
        <v>74</v>
      </c>
      <c r="E355">
        <v>1.9384527105641636</v>
      </c>
      <c r="F355">
        <v>1.9384527105641636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</row>
    <row r="356" spans="1:18" x14ac:dyDescent="0.3">
      <c r="A356" t="s">
        <v>74</v>
      </c>
      <c r="C356" t="s">
        <v>1173</v>
      </c>
      <c r="D356" t="s">
        <v>74</v>
      </c>
      <c r="E356">
        <v>1.9384527105641636</v>
      </c>
      <c r="F356">
        <v>1.9384527105641636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</row>
    <row r="357" spans="1:18" x14ac:dyDescent="0.3">
      <c r="A357" t="s">
        <v>74</v>
      </c>
      <c r="C357" t="s">
        <v>1174</v>
      </c>
      <c r="D357" t="s">
        <v>74</v>
      </c>
      <c r="E357">
        <v>1.9384527105641636</v>
      </c>
      <c r="F357">
        <v>1.9384527105641636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</row>
    <row r="358" spans="1:18" x14ac:dyDescent="0.3">
      <c r="A358" t="s">
        <v>74</v>
      </c>
      <c r="C358" t="s">
        <v>1175</v>
      </c>
      <c r="D358" t="s">
        <v>74</v>
      </c>
      <c r="E358">
        <v>1.9384527105641636</v>
      </c>
      <c r="F358">
        <v>1.9384527105641636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</row>
    <row r="359" spans="1:18" x14ac:dyDescent="0.3">
      <c r="A359" t="s">
        <v>74</v>
      </c>
      <c r="C359" t="s">
        <v>1176</v>
      </c>
      <c r="D359" t="s">
        <v>74</v>
      </c>
      <c r="E359">
        <v>1.9384527105641636</v>
      </c>
      <c r="F359">
        <v>1.9384527105641636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</row>
    <row r="360" spans="1:18" x14ac:dyDescent="0.3">
      <c r="A360" t="s">
        <v>74</v>
      </c>
      <c r="C360" t="s">
        <v>1177</v>
      </c>
      <c r="D360" t="s">
        <v>74</v>
      </c>
      <c r="E360">
        <v>1.9384527105641636</v>
      </c>
      <c r="F360">
        <v>1.9384527105641636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</row>
    <row r="361" spans="1:18" x14ac:dyDescent="0.3">
      <c r="A361" t="s">
        <v>74</v>
      </c>
      <c r="C361" t="s">
        <v>1178</v>
      </c>
      <c r="D361" t="s">
        <v>74</v>
      </c>
      <c r="E361">
        <v>1.9384527105641636</v>
      </c>
      <c r="F361">
        <v>1.9384527105641636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</row>
    <row r="362" spans="1:18" x14ac:dyDescent="0.3">
      <c r="A362" t="s">
        <v>74</v>
      </c>
      <c r="C362" t="s">
        <v>1179</v>
      </c>
      <c r="D362" t="s">
        <v>74</v>
      </c>
      <c r="E362">
        <v>1.9384527105641636</v>
      </c>
      <c r="F362">
        <v>1.9384527105641636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</row>
    <row r="363" spans="1:18" x14ac:dyDescent="0.3">
      <c r="A363" t="s">
        <v>74</v>
      </c>
      <c r="C363" t="s">
        <v>1180</v>
      </c>
      <c r="D363" t="s">
        <v>74</v>
      </c>
      <c r="E363">
        <v>1.9384527105641636</v>
      </c>
      <c r="F363">
        <v>1.9384527105641636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</row>
    <row r="364" spans="1:18" x14ac:dyDescent="0.3">
      <c r="A364" t="s">
        <v>74</v>
      </c>
      <c r="C364" t="s">
        <v>1181</v>
      </c>
      <c r="D364" t="s">
        <v>74</v>
      </c>
      <c r="E364">
        <v>1.9384527105641636</v>
      </c>
      <c r="F364">
        <v>1.9384527105641636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</row>
    <row r="365" spans="1:18" x14ac:dyDescent="0.3">
      <c r="A365" t="s">
        <v>74</v>
      </c>
      <c r="C365" t="s">
        <v>1182</v>
      </c>
      <c r="D365" t="s">
        <v>74</v>
      </c>
      <c r="E365">
        <v>1.9384527105641636</v>
      </c>
      <c r="F365">
        <v>1.9384527105641636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</row>
    <row r="366" spans="1:18" x14ac:dyDescent="0.3">
      <c r="A366" t="s">
        <v>74</v>
      </c>
      <c r="C366" t="s">
        <v>1183</v>
      </c>
      <c r="D366" t="s">
        <v>74</v>
      </c>
      <c r="E366">
        <v>1.9384527105641636</v>
      </c>
      <c r="F366">
        <v>1.9384527105641636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</row>
    <row r="367" spans="1:18" x14ac:dyDescent="0.3">
      <c r="A367" t="s">
        <v>74</v>
      </c>
      <c r="C367" t="s">
        <v>1184</v>
      </c>
      <c r="D367" t="s">
        <v>74</v>
      </c>
      <c r="E367">
        <v>1.9384527105641636</v>
      </c>
      <c r="F367">
        <v>1.9384527105641636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</row>
    <row r="368" spans="1:18" x14ac:dyDescent="0.3">
      <c r="A368" t="s">
        <v>74</v>
      </c>
      <c r="C368" t="s">
        <v>1185</v>
      </c>
      <c r="D368" t="s">
        <v>74</v>
      </c>
      <c r="E368">
        <v>1.9384527105641636</v>
      </c>
      <c r="F368">
        <v>1.9384527105641636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</row>
    <row r="369" spans="1:18" x14ac:dyDescent="0.3">
      <c r="A369" t="s">
        <v>74</v>
      </c>
      <c r="C369" t="s">
        <v>1186</v>
      </c>
      <c r="D369" t="s">
        <v>74</v>
      </c>
      <c r="E369">
        <v>1.9384527105641636</v>
      </c>
      <c r="F369">
        <v>1.9384527105641636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</row>
    <row r="370" spans="1:18" x14ac:dyDescent="0.3">
      <c r="A370" t="s">
        <v>74</v>
      </c>
      <c r="C370" t="s">
        <v>1187</v>
      </c>
      <c r="D370" t="s">
        <v>74</v>
      </c>
      <c r="E370">
        <v>1.9384527105641636</v>
      </c>
      <c r="F370">
        <v>1.9384527105641636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</row>
    <row r="371" spans="1:18" x14ac:dyDescent="0.3">
      <c r="A371" t="s">
        <v>74</v>
      </c>
      <c r="C371" t="s">
        <v>1188</v>
      </c>
      <c r="D371" t="s">
        <v>74</v>
      </c>
      <c r="E371">
        <v>1.9384527105641636</v>
      </c>
      <c r="F371">
        <v>1.9384527105641636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</row>
    <row r="372" spans="1:18" x14ac:dyDescent="0.3">
      <c r="A372" t="s">
        <v>74</v>
      </c>
      <c r="C372" t="s">
        <v>1189</v>
      </c>
      <c r="D372" t="s">
        <v>74</v>
      </c>
      <c r="E372">
        <v>1.9384527105641636</v>
      </c>
      <c r="F372">
        <v>1.9384527105641636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</row>
    <row r="373" spans="1:18" x14ac:dyDescent="0.3">
      <c r="A373" t="s">
        <v>74</v>
      </c>
      <c r="C373" t="s">
        <v>1190</v>
      </c>
      <c r="D373" t="s">
        <v>74</v>
      </c>
      <c r="E373">
        <v>1.9384527105641636</v>
      </c>
      <c r="F373">
        <v>1.9384527105641636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</row>
    <row r="374" spans="1:18" x14ac:dyDescent="0.3">
      <c r="A374">
        <v>32</v>
      </c>
      <c r="C374" t="s">
        <v>1191</v>
      </c>
      <c r="D374" t="s">
        <v>74</v>
      </c>
      <c r="E374">
        <v>1.9384527105641636</v>
      </c>
      <c r="F374">
        <v>1.9384527105641636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</row>
    <row r="375" spans="1:18" x14ac:dyDescent="0.3">
      <c r="A375" t="s">
        <v>74</v>
      </c>
      <c r="C375" t="s">
        <v>1192</v>
      </c>
      <c r="D375" t="s">
        <v>74</v>
      </c>
      <c r="E375">
        <v>1.9384527105641636</v>
      </c>
      <c r="F375">
        <v>1.9384527105641636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</row>
    <row r="376" spans="1:18" x14ac:dyDescent="0.3">
      <c r="A376" t="s">
        <v>74</v>
      </c>
      <c r="C376" t="s">
        <v>1193</v>
      </c>
      <c r="D376" t="s">
        <v>74</v>
      </c>
      <c r="E376">
        <v>1.9384527105641636</v>
      </c>
      <c r="F376">
        <v>1.9384527105641636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</row>
    <row r="377" spans="1:18" x14ac:dyDescent="0.3">
      <c r="A377" t="s">
        <v>74</v>
      </c>
      <c r="C377" t="s">
        <v>1194</v>
      </c>
      <c r="D377" t="s">
        <v>74</v>
      </c>
      <c r="E377">
        <v>1.9384527105641636</v>
      </c>
      <c r="F377">
        <v>1.9384527105641636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</row>
    <row r="378" spans="1:18" x14ac:dyDescent="0.3">
      <c r="A378" t="s">
        <v>74</v>
      </c>
      <c r="C378" t="s">
        <v>1195</v>
      </c>
      <c r="D378" t="s">
        <v>74</v>
      </c>
      <c r="E378">
        <v>1.9384527105641636</v>
      </c>
      <c r="F378">
        <v>1.9384527105641636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</row>
    <row r="379" spans="1:18" x14ac:dyDescent="0.3">
      <c r="A379" t="s">
        <v>74</v>
      </c>
      <c r="C379" t="s">
        <v>1196</v>
      </c>
      <c r="D379" t="s">
        <v>74</v>
      </c>
      <c r="E379">
        <v>1.9384527105641636</v>
      </c>
      <c r="F379">
        <v>1.9384527105641636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</row>
    <row r="380" spans="1:18" x14ac:dyDescent="0.3">
      <c r="A380" t="s">
        <v>74</v>
      </c>
      <c r="C380" t="s">
        <v>1197</v>
      </c>
      <c r="D380" t="s">
        <v>74</v>
      </c>
      <c r="E380">
        <v>1.9384527105641636</v>
      </c>
      <c r="F380">
        <v>1.9384527105641636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</row>
    <row r="381" spans="1:18" x14ac:dyDescent="0.3">
      <c r="A381" t="s">
        <v>74</v>
      </c>
      <c r="C381" t="s">
        <v>1198</v>
      </c>
      <c r="D381" t="s">
        <v>74</v>
      </c>
      <c r="E381">
        <v>1.9384527105641636</v>
      </c>
      <c r="F381">
        <v>1.9384527105641636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</row>
    <row r="382" spans="1:18" x14ac:dyDescent="0.3">
      <c r="A382" t="s">
        <v>74</v>
      </c>
      <c r="C382" t="s">
        <v>1199</v>
      </c>
      <c r="D382" t="s">
        <v>74</v>
      </c>
      <c r="E382">
        <v>1.9384527105641636</v>
      </c>
      <c r="F382">
        <v>1.9384527105641636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</row>
    <row r="383" spans="1:18" x14ac:dyDescent="0.3">
      <c r="A383" t="s">
        <v>74</v>
      </c>
      <c r="C383" t="s">
        <v>1200</v>
      </c>
      <c r="D383" t="s">
        <v>74</v>
      </c>
      <c r="E383">
        <v>1.9384527105641636</v>
      </c>
      <c r="F383">
        <v>1.9384527105641636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</row>
    <row r="384" spans="1:18" x14ac:dyDescent="0.3">
      <c r="A384" t="s">
        <v>74</v>
      </c>
      <c r="C384" t="s">
        <v>1201</v>
      </c>
      <c r="D384" t="s">
        <v>74</v>
      </c>
      <c r="E384">
        <v>1.9384527105641636</v>
      </c>
      <c r="F384">
        <v>1.9384527105641636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</row>
    <row r="385" spans="1:18" x14ac:dyDescent="0.3">
      <c r="A385" t="s">
        <v>74</v>
      </c>
      <c r="C385" t="s">
        <v>1202</v>
      </c>
      <c r="D385" t="s">
        <v>74</v>
      </c>
      <c r="E385">
        <v>1.9384527105641636</v>
      </c>
      <c r="F385">
        <v>1.9384527105641636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</row>
    <row r="386" spans="1:18" x14ac:dyDescent="0.3">
      <c r="A386" t="s">
        <v>74</v>
      </c>
      <c r="C386" t="s">
        <v>1203</v>
      </c>
      <c r="D386" t="s">
        <v>74</v>
      </c>
      <c r="E386">
        <v>1.9384527105641636</v>
      </c>
      <c r="F386">
        <v>1.9384527105641636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</row>
    <row r="387" spans="1:18" x14ac:dyDescent="0.3">
      <c r="A387" t="s">
        <v>74</v>
      </c>
      <c r="C387" t="s">
        <v>1204</v>
      </c>
      <c r="D387" t="s">
        <v>74</v>
      </c>
      <c r="E387">
        <v>1.9384527105641636</v>
      </c>
      <c r="F387">
        <v>1.9384527105641636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</row>
    <row r="388" spans="1:18" x14ac:dyDescent="0.3">
      <c r="A388" t="s">
        <v>74</v>
      </c>
      <c r="C388" t="s">
        <v>1205</v>
      </c>
      <c r="D388" t="s">
        <v>74</v>
      </c>
      <c r="E388">
        <v>1.9384527105641636</v>
      </c>
      <c r="F388">
        <v>1.9384527105641636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</row>
    <row r="389" spans="1:18" x14ac:dyDescent="0.3">
      <c r="A389" t="s">
        <v>74</v>
      </c>
      <c r="C389" t="s">
        <v>1206</v>
      </c>
      <c r="D389" t="s">
        <v>74</v>
      </c>
      <c r="E389">
        <v>1.9384527105641636</v>
      </c>
      <c r="F389">
        <v>1.9384527105641636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</row>
    <row r="390" spans="1:18" x14ac:dyDescent="0.3">
      <c r="A390" t="s">
        <v>74</v>
      </c>
      <c r="C390" t="s">
        <v>1207</v>
      </c>
      <c r="D390" t="s">
        <v>74</v>
      </c>
      <c r="E390">
        <v>1.9384527105641636</v>
      </c>
      <c r="F390">
        <v>1.9384527105641636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</row>
    <row r="391" spans="1:18" x14ac:dyDescent="0.3">
      <c r="A391" t="s">
        <v>74</v>
      </c>
      <c r="C391" t="s">
        <v>1208</v>
      </c>
      <c r="D391" t="s">
        <v>74</v>
      </c>
      <c r="E391">
        <v>1.9384527105641636</v>
      </c>
      <c r="F391">
        <v>1.9384527105641636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</row>
    <row r="392" spans="1:18" x14ac:dyDescent="0.3">
      <c r="A392" t="s">
        <v>74</v>
      </c>
      <c r="C392" t="s">
        <v>1209</v>
      </c>
      <c r="D392" t="s">
        <v>74</v>
      </c>
      <c r="E392">
        <v>1.9384527105641636</v>
      </c>
      <c r="F392">
        <v>1.9384527105641636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</row>
    <row r="393" spans="1:18" x14ac:dyDescent="0.3">
      <c r="A393" t="s">
        <v>74</v>
      </c>
      <c r="C393" t="s">
        <v>1210</v>
      </c>
      <c r="D393" t="s">
        <v>74</v>
      </c>
      <c r="E393">
        <v>1.9384527105641636</v>
      </c>
      <c r="F393">
        <v>1.9384527105641636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</row>
    <row r="394" spans="1:18" x14ac:dyDescent="0.3">
      <c r="A394">
        <v>34</v>
      </c>
      <c r="C394" t="s">
        <v>1211</v>
      </c>
      <c r="D394" t="s">
        <v>74</v>
      </c>
      <c r="E394">
        <v>1.9384527105641636</v>
      </c>
      <c r="F394">
        <v>1.9384527105641636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</row>
    <row r="395" spans="1:18" x14ac:dyDescent="0.3">
      <c r="A395" t="s">
        <v>74</v>
      </c>
      <c r="C395" t="s">
        <v>1212</v>
      </c>
      <c r="D395" t="s">
        <v>74</v>
      </c>
      <c r="E395">
        <v>1.9384527105641636</v>
      </c>
      <c r="F395">
        <v>1.9384527105641636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</row>
    <row r="396" spans="1:18" x14ac:dyDescent="0.3">
      <c r="A396" t="s">
        <v>74</v>
      </c>
      <c r="C396" t="s">
        <v>1213</v>
      </c>
      <c r="D396" t="s">
        <v>74</v>
      </c>
      <c r="E396">
        <v>1.9384527105641636</v>
      </c>
      <c r="F396">
        <v>1.9384527105641636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</row>
    <row r="397" spans="1:18" x14ac:dyDescent="0.3">
      <c r="A397" t="s">
        <v>74</v>
      </c>
      <c r="C397" t="s">
        <v>1214</v>
      </c>
      <c r="D397" t="s">
        <v>74</v>
      </c>
      <c r="E397">
        <v>1.9384527105641636</v>
      </c>
      <c r="F397">
        <v>1.9384527105641636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</row>
    <row r="398" spans="1:18" x14ac:dyDescent="0.3">
      <c r="A398" t="s">
        <v>74</v>
      </c>
      <c r="C398" t="s">
        <v>1215</v>
      </c>
      <c r="D398" t="s">
        <v>74</v>
      </c>
      <c r="E398">
        <v>1.9384527105641636</v>
      </c>
      <c r="F398">
        <v>1.9384527105641636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</row>
    <row r="399" spans="1:18" x14ac:dyDescent="0.3">
      <c r="A399" t="s">
        <v>74</v>
      </c>
      <c r="C399" t="s">
        <v>1216</v>
      </c>
      <c r="D399" t="s">
        <v>74</v>
      </c>
      <c r="E399">
        <v>1.9384527105641636</v>
      </c>
      <c r="F399">
        <v>1.9384527105641636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</row>
    <row r="400" spans="1:18" x14ac:dyDescent="0.3">
      <c r="A400" t="s">
        <v>74</v>
      </c>
      <c r="C400" t="s">
        <v>1217</v>
      </c>
      <c r="D400" t="s">
        <v>74</v>
      </c>
      <c r="E400">
        <v>1.9384527105641636</v>
      </c>
      <c r="F400">
        <v>1.9384527105641636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</row>
    <row r="401" spans="1:18" x14ac:dyDescent="0.3">
      <c r="A401" t="s">
        <v>74</v>
      </c>
      <c r="C401" t="s">
        <v>1218</v>
      </c>
      <c r="D401" t="s">
        <v>74</v>
      </c>
      <c r="E401">
        <v>1.9384527105641636</v>
      </c>
      <c r="F401">
        <v>1.9384527105641636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</row>
    <row r="402" spans="1:18" x14ac:dyDescent="0.3">
      <c r="A402" t="s">
        <v>74</v>
      </c>
      <c r="C402" t="s">
        <v>1219</v>
      </c>
      <c r="D402" t="s">
        <v>74</v>
      </c>
      <c r="E402">
        <v>1.9384527105641636</v>
      </c>
      <c r="F402">
        <v>1.9384527105641636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</row>
    <row r="403" spans="1:18" x14ac:dyDescent="0.3">
      <c r="A403" t="s">
        <v>74</v>
      </c>
      <c r="C403" t="s">
        <v>1220</v>
      </c>
      <c r="D403" t="s">
        <v>74</v>
      </c>
      <c r="E403">
        <v>1.9384527105641636</v>
      </c>
      <c r="F403">
        <v>1.9384527105641636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</row>
    <row r="404" spans="1:18" x14ac:dyDescent="0.3">
      <c r="A404" t="s">
        <v>74</v>
      </c>
      <c r="C404" t="s">
        <v>1221</v>
      </c>
      <c r="D404" t="s">
        <v>74</v>
      </c>
      <c r="E404">
        <v>1.9384527105641636</v>
      </c>
      <c r="F404">
        <v>1.9384527105641636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</row>
    <row r="405" spans="1:18" x14ac:dyDescent="0.3">
      <c r="A405" t="s">
        <v>74</v>
      </c>
      <c r="C405" t="s">
        <v>1222</v>
      </c>
      <c r="D405" t="s">
        <v>74</v>
      </c>
      <c r="E405">
        <v>1.9384527105641636</v>
      </c>
      <c r="F405">
        <v>1.9384527105641636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</row>
    <row r="406" spans="1:18" x14ac:dyDescent="0.3">
      <c r="A406" t="s">
        <v>74</v>
      </c>
      <c r="C406" t="s">
        <v>1223</v>
      </c>
      <c r="D406" t="s">
        <v>74</v>
      </c>
      <c r="E406">
        <v>1.9384527105641636</v>
      </c>
      <c r="F406">
        <v>1.9384527105641636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</row>
    <row r="407" spans="1:18" x14ac:dyDescent="0.3">
      <c r="A407" t="s">
        <v>74</v>
      </c>
      <c r="C407" t="s">
        <v>1224</v>
      </c>
      <c r="D407" t="s">
        <v>74</v>
      </c>
      <c r="E407">
        <v>1.9384527105641636</v>
      </c>
      <c r="F407">
        <v>1.9384527105641636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</row>
    <row r="408" spans="1:18" x14ac:dyDescent="0.3">
      <c r="A408" t="s">
        <v>74</v>
      </c>
      <c r="C408" t="s">
        <v>1225</v>
      </c>
      <c r="D408" t="s">
        <v>74</v>
      </c>
      <c r="E408">
        <v>1.9384527105641636</v>
      </c>
      <c r="F408">
        <v>1.9384527105641636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</row>
    <row r="409" spans="1:18" x14ac:dyDescent="0.3">
      <c r="A409" t="s">
        <v>74</v>
      </c>
      <c r="C409" t="s">
        <v>1226</v>
      </c>
      <c r="D409" t="s">
        <v>74</v>
      </c>
      <c r="E409">
        <v>1.9384527105641636</v>
      </c>
      <c r="F409">
        <v>1.9384527105641636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</row>
    <row r="410" spans="1:18" x14ac:dyDescent="0.3">
      <c r="A410" t="s">
        <v>74</v>
      </c>
      <c r="C410" t="s">
        <v>1227</v>
      </c>
      <c r="D410" t="s">
        <v>74</v>
      </c>
      <c r="E410">
        <v>1.9384527105641636</v>
      </c>
      <c r="F410">
        <v>1.9384527105641636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</row>
    <row r="411" spans="1:18" x14ac:dyDescent="0.3">
      <c r="A411" t="s">
        <v>74</v>
      </c>
      <c r="C411" t="s">
        <v>1228</v>
      </c>
      <c r="D411" t="s">
        <v>74</v>
      </c>
      <c r="E411">
        <v>1.9384527105641636</v>
      </c>
      <c r="F411">
        <v>1.9384527105641636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</row>
    <row r="412" spans="1:18" x14ac:dyDescent="0.3">
      <c r="A412" t="s">
        <v>74</v>
      </c>
      <c r="C412" t="s">
        <v>1229</v>
      </c>
      <c r="D412" t="s">
        <v>74</v>
      </c>
      <c r="E412">
        <v>1.9384527105641636</v>
      </c>
      <c r="F412">
        <v>1.9384527105641636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</row>
    <row r="413" spans="1:18" x14ac:dyDescent="0.3">
      <c r="A413" t="s">
        <v>74</v>
      </c>
      <c r="C413" t="s">
        <v>1230</v>
      </c>
      <c r="D413" t="s">
        <v>74</v>
      </c>
      <c r="E413">
        <v>1.9384527105641636</v>
      </c>
      <c r="F413">
        <v>1.9384527105641636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</row>
    <row r="414" spans="1:18" x14ac:dyDescent="0.3">
      <c r="A414">
        <v>36</v>
      </c>
      <c r="C414" t="s">
        <v>1231</v>
      </c>
      <c r="D414" t="s">
        <v>74</v>
      </c>
      <c r="E414">
        <v>1.9384527105641636</v>
      </c>
      <c r="F414">
        <v>1.9384527105641636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</row>
    <row r="415" spans="1:18" x14ac:dyDescent="0.3">
      <c r="A415" t="s">
        <v>74</v>
      </c>
      <c r="C415" t="s">
        <v>1232</v>
      </c>
      <c r="D415" t="s">
        <v>74</v>
      </c>
      <c r="E415">
        <v>1.9384527105641636</v>
      </c>
      <c r="F415">
        <v>1.9384527105641636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</row>
    <row r="416" spans="1:18" x14ac:dyDescent="0.3">
      <c r="A416" t="s">
        <v>74</v>
      </c>
      <c r="C416" t="s">
        <v>1233</v>
      </c>
      <c r="D416" t="s">
        <v>74</v>
      </c>
      <c r="E416">
        <v>1.9384527105641636</v>
      </c>
      <c r="F416">
        <v>1.9384527105641636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</row>
    <row r="417" spans="1:18" x14ac:dyDescent="0.3">
      <c r="A417" t="s">
        <v>74</v>
      </c>
      <c r="C417" t="s">
        <v>1234</v>
      </c>
      <c r="D417" t="s">
        <v>74</v>
      </c>
      <c r="E417">
        <v>1.9384527105641636</v>
      </c>
      <c r="F417">
        <v>1.9384527105641636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</row>
    <row r="418" spans="1:18" x14ac:dyDescent="0.3">
      <c r="A418" t="s">
        <v>74</v>
      </c>
      <c r="C418" t="s">
        <v>1235</v>
      </c>
      <c r="D418" t="s">
        <v>74</v>
      </c>
      <c r="E418">
        <v>1.9384527105641636</v>
      </c>
      <c r="F418">
        <v>1.9384527105641636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</row>
    <row r="419" spans="1:18" x14ac:dyDescent="0.3">
      <c r="A419" t="s">
        <v>74</v>
      </c>
      <c r="C419" t="s">
        <v>1236</v>
      </c>
      <c r="D419" t="s">
        <v>74</v>
      </c>
      <c r="E419">
        <v>1.9384527105641636</v>
      </c>
      <c r="F419">
        <v>1.9384527105641636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</row>
    <row r="420" spans="1:18" x14ac:dyDescent="0.3">
      <c r="A420" t="s">
        <v>74</v>
      </c>
      <c r="C420" t="s">
        <v>1237</v>
      </c>
      <c r="D420" t="s">
        <v>74</v>
      </c>
      <c r="E420">
        <v>1.9384527105641636</v>
      </c>
      <c r="F420">
        <v>1.9384527105641636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</row>
    <row r="421" spans="1:18" x14ac:dyDescent="0.3">
      <c r="A421" t="s">
        <v>74</v>
      </c>
      <c r="C421" t="s">
        <v>1238</v>
      </c>
      <c r="D421" t="s">
        <v>74</v>
      </c>
      <c r="E421">
        <v>1.9384527105641636</v>
      </c>
      <c r="F421">
        <v>1.9384527105641636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</row>
    <row r="422" spans="1:18" x14ac:dyDescent="0.3">
      <c r="A422" t="s">
        <v>74</v>
      </c>
      <c r="C422" t="s">
        <v>1239</v>
      </c>
      <c r="D422" t="s">
        <v>74</v>
      </c>
      <c r="E422">
        <v>1.9384527105641636</v>
      </c>
      <c r="F422">
        <v>1.9384527105641636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</row>
    <row r="423" spans="1:18" x14ac:dyDescent="0.3">
      <c r="A423" t="s">
        <v>74</v>
      </c>
      <c r="C423" t="s">
        <v>1240</v>
      </c>
      <c r="D423" t="s">
        <v>74</v>
      </c>
      <c r="E423">
        <v>1.9384527105641636</v>
      </c>
      <c r="F423">
        <v>1.9384527105641636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</row>
    <row r="424" spans="1:18" x14ac:dyDescent="0.3">
      <c r="A424" t="s">
        <v>74</v>
      </c>
      <c r="C424" t="s">
        <v>1241</v>
      </c>
      <c r="D424" t="s">
        <v>74</v>
      </c>
      <c r="E424">
        <v>1.9384527105641636</v>
      </c>
      <c r="F424">
        <v>1.9384527105641636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</row>
    <row r="425" spans="1:18" x14ac:dyDescent="0.3">
      <c r="A425" t="s">
        <v>74</v>
      </c>
      <c r="C425" t="s">
        <v>1242</v>
      </c>
      <c r="D425" t="s">
        <v>74</v>
      </c>
      <c r="E425">
        <v>1.9384527105641636</v>
      </c>
      <c r="F425">
        <v>1.9384527105641636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</row>
    <row r="426" spans="1:18" x14ac:dyDescent="0.3">
      <c r="A426" t="s">
        <v>74</v>
      </c>
      <c r="C426" t="s">
        <v>1243</v>
      </c>
      <c r="D426" t="s">
        <v>74</v>
      </c>
      <c r="E426">
        <v>1.9384527105641636</v>
      </c>
      <c r="F426">
        <v>1.9384527105641636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</row>
    <row r="427" spans="1:18" x14ac:dyDescent="0.3">
      <c r="A427" t="s">
        <v>74</v>
      </c>
      <c r="C427" t="s">
        <v>1244</v>
      </c>
      <c r="D427" t="s">
        <v>74</v>
      </c>
      <c r="E427">
        <v>1.9384527105641636</v>
      </c>
      <c r="F427">
        <v>1.9384527105641636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</row>
    <row r="428" spans="1:18" x14ac:dyDescent="0.3">
      <c r="A428" t="s">
        <v>74</v>
      </c>
      <c r="C428" t="s">
        <v>1245</v>
      </c>
      <c r="D428" t="s">
        <v>74</v>
      </c>
      <c r="E428">
        <v>1.9384527105641636</v>
      </c>
      <c r="F428">
        <v>1.9384527105641636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</row>
    <row r="429" spans="1:18" x14ac:dyDescent="0.3">
      <c r="A429" t="s">
        <v>74</v>
      </c>
      <c r="C429" t="s">
        <v>1246</v>
      </c>
      <c r="D429" t="s">
        <v>74</v>
      </c>
      <c r="E429">
        <v>1.9384527105641636</v>
      </c>
      <c r="F429">
        <v>1.9384527105641636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</row>
    <row r="430" spans="1:18" x14ac:dyDescent="0.3">
      <c r="A430" t="s">
        <v>74</v>
      </c>
      <c r="C430" t="s">
        <v>1247</v>
      </c>
      <c r="D430" t="s">
        <v>74</v>
      </c>
      <c r="E430">
        <v>1.9384527105641636</v>
      </c>
      <c r="F430">
        <v>1.9384527105641636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</row>
    <row r="431" spans="1:18" x14ac:dyDescent="0.3">
      <c r="A431" t="s">
        <v>74</v>
      </c>
      <c r="C431" t="s">
        <v>1248</v>
      </c>
      <c r="D431" t="s">
        <v>74</v>
      </c>
      <c r="E431">
        <v>1.9384527105641636</v>
      </c>
      <c r="F431">
        <v>1.9384527105641636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</row>
    <row r="432" spans="1:18" x14ac:dyDescent="0.3">
      <c r="A432" t="s">
        <v>74</v>
      </c>
      <c r="C432" t="s">
        <v>1249</v>
      </c>
      <c r="D432" t="s">
        <v>74</v>
      </c>
      <c r="E432">
        <v>1.9384527105641636</v>
      </c>
      <c r="F432">
        <v>1.9384527105641636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</row>
    <row r="433" spans="1:18" x14ac:dyDescent="0.3">
      <c r="A433" t="s">
        <v>74</v>
      </c>
      <c r="C433" t="s">
        <v>1250</v>
      </c>
      <c r="D433" t="s">
        <v>74</v>
      </c>
      <c r="E433">
        <v>1.9384527105641636</v>
      </c>
      <c r="F433">
        <v>1.9384527105641636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</row>
    <row r="434" spans="1:18" x14ac:dyDescent="0.3">
      <c r="A434">
        <v>38</v>
      </c>
      <c r="C434" t="s">
        <v>1251</v>
      </c>
      <c r="D434" t="s">
        <v>74</v>
      </c>
      <c r="E434">
        <v>1.9384527105641636</v>
      </c>
      <c r="F434">
        <v>1.9384527105641636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</row>
    <row r="435" spans="1:18" x14ac:dyDescent="0.3">
      <c r="A435" t="s">
        <v>74</v>
      </c>
      <c r="C435" t="s">
        <v>1252</v>
      </c>
      <c r="D435" t="s">
        <v>74</v>
      </c>
      <c r="E435">
        <v>1.9384527105641636</v>
      </c>
      <c r="F435">
        <v>1.9384527105641636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</row>
    <row r="436" spans="1:18" x14ac:dyDescent="0.3">
      <c r="A436" t="s">
        <v>74</v>
      </c>
      <c r="C436" t="s">
        <v>1253</v>
      </c>
      <c r="D436" t="s">
        <v>74</v>
      </c>
      <c r="E436">
        <v>1.9384527105641636</v>
      </c>
      <c r="F436">
        <v>1.9384527105641636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</row>
    <row r="437" spans="1:18" x14ac:dyDescent="0.3">
      <c r="A437" t="s">
        <v>74</v>
      </c>
      <c r="C437" t="s">
        <v>1254</v>
      </c>
      <c r="D437" t="s">
        <v>74</v>
      </c>
      <c r="E437">
        <v>1.9384527105641636</v>
      </c>
      <c r="F437">
        <v>1.9384527105641636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</row>
    <row r="438" spans="1:18" x14ac:dyDescent="0.3">
      <c r="A438" t="s">
        <v>74</v>
      </c>
      <c r="C438" t="s">
        <v>1255</v>
      </c>
      <c r="D438" t="s">
        <v>74</v>
      </c>
      <c r="E438">
        <v>1.9384527105641636</v>
      </c>
      <c r="F438">
        <v>1.9384527105641636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</row>
    <row r="439" spans="1:18" x14ac:dyDescent="0.3">
      <c r="A439" t="s">
        <v>74</v>
      </c>
      <c r="C439" t="s">
        <v>1256</v>
      </c>
      <c r="D439" t="s">
        <v>74</v>
      </c>
      <c r="E439">
        <v>1.9384527105641636</v>
      </c>
      <c r="F439">
        <v>1.9384527105641636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</row>
    <row r="440" spans="1:18" x14ac:dyDescent="0.3">
      <c r="A440" t="s">
        <v>74</v>
      </c>
      <c r="C440" t="s">
        <v>1257</v>
      </c>
      <c r="D440" t="s">
        <v>74</v>
      </c>
      <c r="E440">
        <v>1.9384527105641636</v>
      </c>
      <c r="F440">
        <v>1.9384527105641636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</row>
    <row r="441" spans="1:18" x14ac:dyDescent="0.3">
      <c r="A441" t="s">
        <v>74</v>
      </c>
      <c r="C441" t="s">
        <v>1258</v>
      </c>
      <c r="D441" t="s">
        <v>74</v>
      </c>
      <c r="E441">
        <v>1.9384527105641636</v>
      </c>
      <c r="F441">
        <v>1.9384527105641636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</row>
    <row r="442" spans="1:18" x14ac:dyDescent="0.3">
      <c r="A442" t="s">
        <v>74</v>
      </c>
      <c r="C442" t="s">
        <v>1259</v>
      </c>
      <c r="D442" t="s">
        <v>74</v>
      </c>
      <c r="E442">
        <v>1.9384527105641636</v>
      </c>
      <c r="F442">
        <v>1.9384527105641636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</row>
    <row r="443" spans="1:18" x14ac:dyDescent="0.3">
      <c r="A443" t="s">
        <v>74</v>
      </c>
      <c r="C443" t="s">
        <v>1260</v>
      </c>
      <c r="D443" t="s">
        <v>74</v>
      </c>
      <c r="E443">
        <v>1.9384527105641636</v>
      </c>
      <c r="F443">
        <v>1.9384527105641636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</row>
    <row r="444" spans="1:18" x14ac:dyDescent="0.3">
      <c r="A444" t="s">
        <v>74</v>
      </c>
      <c r="C444" t="s">
        <v>1261</v>
      </c>
      <c r="D444" t="s">
        <v>74</v>
      </c>
      <c r="E444">
        <v>1.9384527105641636</v>
      </c>
      <c r="F444">
        <v>1.9384527105641636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</row>
    <row r="445" spans="1:18" x14ac:dyDescent="0.3">
      <c r="A445" t="s">
        <v>74</v>
      </c>
      <c r="C445" t="s">
        <v>1262</v>
      </c>
      <c r="D445" t="s">
        <v>74</v>
      </c>
      <c r="E445">
        <v>1.9384527105641636</v>
      </c>
      <c r="F445">
        <v>1.9384527105641636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</row>
    <row r="446" spans="1:18" x14ac:dyDescent="0.3">
      <c r="A446" t="s">
        <v>74</v>
      </c>
      <c r="C446" t="s">
        <v>1263</v>
      </c>
      <c r="D446" t="s">
        <v>74</v>
      </c>
      <c r="E446">
        <v>1.9384527105641636</v>
      </c>
      <c r="F446">
        <v>1.9384527105641636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</row>
    <row r="447" spans="1:18" x14ac:dyDescent="0.3">
      <c r="A447" t="s">
        <v>74</v>
      </c>
      <c r="C447" t="s">
        <v>1264</v>
      </c>
      <c r="D447" t="s">
        <v>74</v>
      </c>
      <c r="E447">
        <v>1.9384527105641636</v>
      </c>
      <c r="F447">
        <v>1.9384527105641636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</row>
    <row r="448" spans="1:18" x14ac:dyDescent="0.3">
      <c r="A448" t="s">
        <v>74</v>
      </c>
      <c r="C448" t="s">
        <v>1265</v>
      </c>
      <c r="D448" t="s">
        <v>74</v>
      </c>
      <c r="E448">
        <v>1.9384527105641636</v>
      </c>
      <c r="F448">
        <v>1.9384527105641636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</row>
    <row r="449" spans="1:18" x14ac:dyDescent="0.3">
      <c r="A449" t="s">
        <v>74</v>
      </c>
      <c r="C449" t="s">
        <v>1266</v>
      </c>
      <c r="D449" t="s">
        <v>74</v>
      </c>
      <c r="E449">
        <v>1.9384527105641636</v>
      </c>
      <c r="F449">
        <v>1.9384527105641636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</row>
    <row r="450" spans="1:18" x14ac:dyDescent="0.3">
      <c r="A450" t="s">
        <v>74</v>
      </c>
      <c r="C450" t="s">
        <v>1267</v>
      </c>
      <c r="D450" t="s">
        <v>74</v>
      </c>
      <c r="E450">
        <v>1.9384527105641636</v>
      </c>
      <c r="F450">
        <v>1.9384527105641636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</row>
    <row r="451" spans="1:18" x14ac:dyDescent="0.3">
      <c r="A451" t="s">
        <v>74</v>
      </c>
      <c r="C451" t="s">
        <v>1268</v>
      </c>
      <c r="D451" t="s">
        <v>74</v>
      </c>
      <c r="E451">
        <v>1.9384527105641636</v>
      </c>
      <c r="F451">
        <v>1.9384527105641636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</row>
    <row r="452" spans="1:18" x14ac:dyDescent="0.3">
      <c r="A452" t="s">
        <v>74</v>
      </c>
      <c r="C452" t="s">
        <v>1269</v>
      </c>
      <c r="D452" t="s">
        <v>74</v>
      </c>
      <c r="E452">
        <v>1.9384527105641636</v>
      </c>
      <c r="F452">
        <v>1.9384527105641636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</row>
    <row r="453" spans="1:18" x14ac:dyDescent="0.3">
      <c r="A453" t="s">
        <v>74</v>
      </c>
      <c r="C453" t="s">
        <v>1270</v>
      </c>
      <c r="D453" t="s">
        <v>74</v>
      </c>
      <c r="E453">
        <v>1.9384527105641636</v>
      </c>
      <c r="F453">
        <v>1.9384527105641636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</row>
    <row r="454" spans="1:18" x14ac:dyDescent="0.3">
      <c r="A454">
        <v>40</v>
      </c>
      <c r="C454" t="s">
        <v>1271</v>
      </c>
      <c r="D454" t="s">
        <v>74</v>
      </c>
      <c r="E454">
        <v>1.9384527105641636</v>
      </c>
      <c r="F454">
        <v>1.9384527105641636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</row>
    <row r="455" spans="1:18" x14ac:dyDescent="0.3">
      <c r="A455" t="s">
        <v>74</v>
      </c>
      <c r="C455" t="s">
        <v>1272</v>
      </c>
      <c r="D455" t="s">
        <v>74</v>
      </c>
      <c r="E455">
        <v>1.9384527105641636</v>
      </c>
      <c r="F455">
        <v>1.9384527105641636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</row>
    <row r="456" spans="1:18" x14ac:dyDescent="0.3">
      <c r="A456" t="s">
        <v>74</v>
      </c>
      <c r="C456" t="s">
        <v>1273</v>
      </c>
      <c r="D456" t="s">
        <v>74</v>
      </c>
      <c r="E456">
        <v>1.9384527105641636</v>
      </c>
      <c r="F456">
        <v>1.9384527105641636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</row>
    <row r="457" spans="1:18" x14ac:dyDescent="0.3">
      <c r="A457" t="s">
        <v>74</v>
      </c>
      <c r="C457" t="s">
        <v>1274</v>
      </c>
      <c r="D457" t="s">
        <v>74</v>
      </c>
      <c r="E457">
        <v>1.9384527105641636</v>
      </c>
      <c r="F457">
        <v>1.9384527105641636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</row>
    <row r="458" spans="1:18" x14ac:dyDescent="0.3">
      <c r="A458" t="s">
        <v>74</v>
      </c>
      <c r="C458" t="s">
        <v>1275</v>
      </c>
      <c r="D458" t="s">
        <v>74</v>
      </c>
      <c r="E458">
        <v>1.9384527105641636</v>
      </c>
      <c r="F458">
        <v>1.9384527105641636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</row>
    <row r="459" spans="1:18" x14ac:dyDescent="0.3">
      <c r="A459" t="s">
        <v>74</v>
      </c>
      <c r="C459" t="s">
        <v>1276</v>
      </c>
      <c r="D459" t="s">
        <v>74</v>
      </c>
      <c r="E459">
        <v>1.9384527105641636</v>
      </c>
      <c r="F459">
        <v>1.9384527105641636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</row>
    <row r="460" spans="1:18" x14ac:dyDescent="0.3">
      <c r="A460" t="s">
        <v>74</v>
      </c>
      <c r="C460" t="s">
        <v>1277</v>
      </c>
      <c r="D460" t="s">
        <v>74</v>
      </c>
      <c r="E460">
        <v>1.9384527105641636</v>
      </c>
      <c r="F460">
        <v>1.9384527105641636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</row>
    <row r="461" spans="1:18" x14ac:dyDescent="0.3">
      <c r="A461" t="s">
        <v>74</v>
      </c>
      <c r="C461" t="s">
        <v>1278</v>
      </c>
      <c r="D461" t="s">
        <v>74</v>
      </c>
      <c r="E461">
        <v>1.9384527105641636</v>
      </c>
      <c r="F461">
        <v>1.9384527105641636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</row>
    <row r="462" spans="1:18" x14ac:dyDescent="0.3">
      <c r="A462" t="s">
        <v>74</v>
      </c>
      <c r="C462" t="s">
        <v>1279</v>
      </c>
      <c r="D462" t="s">
        <v>74</v>
      </c>
      <c r="E462">
        <v>1.9384527105641636</v>
      </c>
      <c r="F462">
        <v>1.9384527105641636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</row>
    <row r="463" spans="1:18" x14ac:dyDescent="0.3">
      <c r="A463" t="s">
        <v>74</v>
      </c>
      <c r="C463" t="s">
        <v>1280</v>
      </c>
      <c r="D463" t="s">
        <v>74</v>
      </c>
      <c r="E463">
        <v>1.9384527105641636</v>
      </c>
      <c r="F463">
        <v>1.9384527105641636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</row>
    <row r="464" spans="1:18" x14ac:dyDescent="0.3">
      <c r="A464" t="s">
        <v>74</v>
      </c>
      <c r="C464" t="s">
        <v>1281</v>
      </c>
      <c r="D464" t="s">
        <v>74</v>
      </c>
      <c r="E464">
        <v>1.9384527105641636</v>
      </c>
      <c r="F464">
        <v>1.9384527105641636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</row>
    <row r="465" spans="1:18" x14ac:dyDescent="0.3">
      <c r="A465" t="s">
        <v>74</v>
      </c>
      <c r="C465" t="s">
        <v>1282</v>
      </c>
      <c r="D465" t="s">
        <v>74</v>
      </c>
      <c r="E465">
        <v>1.9384527105641636</v>
      </c>
      <c r="F465">
        <v>1.9384527105641636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</row>
    <row r="466" spans="1:18" x14ac:dyDescent="0.3">
      <c r="A466" t="s">
        <v>74</v>
      </c>
      <c r="C466" t="s">
        <v>1283</v>
      </c>
      <c r="D466" t="s">
        <v>74</v>
      </c>
      <c r="E466">
        <v>1.9384527105641636</v>
      </c>
      <c r="F466">
        <v>1.9384527105641636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</row>
    <row r="467" spans="1:18" x14ac:dyDescent="0.3">
      <c r="A467" t="s">
        <v>74</v>
      </c>
      <c r="C467" t="s">
        <v>1284</v>
      </c>
      <c r="D467" t="s">
        <v>74</v>
      </c>
      <c r="E467">
        <v>1.9384527105641636</v>
      </c>
      <c r="F467">
        <v>1.9384527105641636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</row>
    <row r="468" spans="1:18" x14ac:dyDescent="0.3">
      <c r="A468" t="s">
        <v>74</v>
      </c>
      <c r="C468" t="s">
        <v>1285</v>
      </c>
      <c r="D468" t="s">
        <v>74</v>
      </c>
      <c r="E468">
        <v>1.9384527105641636</v>
      </c>
      <c r="F468">
        <v>1.9384527105641636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</row>
    <row r="469" spans="1:18" x14ac:dyDescent="0.3">
      <c r="A469" t="s">
        <v>74</v>
      </c>
      <c r="C469" t="s">
        <v>1286</v>
      </c>
      <c r="D469" t="s">
        <v>74</v>
      </c>
      <c r="E469">
        <v>1.9384527105641636</v>
      </c>
      <c r="F469">
        <v>1.9384527105641636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</row>
    <row r="470" spans="1:18" x14ac:dyDescent="0.3">
      <c r="A470" t="s">
        <v>74</v>
      </c>
      <c r="C470" t="s">
        <v>1287</v>
      </c>
      <c r="D470" t="s">
        <v>74</v>
      </c>
      <c r="E470">
        <v>1.9384527105641636</v>
      </c>
      <c r="F470">
        <v>1.9384527105641636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</row>
    <row r="471" spans="1:18" x14ac:dyDescent="0.3">
      <c r="A471" t="s">
        <v>74</v>
      </c>
      <c r="C471" t="s">
        <v>1288</v>
      </c>
      <c r="D471" t="s">
        <v>74</v>
      </c>
      <c r="E471">
        <v>1.9384527105641636</v>
      </c>
      <c r="F471">
        <v>1.9384527105641636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</row>
    <row r="472" spans="1:18" x14ac:dyDescent="0.3">
      <c r="A472" t="s">
        <v>74</v>
      </c>
      <c r="C472" t="s">
        <v>1289</v>
      </c>
      <c r="D472" t="s">
        <v>74</v>
      </c>
      <c r="E472">
        <v>1.9384527105641636</v>
      </c>
      <c r="F472">
        <v>1.9384527105641636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</row>
    <row r="473" spans="1:18" x14ac:dyDescent="0.3">
      <c r="A473" t="s">
        <v>74</v>
      </c>
      <c r="C473" t="s">
        <v>1290</v>
      </c>
      <c r="D473" t="s">
        <v>74</v>
      </c>
      <c r="E473">
        <v>1.9384527105641636</v>
      </c>
      <c r="F473">
        <v>1.9384527105641636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</row>
    <row r="474" spans="1:18" x14ac:dyDescent="0.3">
      <c r="A474">
        <v>42</v>
      </c>
      <c r="C474" t="s">
        <v>1291</v>
      </c>
      <c r="D474" t="s">
        <v>74</v>
      </c>
      <c r="E474">
        <v>1.9384527105641636</v>
      </c>
      <c r="F474">
        <v>1.9384527105641636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</row>
    <row r="475" spans="1:18" x14ac:dyDescent="0.3">
      <c r="A475" t="s">
        <v>74</v>
      </c>
      <c r="C475" t="s">
        <v>1292</v>
      </c>
      <c r="D475" t="s">
        <v>74</v>
      </c>
      <c r="E475">
        <v>1.9384527105641636</v>
      </c>
      <c r="F475">
        <v>1.9384527105641636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</row>
    <row r="476" spans="1:18" x14ac:dyDescent="0.3">
      <c r="A476" t="s">
        <v>74</v>
      </c>
      <c r="C476" t="s">
        <v>1293</v>
      </c>
      <c r="D476" t="s">
        <v>74</v>
      </c>
      <c r="E476">
        <v>1.9384527105641636</v>
      </c>
      <c r="F476">
        <v>1.9384527105641636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</row>
    <row r="477" spans="1:18" x14ac:dyDescent="0.3">
      <c r="A477" t="s">
        <v>74</v>
      </c>
      <c r="C477" t="s">
        <v>1294</v>
      </c>
      <c r="D477" t="s">
        <v>74</v>
      </c>
      <c r="E477">
        <v>1.9384527105641636</v>
      </c>
      <c r="F477">
        <v>1.9384527105641636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</row>
    <row r="478" spans="1:18" x14ac:dyDescent="0.3">
      <c r="A478" t="s">
        <v>74</v>
      </c>
      <c r="C478" t="s">
        <v>1295</v>
      </c>
      <c r="D478" t="s">
        <v>74</v>
      </c>
      <c r="E478">
        <v>1.9384527105641636</v>
      </c>
      <c r="F478">
        <v>1.9384527105641636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</row>
    <row r="479" spans="1:18" x14ac:dyDescent="0.3">
      <c r="A479" t="s">
        <v>74</v>
      </c>
      <c r="C479" t="s">
        <v>1296</v>
      </c>
      <c r="D479" t="s">
        <v>74</v>
      </c>
      <c r="E479">
        <v>1.9384527105641636</v>
      </c>
      <c r="F479">
        <v>1.9384527105641636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</row>
    <row r="480" spans="1:18" x14ac:dyDescent="0.3">
      <c r="A480" t="s">
        <v>74</v>
      </c>
      <c r="C480" t="s">
        <v>1297</v>
      </c>
      <c r="D480" t="s">
        <v>74</v>
      </c>
      <c r="E480">
        <v>1.9384527105641636</v>
      </c>
      <c r="F480">
        <v>1.9384527105641636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</row>
    <row r="481" spans="1:18" x14ac:dyDescent="0.3">
      <c r="A481" t="s">
        <v>74</v>
      </c>
      <c r="C481" t="s">
        <v>1298</v>
      </c>
      <c r="D481" t="s">
        <v>74</v>
      </c>
      <c r="E481">
        <v>1.9384527105641636</v>
      </c>
      <c r="F481">
        <v>1.9384527105641636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</row>
    <row r="482" spans="1:18" x14ac:dyDescent="0.3">
      <c r="A482" t="s">
        <v>74</v>
      </c>
      <c r="C482" t="s">
        <v>1299</v>
      </c>
      <c r="D482" t="s">
        <v>74</v>
      </c>
      <c r="E482">
        <v>1.9384527105641636</v>
      </c>
      <c r="F482">
        <v>1.9384527105641636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</row>
    <row r="483" spans="1:18" x14ac:dyDescent="0.3">
      <c r="A483" t="s">
        <v>74</v>
      </c>
      <c r="C483" t="s">
        <v>1300</v>
      </c>
      <c r="D483" t="s">
        <v>74</v>
      </c>
      <c r="E483">
        <v>1.9384527105641636</v>
      </c>
      <c r="F483">
        <v>1.9384527105641636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74</v>
      </c>
      <c r="R483" t="s">
        <v>74</v>
      </c>
    </row>
    <row r="484" spans="1:18" x14ac:dyDescent="0.3">
      <c r="A484" t="s">
        <v>74</v>
      </c>
      <c r="C484" t="s">
        <v>1301</v>
      </c>
      <c r="D484" t="s">
        <v>74</v>
      </c>
      <c r="E484">
        <v>1.9384527105641636</v>
      </c>
      <c r="F484">
        <v>1.9384527105641636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</row>
    <row r="485" spans="1:18" x14ac:dyDescent="0.3">
      <c r="A485" t="s">
        <v>74</v>
      </c>
      <c r="C485" t="s">
        <v>1302</v>
      </c>
      <c r="D485" t="s">
        <v>74</v>
      </c>
      <c r="E485">
        <v>1.9384527105641636</v>
      </c>
      <c r="F485">
        <v>1.9384527105641636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</row>
    <row r="486" spans="1:18" x14ac:dyDescent="0.3">
      <c r="A486" t="s">
        <v>74</v>
      </c>
      <c r="C486" t="s">
        <v>1303</v>
      </c>
      <c r="D486" t="s">
        <v>74</v>
      </c>
      <c r="E486">
        <v>1.9384527105641636</v>
      </c>
      <c r="F486">
        <v>1.9384527105641636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</row>
    <row r="487" spans="1:18" x14ac:dyDescent="0.3">
      <c r="A487" t="s">
        <v>74</v>
      </c>
      <c r="C487" t="s">
        <v>1304</v>
      </c>
      <c r="D487" t="s">
        <v>74</v>
      </c>
      <c r="E487">
        <v>1.9384527105641636</v>
      </c>
      <c r="F487">
        <v>1.9384527105641636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</row>
    <row r="488" spans="1:18" x14ac:dyDescent="0.3">
      <c r="A488" t="s">
        <v>74</v>
      </c>
      <c r="C488" t="s">
        <v>1305</v>
      </c>
      <c r="D488" t="s">
        <v>74</v>
      </c>
      <c r="E488">
        <v>1.9384527105641636</v>
      </c>
      <c r="F488">
        <v>1.9384527105641636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</row>
    <row r="489" spans="1:18" x14ac:dyDescent="0.3">
      <c r="A489" t="s">
        <v>74</v>
      </c>
      <c r="C489" t="s">
        <v>1306</v>
      </c>
      <c r="D489" t="s">
        <v>74</v>
      </c>
      <c r="E489">
        <v>1.9384527105641636</v>
      </c>
      <c r="F489">
        <v>1.9384527105641636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</row>
    <row r="490" spans="1:18" x14ac:dyDescent="0.3">
      <c r="A490" t="s">
        <v>74</v>
      </c>
      <c r="C490" t="s">
        <v>1307</v>
      </c>
      <c r="D490" t="s">
        <v>74</v>
      </c>
      <c r="E490">
        <v>1.9384527105641636</v>
      </c>
      <c r="F490">
        <v>1.9384527105641636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</row>
    <row r="491" spans="1:18" x14ac:dyDescent="0.3">
      <c r="A491" t="s">
        <v>74</v>
      </c>
      <c r="C491" t="s">
        <v>1308</v>
      </c>
      <c r="D491" t="s">
        <v>74</v>
      </c>
      <c r="E491">
        <v>1.9384527105641636</v>
      </c>
      <c r="F491">
        <v>1.9384527105641636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</row>
    <row r="492" spans="1:18" x14ac:dyDescent="0.3">
      <c r="A492" t="s">
        <v>74</v>
      </c>
      <c r="C492" t="s">
        <v>1309</v>
      </c>
      <c r="D492" t="s">
        <v>74</v>
      </c>
      <c r="E492">
        <v>1.9384527105641636</v>
      </c>
      <c r="F492">
        <v>1.9384527105641636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</row>
    <row r="493" spans="1:18" x14ac:dyDescent="0.3">
      <c r="A493" t="s">
        <v>74</v>
      </c>
      <c r="C493" t="s">
        <v>1310</v>
      </c>
      <c r="D493" t="s">
        <v>74</v>
      </c>
      <c r="E493">
        <v>1.9384527105641636</v>
      </c>
      <c r="F493">
        <v>1.9384527105641636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</row>
    <row r="494" spans="1:18" x14ac:dyDescent="0.3">
      <c r="A494">
        <v>44</v>
      </c>
      <c r="C494" t="s">
        <v>1311</v>
      </c>
      <c r="D494" t="s">
        <v>74</v>
      </c>
      <c r="E494">
        <v>1.9384527105641636</v>
      </c>
      <c r="F494">
        <v>1.9384527105641636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</row>
    <row r="495" spans="1:18" x14ac:dyDescent="0.3">
      <c r="A495" t="s">
        <v>74</v>
      </c>
      <c r="C495" t="s">
        <v>1312</v>
      </c>
      <c r="D495" t="s">
        <v>74</v>
      </c>
      <c r="E495">
        <v>1.9384527105641636</v>
      </c>
      <c r="F495">
        <v>1.9384527105641636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</row>
    <row r="496" spans="1:18" x14ac:dyDescent="0.3">
      <c r="A496" t="s">
        <v>74</v>
      </c>
      <c r="C496" t="s">
        <v>1313</v>
      </c>
      <c r="D496" t="s">
        <v>74</v>
      </c>
      <c r="E496">
        <v>1.9384527105641636</v>
      </c>
      <c r="F496">
        <v>1.9384527105641636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</row>
    <row r="497" spans="1:18" x14ac:dyDescent="0.3">
      <c r="A497" t="s">
        <v>74</v>
      </c>
      <c r="C497" t="s">
        <v>1314</v>
      </c>
      <c r="D497" t="s">
        <v>74</v>
      </c>
      <c r="E497">
        <v>1.9384527105641636</v>
      </c>
      <c r="F497">
        <v>1.9384527105641636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</row>
    <row r="498" spans="1:18" x14ac:dyDescent="0.3">
      <c r="A498" t="s">
        <v>74</v>
      </c>
      <c r="C498" t="s">
        <v>1315</v>
      </c>
      <c r="D498" t="s">
        <v>74</v>
      </c>
      <c r="E498">
        <v>1.9384527105641636</v>
      </c>
      <c r="F498">
        <v>1.9384527105641636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</row>
    <row r="499" spans="1:18" x14ac:dyDescent="0.3">
      <c r="A499" t="s">
        <v>74</v>
      </c>
      <c r="C499" t="s">
        <v>1316</v>
      </c>
      <c r="D499" t="s">
        <v>74</v>
      </c>
      <c r="E499">
        <v>1.9384527105641636</v>
      </c>
      <c r="F499">
        <v>1.9384527105641636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</row>
    <row r="500" spans="1:18" x14ac:dyDescent="0.3">
      <c r="A500" t="s">
        <v>74</v>
      </c>
      <c r="C500" t="s">
        <v>1317</v>
      </c>
      <c r="D500" t="s">
        <v>74</v>
      </c>
      <c r="E500">
        <v>1.9384527105641636</v>
      </c>
      <c r="F500">
        <v>1.9384527105641636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</row>
    <row r="501" spans="1:18" x14ac:dyDescent="0.3">
      <c r="A501" t="s">
        <v>74</v>
      </c>
      <c r="C501" t="s">
        <v>1318</v>
      </c>
      <c r="D501" t="s">
        <v>74</v>
      </c>
      <c r="E501">
        <v>1.9384527105641636</v>
      </c>
      <c r="F501">
        <v>1.9384527105641636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</row>
    <row r="502" spans="1:18" x14ac:dyDescent="0.3">
      <c r="A502" t="s">
        <v>74</v>
      </c>
      <c r="C502" t="s">
        <v>1319</v>
      </c>
      <c r="D502" t="s">
        <v>74</v>
      </c>
      <c r="E502">
        <v>1.9384527105641636</v>
      </c>
      <c r="F502">
        <v>1.9384527105641636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</row>
    <row r="503" spans="1:18" x14ac:dyDescent="0.3">
      <c r="A503" t="s">
        <v>74</v>
      </c>
      <c r="C503" t="s">
        <v>1320</v>
      </c>
      <c r="D503" t="s">
        <v>74</v>
      </c>
      <c r="E503">
        <v>1.9384527105641636</v>
      </c>
      <c r="F503">
        <v>1.9384527105641636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</row>
    <row r="504" spans="1:18" x14ac:dyDescent="0.3">
      <c r="A504" t="s">
        <v>74</v>
      </c>
      <c r="C504" t="s">
        <v>1321</v>
      </c>
      <c r="D504" t="s">
        <v>74</v>
      </c>
      <c r="E504">
        <v>1.9384527105641636</v>
      </c>
      <c r="F504">
        <v>1.9384527105641636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</row>
    <row r="505" spans="1:18" x14ac:dyDescent="0.3">
      <c r="A505" t="s">
        <v>74</v>
      </c>
      <c r="C505" t="s">
        <v>1322</v>
      </c>
      <c r="D505" t="s">
        <v>74</v>
      </c>
      <c r="E505">
        <v>1.9384527105641636</v>
      </c>
      <c r="F505">
        <v>1.9384527105641636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</row>
    <row r="506" spans="1:18" x14ac:dyDescent="0.3">
      <c r="A506" t="s">
        <v>74</v>
      </c>
      <c r="C506" t="s">
        <v>1323</v>
      </c>
      <c r="D506" t="s">
        <v>74</v>
      </c>
      <c r="E506">
        <v>1.9384527105641636</v>
      </c>
      <c r="F506">
        <v>1.9384527105641636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</row>
    <row r="507" spans="1:18" x14ac:dyDescent="0.3">
      <c r="A507" t="s">
        <v>74</v>
      </c>
      <c r="C507" t="s">
        <v>1324</v>
      </c>
      <c r="D507" t="s">
        <v>74</v>
      </c>
      <c r="E507">
        <v>1.9384527105641636</v>
      </c>
      <c r="F507">
        <v>1.9384527105641636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</row>
    <row r="508" spans="1:18" x14ac:dyDescent="0.3">
      <c r="A508" t="s">
        <v>74</v>
      </c>
      <c r="C508" t="s">
        <v>1325</v>
      </c>
      <c r="D508" t="s">
        <v>74</v>
      </c>
      <c r="E508">
        <v>1.9384527105641636</v>
      </c>
      <c r="F508">
        <v>1.9384527105641636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</row>
    <row r="509" spans="1:18" x14ac:dyDescent="0.3">
      <c r="A509" t="s">
        <v>74</v>
      </c>
      <c r="C509" t="s">
        <v>1326</v>
      </c>
      <c r="D509" t="s">
        <v>74</v>
      </c>
      <c r="E509">
        <v>1.9384527105641636</v>
      </c>
      <c r="F509">
        <v>1.9384527105641636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</row>
    <row r="510" spans="1:18" x14ac:dyDescent="0.3">
      <c r="A510" t="s">
        <v>74</v>
      </c>
      <c r="C510" t="s">
        <v>1327</v>
      </c>
      <c r="D510" t="s">
        <v>74</v>
      </c>
      <c r="E510">
        <v>1.9384527105641636</v>
      </c>
      <c r="F510">
        <v>1.9384527105641636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</row>
    <row r="511" spans="1:18" x14ac:dyDescent="0.3">
      <c r="A511" t="s">
        <v>74</v>
      </c>
      <c r="C511" t="s">
        <v>1328</v>
      </c>
      <c r="D511" t="s">
        <v>74</v>
      </c>
      <c r="E511">
        <v>1.9384527105641636</v>
      </c>
      <c r="F511">
        <v>1.9384527105641636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</row>
    <row r="512" spans="1:18" x14ac:dyDescent="0.3">
      <c r="A512" t="s">
        <v>74</v>
      </c>
      <c r="C512" t="s">
        <v>1329</v>
      </c>
      <c r="D512" t="s">
        <v>74</v>
      </c>
      <c r="E512">
        <v>1.9384527105641636</v>
      </c>
      <c r="F512">
        <v>1.9384527105641636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</row>
    <row r="513" spans="1:18" x14ac:dyDescent="0.3">
      <c r="A513" t="s">
        <v>74</v>
      </c>
      <c r="C513" t="s">
        <v>1330</v>
      </c>
      <c r="D513" t="s">
        <v>74</v>
      </c>
      <c r="E513">
        <v>1.9384527105641636</v>
      </c>
      <c r="F513">
        <v>1.9384527105641636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</row>
    <row r="514" spans="1:18" x14ac:dyDescent="0.3">
      <c r="A514">
        <v>46</v>
      </c>
      <c r="C514" t="s">
        <v>1331</v>
      </c>
      <c r="D514" t="s">
        <v>74</v>
      </c>
      <c r="E514">
        <v>1.9384527105641636</v>
      </c>
      <c r="F514">
        <v>1.9384527105641636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</row>
    <row r="515" spans="1:18" x14ac:dyDescent="0.3">
      <c r="A515" t="s">
        <v>74</v>
      </c>
      <c r="C515" t="s">
        <v>1332</v>
      </c>
      <c r="D515" t="s">
        <v>74</v>
      </c>
      <c r="E515">
        <v>1.9384527105641636</v>
      </c>
      <c r="F515">
        <v>1.9384527105641636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</row>
    <row r="516" spans="1:18" x14ac:dyDescent="0.3">
      <c r="A516" t="s">
        <v>74</v>
      </c>
      <c r="C516" t="s">
        <v>1333</v>
      </c>
      <c r="D516" t="s">
        <v>74</v>
      </c>
      <c r="E516">
        <v>1.9384527105641636</v>
      </c>
      <c r="F516">
        <v>1.9384527105641636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</row>
    <row r="517" spans="1:18" x14ac:dyDescent="0.3">
      <c r="A517" t="s">
        <v>74</v>
      </c>
      <c r="C517" t="s">
        <v>1334</v>
      </c>
      <c r="D517" t="s">
        <v>74</v>
      </c>
      <c r="E517">
        <v>1.9384527105641636</v>
      </c>
      <c r="F517">
        <v>1.9384527105641636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</row>
    <row r="518" spans="1:18" x14ac:dyDescent="0.3">
      <c r="A518" t="s">
        <v>74</v>
      </c>
      <c r="C518" t="s">
        <v>1335</v>
      </c>
      <c r="D518" t="s">
        <v>74</v>
      </c>
      <c r="E518">
        <v>1.9384527105641636</v>
      </c>
      <c r="F518">
        <v>1.9384527105641636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</row>
    <row r="519" spans="1:18" x14ac:dyDescent="0.3">
      <c r="A519" t="s">
        <v>74</v>
      </c>
      <c r="C519" t="s">
        <v>1336</v>
      </c>
      <c r="D519" t="s">
        <v>74</v>
      </c>
      <c r="E519">
        <v>1.9384527105641636</v>
      </c>
      <c r="F519">
        <v>1.9384527105641636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</row>
    <row r="520" spans="1:18" x14ac:dyDescent="0.3">
      <c r="A520" t="s">
        <v>74</v>
      </c>
      <c r="C520" t="s">
        <v>1337</v>
      </c>
      <c r="D520" t="s">
        <v>74</v>
      </c>
      <c r="E520">
        <v>1.9384527105641636</v>
      </c>
      <c r="F520">
        <v>1.9384527105641636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</row>
    <row r="521" spans="1:18" x14ac:dyDescent="0.3">
      <c r="A521" t="s">
        <v>74</v>
      </c>
      <c r="C521" t="s">
        <v>1338</v>
      </c>
      <c r="D521" t="s">
        <v>74</v>
      </c>
      <c r="E521">
        <v>1.9384527105641636</v>
      </c>
      <c r="F521">
        <v>1.9384527105641636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</row>
    <row r="522" spans="1:18" x14ac:dyDescent="0.3">
      <c r="A522" t="s">
        <v>74</v>
      </c>
      <c r="C522" t="s">
        <v>1339</v>
      </c>
      <c r="D522" t="s">
        <v>74</v>
      </c>
      <c r="E522">
        <v>1.9384527105641636</v>
      </c>
      <c r="F522">
        <v>1.9384527105641636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</row>
    <row r="523" spans="1:18" x14ac:dyDescent="0.3">
      <c r="A523" t="s">
        <v>74</v>
      </c>
      <c r="C523" t="s">
        <v>1340</v>
      </c>
      <c r="D523" t="s">
        <v>74</v>
      </c>
      <c r="E523">
        <v>1.9384527105641636</v>
      </c>
      <c r="F523">
        <v>1.9384527105641636</v>
      </c>
      <c r="G523" t="s">
        <v>74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</row>
    <row r="524" spans="1:18" x14ac:dyDescent="0.3">
      <c r="A524" t="s">
        <v>74</v>
      </c>
      <c r="C524" t="s">
        <v>1341</v>
      </c>
      <c r="D524" t="s">
        <v>74</v>
      </c>
      <c r="E524">
        <v>1.9384527105641636</v>
      </c>
      <c r="F524">
        <v>1.9384527105641636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</row>
    <row r="525" spans="1:18" x14ac:dyDescent="0.3">
      <c r="A525" t="s">
        <v>74</v>
      </c>
      <c r="C525" t="s">
        <v>1342</v>
      </c>
      <c r="D525" t="s">
        <v>74</v>
      </c>
      <c r="E525">
        <v>1.9384527105641636</v>
      </c>
      <c r="F525">
        <v>1.9384527105641636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</row>
    <row r="526" spans="1:18" x14ac:dyDescent="0.3">
      <c r="A526" t="s">
        <v>74</v>
      </c>
      <c r="C526" t="s">
        <v>1343</v>
      </c>
      <c r="D526" t="s">
        <v>74</v>
      </c>
      <c r="E526">
        <v>1.9384527105641636</v>
      </c>
      <c r="F526">
        <v>1.9384527105641636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</row>
    <row r="527" spans="1:18" x14ac:dyDescent="0.3">
      <c r="A527" t="s">
        <v>74</v>
      </c>
      <c r="C527" t="s">
        <v>1344</v>
      </c>
      <c r="D527" t="s">
        <v>74</v>
      </c>
      <c r="E527">
        <v>1.9384527105641636</v>
      </c>
      <c r="F527">
        <v>1.9384527105641636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</row>
    <row r="528" spans="1:18" x14ac:dyDescent="0.3">
      <c r="A528" t="s">
        <v>74</v>
      </c>
      <c r="C528" t="s">
        <v>1345</v>
      </c>
      <c r="D528" t="s">
        <v>74</v>
      </c>
      <c r="E528">
        <v>1.9384527105641636</v>
      </c>
      <c r="F528">
        <v>1.9384527105641636</v>
      </c>
      <c r="G528" t="s">
        <v>74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</row>
    <row r="529" spans="1:18" x14ac:dyDescent="0.3">
      <c r="A529" t="s">
        <v>74</v>
      </c>
      <c r="C529" t="s">
        <v>1346</v>
      </c>
      <c r="D529" t="s">
        <v>74</v>
      </c>
      <c r="E529">
        <v>1.9384527105641636</v>
      </c>
      <c r="F529">
        <v>1.9384527105641636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</row>
    <row r="530" spans="1:18" x14ac:dyDescent="0.3">
      <c r="A530" t="s">
        <v>74</v>
      </c>
      <c r="C530" t="s">
        <v>1347</v>
      </c>
      <c r="D530" t="s">
        <v>74</v>
      </c>
      <c r="E530">
        <v>1.9384527105641636</v>
      </c>
      <c r="F530">
        <v>1.9384527105641636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</row>
    <row r="531" spans="1:18" x14ac:dyDescent="0.3">
      <c r="A531" t="s">
        <v>74</v>
      </c>
      <c r="C531" t="s">
        <v>1348</v>
      </c>
      <c r="D531" t="s">
        <v>74</v>
      </c>
      <c r="E531">
        <v>1.9384527105641636</v>
      </c>
      <c r="F531">
        <v>1.9384527105641636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</row>
    <row r="532" spans="1:18" x14ac:dyDescent="0.3">
      <c r="A532" t="s">
        <v>74</v>
      </c>
      <c r="C532" t="s">
        <v>1349</v>
      </c>
      <c r="D532" t="s">
        <v>74</v>
      </c>
      <c r="E532">
        <v>1.9384527105641636</v>
      </c>
      <c r="F532">
        <v>1.9384527105641636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</row>
    <row r="533" spans="1:18" x14ac:dyDescent="0.3">
      <c r="A533" t="s">
        <v>74</v>
      </c>
      <c r="C533" t="s">
        <v>1350</v>
      </c>
      <c r="D533" t="s">
        <v>74</v>
      </c>
      <c r="E533">
        <v>1.9384527105641636</v>
      </c>
      <c r="F533">
        <v>1.9384527105641636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</row>
    <row r="534" spans="1:18" x14ac:dyDescent="0.3">
      <c r="A534">
        <v>48</v>
      </c>
      <c r="C534" t="s">
        <v>1351</v>
      </c>
      <c r="D534" t="s">
        <v>74</v>
      </c>
      <c r="E534">
        <v>1.9384527105641636</v>
      </c>
      <c r="F534">
        <v>1.9384527105641636</v>
      </c>
      <c r="G534" t="s">
        <v>74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</row>
    <row r="535" spans="1:18" x14ac:dyDescent="0.3">
      <c r="A535" t="s">
        <v>74</v>
      </c>
      <c r="C535" t="s">
        <v>1352</v>
      </c>
      <c r="D535" t="s">
        <v>74</v>
      </c>
      <c r="E535">
        <v>1.9384527105641636</v>
      </c>
      <c r="F535">
        <v>1.9384527105641636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</row>
    <row r="536" spans="1:18" x14ac:dyDescent="0.3">
      <c r="A536" t="s">
        <v>74</v>
      </c>
      <c r="C536" t="s">
        <v>1353</v>
      </c>
      <c r="D536" t="s">
        <v>74</v>
      </c>
      <c r="E536">
        <v>1.9384527105641636</v>
      </c>
      <c r="F536">
        <v>1.9384527105641636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</row>
    <row r="537" spans="1:18" x14ac:dyDescent="0.3">
      <c r="A537" t="s">
        <v>74</v>
      </c>
      <c r="C537" t="s">
        <v>1354</v>
      </c>
      <c r="D537" t="s">
        <v>74</v>
      </c>
      <c r="E537">
        <v>1.9384527105641636</v>
      </c>
      <c r="F537">
        <v>1.9384527105641636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</row>
    <row r="538" spans="1:18" x14ac:dyDescent="0.3">
      <c r="A538" t="s">
        <v>74</v>
      </c>
      <c r="C538" t="s">
        <v>1355</v>
      </c>
      <c r="D538" t="s">
        <v>74</v>
      </c>
      <c r="E538">
        <v>1.9384527105641636</v>
      </c>
      <c r="F538">
        <v>1.9384527105641636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</row>
    <row r="539" spans="1:18" x14ac:dyDescent="0.3">
      <c r="A539" t="s">
        <v>74</v>
      </c>
      <c r="C539" t="s">
        <v>1356</v>
      </c>
      <c r="D539" t="s">
        <v>74</v>
      </c>
      <c r="E539">
        <v>1.9384527105641636</v>
      </c>
      <c r="F539">
        <v>1.9384527105641636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</row>
    <row r="540" spans="1:18" x14ac:dyDescent="0.3">
      <c r="A540" t="s">
        <v>74</v>
      </c>
      <c r="C540" t="s">
        <v>1357</v>
      </c>
      <c r="D540" t="s">
        <v>74</v>
      </c>
      <c r="E540">
        <v>1.9384527105641636</v>
      </c>
      <c r="F540">
        <v>1.9384527105641636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</row>
    <row r="541" spans="1:18" x14ac:dyDescent="0.3">
      <c r="A541" t="s">
        <v>74</v>
      </c>
      <c r="C541" t="s">
        <v>1358</v>
      </c>
      <c r="D541" t="s">
        <v>74</v>
      </c>
      <c r="E541">
        <v>1.9384527105641636</v>
      </c>
      <c r="F541">
        <v>1.9384527105641636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</row>
    <row r="542" spans="1:18" x14ac:dyDescent="0.3">
      <c r="A542" t="s">
        <v>74</v>
      </c>
      <c r="C542" t="s">
        <v>1359</v>
      </c>
      <c r="D542" t="s">
        <v>74</v>
      </c>
      <c r="E542">
        <v>1.9384527105641636</v>
      </c>
      <c r="F542">
        <v>1.9384527105641636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</row>
    <row r="543" spans="1:18" x14ac:dyDescent="0.3">
      <c r="A543" t="s">
        <v>74</v>
      </c>
      <c r="C543" t="s">
        <v>1360</v>
      </c>
      <c r="D543" t="s">
        <v>74</v>
      </c>
      <c r="E543">
        <v>1.9384527105641636</v>
      </c>
      <c r="F543">
        <v>1.9384527105641636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</row>
    <row r="544" spans="1:18" x14ac:dyDescent="0.3">
      <c r="A544" t="s">
        <v>74</v>
      </c>
      <c r="C544" t="s">
        <v>1361</v>
      </c>
      <c r="D544" t="s">
        <v>74</v>
      </c>
      <c r="E544">
        <v>1.9384527105641636</v>
      </c>
      <c r="F544">
        <v>1.9384527105641636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</row>
    <row r="545" spans="1:18" x14ac:dyDescent="0.3">
      <c r="A545" t="s">
        <v>74</v>
      </c>
      <c r="C545" t="s">
        <v>1362</v>
      </c>
      <c r="D545" t="s">
        <v>74</v>
      </c>
      <c r="E545">
        <v>1.9384527105641636</v>
      </c>
      <c r="F545">
        <v>1.9384527105641636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</row>
    <row r="546" spans="1:18" x14ac:dyDescent="0.3">
      <c r="A546" t="s">
        <v>74</v>
      </c>
      <c r="C546" t="s">
        <v>1363</v>
      </c>
      <c r="D546" t="s">
        <v>74</v>
      </c>
      <c r="E546">
        <v>1.9384527105641636</v>
      </c>
      <c r="F546">
        <v>1.9384527105641636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</row>
    <row r="547" spans="1:18" x14ac:dyDescent="0.3">
      <c r="A547" t="s">
        <v>74</v>
      </c>
      <c r="C547" t="s">
        <v>1364</v>
      </c>
      <c r="D547" t="s">
        <v>74</v>
      </c>
      <c r="E547">
        <v>1.9384527105641636</v>
      </c>
      <c r="F547">
        <v>1.9384527105641636</v>
      </c>
      <c r="G547" t="s">
        <v>74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</row>
    <row r="548" spans="1:18" x14ac:dyDescent="0.3">
      <c r="A548" t="s">
        <v>74</v>
      </c>
      <c r="C548" t="s">
        <v>1365</v>
      </c>
      <c r="D548" t="s">
        <v>74</v>
      </c>
      <c r="E548">
        <v>1.9384527105641636</v>
      </c>
      <c r="F548">
        <v>1.9384527105641636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</row>
    <row r="549" spans="1:18" x14ac:dyDescent="0.3">
      <c r="A549" t="s">
        <v>74</v>
      </c>
      <c r="C549" t="s">
        <v>1366</v>
      </c>
      <c r="D549" t="s">
        <v>74</v>
      </c>
      <c r="E549">
        <v>1.9384527105641636</v>
      </c>
      <c r="F549">
        <v>1.9384527105641636</v>
      </c>
      <c r="G549" t="s">
        <v>74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</row>
    <row r="550" spans="1:18" x14ac:dyDescent="0.3">
      <c r="A550" t="s">
        <v>74</v>
      </c>
      <c r="C550" t="s">
        <v>1367</v>
      </c>
      <c r="D550" t="s">
        <v>74</v>
      </c>
      <c r="E550">
        <v>1.9384527105641636</v>
      </c>
      <c r="F550">
        <v>1.9384527105641636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</row>
    <row r="551" spans="1:18" x14ac:dyDescent="0.3">
      <c r="A551" t="s">
        <v>74</v>
      </c>
      <c r="C551" t="s">
        <v>1368</v>
      </c>
      <c r="D551" t="s">
        <v>74</v>
      </c>
      <c r="E551">
        <v>1.9384527105641636</v>
      </c>
      <c r="F551">
        <v>1.9384527105641636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</row>
    <row r="552" spans="1:18" x14ac:dyDescent="0.3">
      <c r="A552" t="s">
        <v>74</v>
      </c>
      <c r="C552" t="s">
        <v>1369</v>
      </c>
      <c r="D552" t="s">
        <v>74</v>
      </c>
      <c r="E552">
        <v>1.9384527105641636</v>
      </c>
      <c r="F552">
        <v>1.9384527105641636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</row>
    <row r="553" spans="1:18" x14ac:dyDescent="0.3">
      <c r="A553" t="s">
        <v>74</v>
      </c>
      <c r="C553" t="s">
        <v>1370</v>
      </c>
      <c r="D553" t="s">
        <v>74</v>
      </c>
      <c r="E553">
        <v>1.9384527105641636</v>
      </c>
      <c r="F553">
        <v>1.9384527105641636</v>
      </c>
      <c r="G553" t="s">
        <v>74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</row>
    <row r="554" spans="1:18" x14ac:dyDescent="0.3">
      <c r="A554">
        <v>50</v>
      </c>
      <c r="C554" t="s">
        <v>1371</v>
      </c>
      <c r="D554" t="s">
        <v>74</v>
      </c>
      <c r="E554">
        <v>1.9384527105641636</v>
      </c>
      <c r="F554">
        <v>1.9384527105641636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</row>
    <row r="555" spans="1:18" x14ac:dyDescent="0.3">
      <c r="A555" t="s">
        <v>74</v>
      </c>
      <c r="C555" t="s">
        <v>1372</v>
      </c>
      <c r="D555" t="s">
        <v>74</v>
      </c>
      <c r="E555">
        <v>1.9384527105641636</v>
      </c>
      <c r="F555">
        <v>1.9384527105641636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</row>
    <row r="556" spans="1:18" x14ac:dyDescent="0.3">
      <c r="A556" t="s">
        <v>74</v>
      </c>
      <c r="C556" t="s">
        <v>1373</v>
      </c>
      <c r="D556" t="s">
        <v>74</v>
      </c>
      <c r="E556">
        <v>1.9384527105641636</v>
      </c>
      <c r="F556">
        <v>1.9384527105641636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</row>
    <row r="557" spans="1:18" x14ac:dyDescent="0.3">
      <c r="A557" t="s">
        <v>74</v>
      </c>
      <c r="C557" t="s">
        <v>1374</v>
      </c>
      <c r="D557" t="s">
        <v>74</v>
      </c>
      <c r="E557">
        <v>1.9384527105641636</v>
      </c>
      <c r="F557">
        <v>1.9384527105641636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</row>
    <row r="558" spans="1:18" x14ac:dyDescent="0.3">
      <c r="A558" t="s">
        <v>74</v>
      </c>
      <c r="C558" t="s">
        <v>1375</v>
      </c>
      <c r="D558" t="s">
        <v>74</v>
      </c>
      <c r="E558">
        <v>1.9384527105641636</v>
      </c>
      <c r="F558">
        <v>1.9384527105641636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</row>
    <row r="559" spans="1:18" x14ac:dyDescent="0.3">
      <c r="A559" t="s">
        <v>74</v>
      </c>
      <c r="C559" t="s">
        <v>1376</v>
      </c>
      <c r="D559" t="s">
        <v>74</v>
      </c>
      <c r="E559">
        <v>1.9384527105641636</v>
      </c>
      <c r="F559">
        <v>1.9384527105641636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</row>
    <row r="560" spans="1:18" x14ac:dyDescent="0.3">
      <c r="A560" t="s">
        <v>74</v>
      </c>
      <c r="C560" t="s">
        <v>1377</v>
      </c>
      <c r="D560" t="s">
        <v>74</v>
      </c>
      <c r="E560">
        <v>1.9384527105641636</v>
      </c>
      <c r="F560">
        <v>1.9384527105641636</v>
      </c>
      <c r="G560" t="s">
        <v>74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</row>
    <row r="561" spans="1:18" x14ac:dyDescent="0.3">
      <c r="A561" t="s">
        <v>74</v>
      </c>
      <c r="C561" t="s">
        <v>1378</v>
      </c>
      <c r="D561" t="s">
        <v>74</v>
      </c>
      <c r="E561">
        <v>1.9384527105641636</v>
      </c>
      <c r="F561">
        <v>1.9384527105641636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</row>
    <row r="562" spans="1:18" x14ac:dyDescent="0.3">
      <c r="A562" t="s">
        <v>74</v>
      </c>
      <c r="C562" t="s">
        <v>1379</v>
      </c>
      <c r="D562" t="s">
        <v>74</v>
      </c>
      <c r="E562">
        <v>1.9384527105641636</v>
      </c>
      <c r="F562">
        <v>1.9384527105641636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</row>
    <row r="563" spans="1:18" x14ac:dyDescent="0.3">
      <c r="A563" t="s">
        <v>74</v>
      </c>
      <c r="C563" t="s">
        <v>1380</v>
      </c>
      <c r="D563" t="s">
        <v>74</v>
      </c>
      <c r="E563">
        <v>1.9384527105641636</v>
      </c>
      <c r="F563">
        <v>1.9384527105641636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</row>
    <row r="564" spans="1:18" x14ac:dyDescent="0.3">
      <c r="A564" t="s">
        <v>74</v>
      </c>
      <c r="C564" t="s">
        <v>1381</v>
      </c>
      <c r="D564" t="s">
        <v>74</v>
      </c>
      <c r="E564">
        <v>1.9384527105641636</v>
      </c>
      <c r="F564">
        <v>1.9384527105641636</v>
      </c>
      <c r="G564" t="s">
        <v>74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</row>
    <row r="565" spans="1:18" x14ac:dyDescent="0.3">
      <c r="A565" t="s">
        <v>74</v>
      </c>
      <c r="C565" t="s">
        <v>1382</v>
      </c>
      <c r="D565" t="s">
        <v>74</v>
      </c>
      <c r="E565">
        <v>1.9384527105641636</v>
      </c>
      <c r="F565">
        <v>1.9384527105641636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</row>
    <row r="566" spans="1:18" x14ac:dyDescent="0.3">
      <c r="A566" t="s">
        <v>74</v>
      </c>
      <c r="C566" t="s">
        <v>1383</v>
      </c>
      <c r="D566" t="s">
        <v>74</v>
      </c>
      <c r="E566">
        <v>1.9384527105641636</v>
      </c>
      <c r="F566">
        <v>1.9384527105641636</v>
      </c>
      <c r="G566" t="s">
        <v>74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</row>
    <row r="567" spans="1:18" x14ac:dyDescent="0.3">
      <c r="A567" t="s">
        <v>74</v>
      </c>
      <c r="C567" t="s">
        <v>1384</v>
      </c>
      <c r="D567" t="s">
        <v>74</v>
      </c>
      <c r="E567">
        <v>1.9384527105641636</v>
      </c>
      <c r="F567">
        <v>1.9384527105641636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</row>
    <row r="568" spans="1:18" x14ac:dyDescent="0.3">
      <c r="A568" t="s">
        <v>74</v>
      </c>
      <c r="C568" t="s">
        <v>1385</v>
      </c>
      <c r="D568" t="s">
        <v>74</v>
      </c>
      <c r="E568">
        <v>1.9384527105641636</v>
      </c>
      <c r="F568">
        <v>1.9384527105641636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</row>
    <row r="569" spans="1:18" x14ac:dyDescent="0.3">
      <c r="A569" t="s">
        <v>74</v>
      </c>
      <c r="C569" t="s">
        <v>1386</v>
      </c>
      <c r="D569" t="s">
        <v>74</v>
      </c>
      <c r="E569">
        <v>1.9384527105641636</v>
      </c>
      <c r="F569">
        <v>1.9384527105641636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</row>
    <row r="570" spans="1:18" x14ac:dyDescent="0.3">
      <c r="A570" t="s">
        <v>74</v>
      </c>
      <c r="C570" t="s">
        <v>1387</v>
      </c>
      <c r="D570" t="s">
        <v>74</v>
      </c>
      <c r="E570">
        <v>1.9384527105641636</v>
      </c>
      <c r="F570">
        <v>1.9384527105641636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</row>
    <row r="571" spans="1:18" x14ac:dyDescent="0.3">
      <c r="A571" t="s">
        <v>74</v>
      </c>
      <c r="C571" t="s">
        <v>1388</v>
      </c>
      <c r="D571" t="s">
        <v>74</v>
      </c>
      <c r="E571">
        <v>1.9384527105641636</v>
      </c>
      <c r="F571">
        <v>1.9384527105641636</v>
      </c>
      <c r="G571" t="s">
        <v>74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</row>
    <row r="572" spans="1:18" x14ac:dyDescent="0.3">
      <c r="A572" t="s">
        <v>74</v>
      </c>
      <c r="C572" t="s">
        <v>1389</v>
      </c>
      <c r="D572" t="s">
        <v>74</v>
      </c>
      <c r="E572">
        <v>1.9384527105641636</v>
      </c>
      <c r="F572">
        <v>1.9384527105641636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</row>
    <row r="573" spans="1:18" x14ac:dyDescent="0.3">
      <c r="A573" t="s">
        <v>74</v>
      </c>
      <c r="C573" t="s">
        <v>1390</v>
      </c>
      <c r="D573" t="s">
        <v>74</v>
      </c>
      <c r="E573">
        <v>1.9384527105641636</v>
      </c>
      <c r="F573">
        <v>1.9384527105641636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</row>
    <row r="574" spans="1:18" x14ac:dyDescent="0.3">
      <c r="A574">
        <v>52</v>
      </c>
      <c r="C574" t="s">
        <v>1391</v>
      </c>
      <c r="D574" t="s">
        <v>74</v>
      </c>
      <c r="E574">
        <v>1.9384527105641636</v>
      </c>
      <c r="F574">
        <v>1.9384527105641636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</row>
    <row r="575" spans="1:18" x14ac:dyDescent="0.3">
      <c r="A575" t="s">
        <v>74</v>
      </c>
      <c r="C575" t="s">
        <v>1392</v>
      </c>
      <c r="D575" t="s">
        <v>74</v>
      </c>
      <c r="E575">
        <v>1.9384527105641636</v>
      </c>
      <c r="F575">
        <v>1.9384527105641636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</row>
    <row r="576" spans="1:18" x14ac:dyDescent="0.3">
      <c r="A576" t="s">
        <v>74</v>
      </c>
      <c r="C576" t="s">
        <v>1393</v>
      </c>
      <c r="D576" t="s">
        <v>74</v>
      </c>
      <c r="E576">
        <v>1.9384527105641636</v>
      </c>
      <c r="F576">
        <v>1.9384527105641636</v>
      </c>
      <c r="G576" t="s">
        <v>74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</row>
    <row r="577" spans="1:18" x14ac:dyDescent="0.3">
      <c r="A577" t="s">
        <v>74</v>
      </c>
      <c r="C577" t="s">
        <v>1394</v>
      </c>
      <c r="D577" t="s">
        <v>74</v>
      </c>
      <c r="E577">
        <v>1.9384527105641636</v>
      </c>
      <c r="F577">
        <v>1.9384527105641636</v>
      </c>
      <c r="G577" t="s">
        <v>74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</row>
    <row r="578" spans="1:18" x14ac:dyDescent="0.3">
      <c r="A578" t="s">
        <v>74</v>
      </c>
      <c r="C578" t="s">
        <v>1395</v>
      </c>
      <c r="D578" t="s">
        <v>74</v>
      </c>
      <c r="E578">
        <v>1.9384527105641636</v>
      </c>
      <c r="F578">
        <v>1.9384527105641636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</row>
    <row r="579" spans="1:18" x14ac:dyDescent="0.3">
      <c r="A579" t="s">
        <v>74</v>
      </c>
      <c r="C579" t="s">
        <v>1396</v>
      </c>
      <c r="D579" t="s">
        <v>74</v>
      </c>
      <c r="E579">
        <v>1.9384527105641636</v>
      </c>
      <c r="F579">
        <v>1.9384527105641636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</row>
    <row r="580" spans="1:18" x14ac:dyDescent="0.3">
      <c r="A580" t="s">
        <v>74</v>
      </c>
      <c r="C580" t="s">
        <v>1397</v>
      </c>
      <c r="D580" t="s">
        <v>74</v>
      </c>
      <c r="E580">
        <v>1.9384527105641636</v>
      </c>
      <c r="F580">
        <v>1.9384527105641636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</row>
    <row r="581" spans="1:18" x14ac:dyDescent="0.3">
      <c r="A581" t="s">
        <v>74</v>
      </c>
      <c r="C581" t="s">
        <v>1398</v>
      </c>
      <c r="D581" t="s">
        <v>74</v>
      </c>
      <c r="E581">
        <v>1.9384527105641636</v>
      </c>
      <c r="F581">
        <v>1.9384527105641636</v>
      </c>
      <c r="G581" t="s">
        <v>74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</row>
    <row r="582" spans="1:18" x14ac:dyDescent="0.3">
      <c r="A582" t="s">
        <v>74</v>
      </c>
      <c r="C582" t="s">
        <v>1399</v>
      </c>
      <c r="D582" t="s">
        <v>74</v>
      </c>
      <c r="E582">
        <v>1.9384527105641636</v>
      </c>
      <c r="F582">
        <v>1.9384527105641636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</row>
    <row r="583" spans="1:18" x14ac:dyDescent="0.3">
      <c r="A583" t="s">
        <v>74</v>
      </c>
      <c r="C583" t="s">
        <v>1400</v>
      </c>
      <c r="D583" t="s">
        <v>74</v>
      </c>
      <c r="E583">
        <v>1.9384527105641636</v>
      </c>
      <c r="F583">
        <v>1.9384527105641636</v>
      </c>
      <c r="G583" t="s">
        <v>74</v>
      </c>
      <c r="H583" t="s">
        <v>74</v>
      </c>
      <c r="I583" t="s">
        <v>74</v>
      </c>
      <c r="J583" t="s">
        <v>74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 t="s">
        <v>74</v>
      </c>
      <c r="Q583" t="s">
        <v>74</v>
      </c>
      <c r="R583" t="s">
        <v>74</v>
      </c>
    </row>
    <row r="584" spans="1:18" x14ac:dyDescent="0.3">
      <c r="A584" t="s">
        <v>74</v>
      </c>
      <c r="C584" t="s">
        <v>1401</v>
      </c>
      <c r="D584" t="s">
        <v>74</v>
      </c>
      <c r="E584">
        <v>1.9384527105641636</v>
      </c>
      <c r="F584">
        <v>1.9384527105641636</v>
      </c>
      <c r="G584" t="s">
        <v>74</v>
      </c>
      <c r="H584" t="s">
        <v>74</v>
      </c>
      <c r="I584" t="s">
        <v>74</v>
      </c>
      <c r="J584" t="s">
        <v>74</v>
      </c>
      <c r="K584" t="s">
        <v>74</v>
      </c>
      <c r="L584" t="s">
        <v>74</v>
      </c>
      <c r="M584" t="s">
        <v>74</v>
      </c>
      <c r="N584" t="s">
        <v>74</v>
      </c>
      <c r="O584" t="s">
        <v>74</v>
      </c>
      <c r="P584" t="s">
        <v>74</v>
      </c>
      <c r="Q584" t="s">
        <v>74</v>
      </c>
      <c r="R584" t="s">
        <v>74</v>
      </c>
    </row>
    <row r="585" spans="1:18" x14ac:dyDescent="0.3">
      <c r="A585" t="s">
        <v>74</v>
      </c>
      <c r="C585" t="s">
        <v>1402</v>
      </c>
      <c r="D585" t="s">
        <v>74</v>
      </c>
      <c r="E585">
        <v>1.9384527105641636</v>
      </c>
      <c r="F585">
        <v>1.9384527105641636</v>
      </c>
      <c r="G585" t="s">
        <v>74</v>
      </c>
      <c r="H585" t="s">
        <v>74</v>
      </c>
      <c r="I585" t="s">
        <v>74</v>
      </c>
      <c r="J585" t="s">
        <v>74</v>
      </c>
      <c r="K585" t="s">
        <v>74</v>
      </c>
      <c r="L585" t="s">
        <v>74</v>
      </c>
      <c r="M585" t="s">
        <v>74</v>
      </c>
      <c r="N585" t="s">
        <v>74</v>
      </c>
      <c r="O585" t="s">
        <v>74</v>
      </c>
      <c r="P585" t="s">
        <v>74</v>
      </c>
      <c r="Q585" t="s">
        <v>74</v>
      </c>
      <c r="R585" t="s">
        <v>74</v>
      </c>
    </row>
    <row r="586" spans="1:18" x14ac:dyDescent="0.3">
      <c r="A586" t="s">
        <v>74</v>
      </c>
      <c r="C586" t="s">
        <v>1403</v>
      </c>
      <c r="D586" t="s">
        <v>74</v>
      </c>
      <c r="E586">
        <v>1.9384527105641636</v>
      </c>
      <c r="F586">
        <v>1.9384527105641636</v>
      </c>
      <c r="G586" t="s">
        <v>74</v>
      </c>
      <c r="H586" t="s">
        <v>74</v>
      </c>
      <c r="I586" t="s">
        <v>74</v>
      </c>
      <c r="J586" t="s">
        <v>74</v>
      </c>
      <c r="K586" t="s">
        <v>74</v>
      </c>
      <c r="L586" t="s">
        <v>74</v>
      </c>
      <c r="M586" t="s">
        <v>74</v>
      </c>
      <c r="N586" t="s">
        <v>74</v>
      </c>
      <c r="O586" t="s">
        <v>74</v>
      </c>
      <c r="P586" t="s">
        <v>74</v>
      </c>
      <c r="Q586" t="s">
        <v>74</v>
      </c>
      <c r="R586" t="s">
        <v>74</v>
      </c>
    </row>
    <row r="587" spans="1:18" x14ac:dyDescent="0.3">
      <c r="A587" t="s">
        <v>74</v>
      </c>
      <c r="C587" t="s">
        <v>1404</v>
      </c>
      <c r="D587" t="s">
        <v>74</v>
      </c>
      <c r="E587">
        <v>1.9384527105641636</v>
      </c>
      <c r="F587">
        <v>1.9384527105641636</v>
      </c>
      <c r="G587" t="s">
        <v>74</v>
      </c>
      <c r="H587" t="s">
        <v>74</v>
      </c>
      <c r="I587" t="s">
        <v>74</v>
      </c>
      <c r="J587" t="s">
        <v>74</v>
      </c>
      <c r="K587" t="s">
        <v>74</v>
      </c>
      <c r="L587" t="s">
        <v>74</v>
      </c>
      <c r="M587" t="s">
        <v>74</v>
      </c>
      <c r="N587" t="s">
        <v>74</v>
      </c>
      <c r="O587" t="s">
        <v>74</v>
      </c>
      <c r="P587" t="s">
        <v>74</v>
      </c>
      <c r="Q587" t="s">
        <v>74</v>
      </c>
      <c r="R587" t="s">
        <v>74</v>
      </c>
    </row>
    <row r="588" spans="1:18" x14ac:dyDescent="0.3">
      <c r="A588" t="s">
        <v>74</v>
      </c>
      <c r="C588" t="s">
        <v>1405</v>
      </c>
      <c r="D588" t="s">
        <v>74</v>
      </c>
      <c r="E588">
        <v>1.9384527105641636</v>
      </c>
      <c r="F588">
        <v>1.9384527105641636</v>
      </c>
      <c r="G588" t="s">
        <v>74</v>
      </c>
      <c r="H588" t="s">
        <v>74</v>
      </c>
      <c r="I588" t="s">
        <v>74</v>
      </c>
      <c r="J588" t="s">
        <v>74</v>
      </c>
      <c r="K588" t="s">
        <v>74</v>
      </c>
      <c r="L588" t="s">
        <v>74</v>
      </c>
      <c r="M588" t="s">
        <v>74</v>
      </c>
      <c r="N588" t="s">
        <v>74</v>
      </c>
      <c r="O588" t="s">
        <v>74</v>
      </c>
      <c r="P588" t="s">
        <v>74</v>
      </c>
      <c r="Q588" t="s">
        <v>74</v>
      </c>
      <c r="R588" t="s">
        <v>74</v>
      </c>
    </row>
    <row r="589" spans="1:18" x14ac:dyDescent="0.3">
      <c r="A589" t="s">
        <v>74</v>
      </c>
      <c r="C589" t="s">
        <v>1406</v>
      </c>
      <c r="D589" t="s">
        <v>74</v>
      </c>
      <c r="E589">
        <v>1.9384527105641636</v>
      </c>
      <c r="F589">
        <v>1.9384527105641636</v>
      </c>
      <c r="G589" t="s">
        <v>74</v>
      </c>
      <c r="H589" t="s">
        <v>74</v>
      </c>
      <c r="I589" t="s">
        <v>74</v>
      </c>
      <c r="J589" t="s">
        <v>74</v>
      </c>
      <c r="K589" t="s">
        <v>74</v>
      </c>
      <c r="L589" t="s">
        <v>74</v>
      </c>
      <c r="M589" t="s">
        <v>74</v>
      </c>
      <c r="N589" t="s">
        <v>74</v>
      </c>
      <c r="O589" t="s">
        <v>74</v>
      </c>
      <c r="P589" t="s">
        <v>74</v>
      </c>
      <c r="Q589" t="s">
        <v>74</v>
      </c>
      <c r="R589" t="s">
        <v>74</v>
      </c>
    </row>
    <row r="590" spans="1:18" x14ac:dyDescent="0.3">
      <c r="A590" t="s">
        <v>74</v>
      </c>
      <c r="C590" t="s">
        <v>1407</v>
      </c>
      <c r="D590" t="s">
        <v>74</v>
      </c>
      <c r="E590">
        <v>1.9384527105641636</v>
      </c>
      <c r="F590">
        <v>1.9384527105641636</v>
      </c>
      <c r="G590" t="s">
        <v>74</v>
      </c>
      <c r="H590" t="s">
        <v>74</v>
      </c>
      <c r="I590" t="s">
        <v>74</v>
      </c>
      <c r="J590" t="s">
        <v>74</v>
      </c>
      <c r="K590" t="s">
        <v>74</v>
      </c>
      <c r="L590" t="s">
        <v>74</v>
      </c>
      <c r="M590" t="s">
        <v>74</v>
      </c>
      <c r="N590" t="s">
        <v>74</v>
      </c>
      <c r="O590" t="s">
        <v>74</v>
      </c>
      <c r="P590" t="s">
        <v>74</v>
      </c>
      <c r="Q590" t="s">
        <v>74</v>
      </c>
      <c r="R590" t="s">
        <v>74</v>
      </c>
    </row>
    <row r="591" spans="1:18" x14ac:dyDescent="0.3">
      <c r="A591" t="s">
        <v>74</v>
      </c>
      <c r="C591" t="s">
        <v>1408</v>
      </c>
      <c r="D591" t="s">
        <v>74</v>
      </c>
      <c r="E591">
        <v>1.9384527105641636</v>
      </c>
      <c r="F591">
        <v>1.9384527105641636</v>
      </c>
      <c r="G591" t="s">
        <v>74</v>
      </c>
      <c r="H591" t="s">
        <v>74</v>
      </c>
      <c r="I591" t="s">
        <v>74</v>
      </c>
      <c r="J591" t="s">
        <v>74</v>
      </c>
      <c r="K591" t="s">
        <v>74</v>
      </c>
      <c r="L591" t="s">
        <v>74</v>
      </c>
      <c r="M591" t="s">
        <v>74</v>
      </c>
      <c r="N591" t="s">
        <v>74</v>
      </c>
      <c r="O591" t="s">
        <v>74</v>
      </c>
      <c r="P591" t="s">
        <v>74</v>
      </c>
      <c r="Q591" t="s">
        <v>74</v>
      </c>
      <c r="R591" t="s">
        <v>74</v>
      </c>
    </row>
    <row r="592" spans="1:18" x14ac:dyDescent="0.3">
      <c r="A592" t="s">
        <v>74</v>
      </c>
      <c r="C592" t="s">
        <v>1409</v>
      </c>
      <c r="D592" t="s">
        <v>74</v>
      </c>
      <c r="E592">
        <v>1.9384527105641636</v>
      </c>
      <c r="F592">
        <v>1.9384527105641636</v>
      </c>
      <c r="G592" t="s">
        <v>74</v>
      </c>
      <c r="H592" t="s">
        <v>74</v>
      </c>
      <c r="I592" t="s">
        <v>74</v>
      </c>
      <c r="J592" t="s">
        <v>74</v>
      </c>
      <c r="K592" t="s">
        <v>74</v>
      </c>
      <c r="L592" t="s">
        <v>74</v>
      </c>
      <c r="M592" t="s">
        <v>74</v>
      </c>
      <c r="N592" t="s">
        <v>74</v>
      </c>
      <c r="O592" t="s">
        <v>74</v>
      </c>
      <c r="P592" t="s">
        <v>74</v>
      </c>
      <c r="Q592" t="s">
        <v>74</v>
      </c>
      <c r="R592" t="s">
        <v>74</v>
      </c>
    </row>
    <row r="593" spans="1:18" x14ac:dyDescent="0.3">
      <c r="A593" t="s">
        <v>74</v>
      </c>
      <c r="C593" t="s">
        <v>1410</v>
      </c>
      <c r="D593" t="s">
        <v>74</v>
      </c>
      <c r="E593">
        <v>1.9384527105641636</v>
      </c>
      <c r="F593">
        <v>1.9384527105641636</v>
      </c>
      <c r="G593" t="s">
        <v>74</v>
      </c>
      <c r="H593" t="s">
        <v>74</v>
      </c>
      <c r="I593" t="s">
        <v>74</v>
      </c>
      <c r="J593" t="s">
        <v>74</v>
      </c>
      <c r="K593" t="s">
        <v>74</v>
      </c>
      <c r="L593" t="s">
        <v>74</v>
      </c>
      <c r="M593" t="s">
        <v>74</v>
      </c>
      <c r="N593" t="s">
        <v>74</v>
      </c>
      <c r="O593" t="s">
        <v>74</v>
      </c>
      <c r="P593" t="s">
        <v>74</v>
      </c>
      <c r="Q593" t="s">
        <v>74</v>
      </c>
      <c r="R593" t="s">
        <v>74</v>
      </c>
    </row>
    <row r="594" spans="1:18" x14ac:dyDescent="0.3">
      <c r="A594">
        <v>54</v>
      </c>
      <c r="C594" t="s">
        <v>1411</v>
      </c>
      <c r="D594" t="s">
        <v>74</v>
      </c>
      <c r="E594">
        <v>1.9384527105641636</v>
      </c>
      <c r="F594">
        <v>1.9384527105641636</v>
      </c>
      <c r="G594" t="s">
        <v>74</v>
      </c>
      <c r="H594" t="s">
        <v>74</v>
      </c>
      <c r="I594" t="s">
        <v>74</v>
      </c>
      <c r="J594" t="s">
        <v>74</v>
      </c>
      <c r="K594" t="s">
        <v>74</v>
      </c>
      <c r="L594" t="s">
        <v>74</v>
      </c>
      <c r="M594" t="s">
        <v>74</v>
      </c>
      <c r="N594" t="s">
        <v>74</v>
      </c>
      <c r="O594" t="s">
        <v>74</v>
      </c>
      <c r="P594" t="s">
        <v>74</v>
      </c>
      <c r="Q594" t="s">
        <v>74</v>
      </c>
      <c r="R594" t="s">
        <v>74</v>
      </c>
    </row>
    <row r="595" spans="1:18" x14ac:dyDescent="0.3">
      <c r="A595" t="s">
        <v>74</v>
      </c>
      <c r="C595" t="s">
        <v>1412</v>
      </c>
      <c r="D595" t="s">
        <v>74</v>
      </c>
      <c r="E595">
        <v>1.9384527105641636</v>
      </c>
      <c r="F595">
        <v>1.9384527105641636</v>
      </c>
      <c r="G595" t="s">
        <v>74</v>
      </c>
      <c r="H595" t="s">
        <v>74</v>
      </c>
      <c r="I595" t="s">
        <v>74</v>
      </c>
      <c r="J595" t="s">
        <v>74</v>
      </c>
      <c r="K595" t="s">
        <v>74</v>
      </c>
      <c r="L595" t="s">
        <v>74</v>
      </c>
      <c r="M595" t="s">
        <v>74</v>
      </c>
      <c r="N595" t="s">
        <v>74</v>
      </c>
      <c r="O595" t="s">
        <v>74</v>
      </c>
      <c r="P595" t="s">
        <v>74</v>
      </c>
      <c r="Q595" t="s">
        <v>74</v>
      </c>
      <c r="R595" t="s">
        <v>74</v>
      </c>
    </row>
    <row r="596" spans="1:18" x14ac:dyDescent="0.3">
      <c r="A596" t="s">
        <v>74</v>
      </c>
      <c r="C596" t="s">
        <v>1413</v>
      </c>
      <c r="D596" t="s">
        <v>74</v>
      </c>
      <c r="E596">
        <v>1.9384527105641636</v>
      </c>
      <c r="F596">
        <v>1.9384527105641636</v>
      </c>
      <c r="G596" t="s">
        <v>74</v>
      </c>
      <c r="H596" t="s">
        <v>74</v>
      </c>
      <c r="I596" t="s">
        <v>74</v>
      </c>
      <c r="J596" t="s">
        <v>74</v>
      </c>
      <c r="K596" t="s">
        <v>74</v>
      </c>
      <c r="L596" t="s">
        <v>74</v>
      </c>
      <c r="M596" t="s">
        <v>74</v>
      </c>
      <c r="N596" t="s">
        <v>74</v>
      </c>
      <c r="O596" t="s">
        <v>74</v>
      </c>
      <c r="P596" t="s">
        <v>74</v>
      </c>
      <c r="Q596" t="s">
        <v>74</v>
      </c>
      <c r="R596" t="s">
        <v>74</v>
      </c>
    </row>
    <row r="597" spans="1:18" x14ac:dyDescent="0.3">
      <c r="A597" t="s">
        <v>74</v>
      </c>
      <c r="C597" t="s">
        <v>1414</v>
      </c>
      <c r="E597">
        <v>1.9384527105641636</v>
      </c>
      <c r="F597">
        <v>1.9384527105641636</v>
      </c>
      <c r="G597" t="s">
        <v>74</v>
      </c>
      <c r="H597" t="s">
        <v>74</v>
      </c>
      <c r="I597" t="s">
        <v>74</v>
      </c>
      <c r="J597" t="s">
        <v>74</v>
      </c>
      <c r="K597" t="s">
        <v>74</v>
      </c>
      <c r="L597" t="s">
        <v>74</v>
      </c>
      <c r="M597" t="s">
        <v>74</v>
      </c>
      <c r="N597" t="s">
        <v>74</v>
      </c>
      <c r="O597" t="s">
        <v>74</v>
      </c>
      <c r="P597" t="s">
        <v>74</v>
      </c>
      <c r="Q597" t="s">
        <v>74</v>
      </c>
      <c r="R597" t="s">
        <v>74</v>
      </c>
    </row>
    <row r="598" spans="1:18" x14ac:dyDescent="0.3">
      <c r="A598" t="s">
        <v>74</v>
      </c>
      <c r="C598" t="s">
        <v>1415</v>
      </c>
      <c r="E598">
        <v>1.9384527105641636</v>
      </c>
      <c r="F598">
        <v>1.9384527105641636</v>
      </c>
      <c r="G598" t="s">
        <v>74</v>
      </c>
      <c r="H598" t="s">
        <v>74</v>
      </c>
      <c r="I598" t="s">
        <v>74</v>
      </c>
      <c r="J598" t="s">
        <v>74</v>
      </c>
      <c r="K598" t="s">
        <v>74</v>
      </c>
      <c r="L598" t="s">
        <v>74</v>
      </c>
      <c r="M598" t="s">
        <v>74</v>
      </c>
      <c r="N598" t="s">
        <v>74</v>
      </c>
      <c r="O598" t="s">
        <v>74</v>
      </c>
      <c r="P598" t="s">
        <v>74</v>
      </c>
      <c r="Q598" t="s">
        <v>74</v>
      </c>
      <c r="R598" t="s">
        <v>74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29</v>
      </c>
    </row>
    <row r="3" spans="2:7" x14ac:dyDescent="0.3">
      <c r="B3" t="s">
        <v>59</v>
      </c>
    </row>
    <row r="5" spans="2:7" x14ac:dyDescent="0.3">
      <c r="B5" t="s">
        <v>21</v>
      </c>
    </row>
    <row r="6" spans="2:7" x14ac:dyDescent="0.3">
      <c r="B6" t="s">
        <v>48</v>
      </c>
    </row>
    <row r="7" spans="2:7" x14ac:dyDescent="0.3">
      <c r="B7" t="s">
        <v>44</v>
      </c>
    </row>
    <row r="9" spans="2:7" x14ac:dyDescent="0.3">
      <c r="B9" t="s">
        <v>31</v>
      </c>
    </row>
    <row r="10" spans="2:7" x14ac:dyDescent="0.3"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2:7" x14ac:dyDescent="0.3">
      <c r="B11" t="s">
        <v>517</v>
      </c>
      <c r="C11" t="s">
        <v>518</v>
      </c>
      <c r="D11" t="s">
        <v>519</v>
      </c>
      <c r="E11" t="s">
        <v>520</v>
      </c>
      <c r="F11" t="s">
        <v>521</v>
      </c>
      <c r="G11" t="s">
        <v>522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24</v>
      </c>
    </row>
    <row r="13" spans="2:7" x14ac:dyDescent="0.3">
      <c r="B13">
        <v>0.5</v>
      </c>
      <c r="C13">
        <v>1</v>
      </c>
      <c r="D13">
        <v>0.02</v>
      </c>
      <c r="G13" t="s">
        <v>25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523</v>
      </c>
    </row>
    <row r="35" spans="1:24" x14ac:dyDescent="0.3">
      <c r="B35" t="s">
        <v>30</v>
      </c>
    </row>
    <row r="36" spans="1:24" x14ac:dyDescent="0.3">
      <c r="B36" t="s">
        <v>38</v>
      </c>
      <c r="C36" t="s">
        <v>39</v>
      </c>
      <c r="D36" t="s">
        <v>49</v>
      </c>
      <c r="E36" t="s">
        <v>45</v>
      </c>
      <c r="F36" t="s">
        <v>46</v>
      </c>
    </row>
    <row r="37" spans="1:24" x14ac:dyDescent="0.3">
      <c r="B37" t="s">
        <v>524</v>
      </c>
      <c r="C37" t="s">
        <v>525</v>
      </c>
      <c r="D37" t="s">
        <v>526</v>
      </c>
    </row>
    <row r="38" spans="1:24" x14ac:dyDescent="0.3">
      <c r="B38" t="s">
        <v>26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50</v>
      </c>
      <c r="C40" t="b">
        <v>0</v>
      </c>
    </row>
    <row r="41" spans="1:24" x14ac:dyDescent="0.3">
      <c r="B41" t="s">
        <v>51</v>
      </c>
      <c r="C41" t="b">
        <v>0</v>
      </c>
    </row>
    <row r="42" spans="1:24" x14ac:dyDescent="0.3">
      <c r="B42" t="s">
        <v>52</v>
      </c>
      <c r="C42" t="b">
        <v>1</v>
      </c>
    </row>
    <row r="46" spans="1:24" x14ac:dyDescent="0.3">
      <c r="D46" t="s">
        <v>71</v>
      </c>
      <c r="G46" t="s">
        <v>72</v>
      </c>
    </row>
    <row r="47" spans="1:24" x14ac:dyDescent="0.3">
      <c r="B47" t="s">
        <v>22</v>
      </c>
      <c r="C47" t="s">
        <v>53</v>
      </c>
      <c r="D47" t="s">
        <v>41</v>
      </c>
      <c r="E47" t="s">
        <v>74</v>
      </c>
      <c r="F47" t="s">
        <v>74</v>
      </c>
      <c r="G47">
        <v>2.5000000000000001E-2</v>
      </c>
      <c r="H47">
        <v>0.97499999999999998</v>
      </c>
      <c r="I47" t="s">
        <v>47</v>
      </c>
    </row>
    <row r="48" spans="1:24" x14ac:dyDescent="0.3">
      <c r="A48">
        <v>0</v>
      </c>
      <c r="B48">
        <v>0</v>
      </c>
      <c r="C48" t="s">
        <v>527</v>
      </c>
      <c r="D48">
        <v>4.4429943404439882</v>
      </c>
      <c r="E48" t="s">
        <v>74</v>
      </c>
      <c r="F48" t="s">
        <v>74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74</v>
      </c>
      <c r="B49">
        <v>0.1</v>
      </c>
      <c r="C49" t="s">
        <v>528</v>
      </c>
      <c r="D49">
        <v>4.4200138608709452</v>
      </c>
      <c r="E49" t="s">
        <v>74</v>
      </c>
      <c r="F49" t="s">
        <v>74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74</v>
      </c>
      <c r="B50">
        <v>0.2</v>
      </c>
      <c r="C50" t="s">
        <v>529</v>
      </c>
      <c r="D50">
        <v>4.402576392133839</v>
      </c>
      <c r="E50" t="s">
        <v>74</v>
      </c>
      <c r="F50" t="s">
        <v>74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74</v>
      </c>
      <c r="B51">
        <v>0.30000000000000004</v>
      </c>
      <c r="C51" t="s">
        <v>530</v>
      </c>
      <c r="D51">
        <v>4.3511758589441545</v>
      </c>
      <c r="E51" t="s">
        <v>74</v>
      </c>
      <c r="F51" t="s">
        <v>74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74</v>
      </c>
      <c r="B52">
        <v>0.4</v>
      </c>
      <c r="C52" t="s">
        <v>531</v>
      </c>
      <c r="D52">
        <v>4.2809486520232234</v>
      </c>
      <c r="E52" t="s">
        <v>74</v>
      </c>
      <c r="F52" t="s">
        <v>74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74</v>
      </c>
      <c r="B53">
        <v>0.5</v>
      </c>
      <c r="C53" t="s">
        <v>532</v>
      </c>
      <c r="D53">
        <v>4.1941839976516304</v>
      </c>
      <c r="E53" t="s">
        <v>74</v>
      </c>
      <c r="F53" t="s">
        <v>74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74</v>
      </c>
      <c r="B54">
        <v>0.60000000000000009</v>
      </c>
      <c r="C54" t="s">
        <v>533</v>
      </c>
      <c r="D54">
        <v>4.1635484332701234</v>
      </c>
      <c r="E54" t="s">
        <v>74</v>
      </c>
      <c r="F54" t="s">
        <v>74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74</v>
      </c>
      <c r="B55">
        <v>0.70000000000000007</v>
      </c>
      <c r="C55" t="s">
        <v>534</v>
      </c>
      <c r="D55">
        <v>4.1210755001675548</v>
      </c>
      <c r="E55" t="s">
        <v>74</v>
      </c>
      <c r="F55" t="s">
        <v>74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74</v>
      </c>
      <c r="B56">
        <v>0.8</v>
      </c>
      <c r="C56" t="s">
        <v>535</v>
      </c>
      <c r="D56">
        <v>4.0818603557618269</v>
      </c>
      <c r="E56" t="s">
        <v>74</v>
      </c>
      <c r="F56" t="s">
        <v>74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74</v>
      </c>
      <c r="B57">
        <v>0.9</v>
      </c>
      <c r="C57" t="s">
        <v>536</v>
      </c>
      <c r="D57">
        <v>4.0089289238250254</v>
      </c>
      <c r="E57" t="s">
        <v>74</v>
      </c>
      <c r="F57" t="s">
        <v>74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537</v>
      </c>
      <c r="D58">
        <v>3.9319996463656302</v>
      </c>
      <c r="E58" t="s">
        <v>74</v>
      </c>
      <c r="F58" t="s">
        <v>74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74</v>
      </c>
      <c r="B59">
        <v>1.1000000000000001</v>
      </c>
      <c r="C59" t="s">
        <v>538</v>
      </c>
      <c r="D59">
        <v>3.9092346002810925</v>
      </c>
      <c r="E59" t="s">
        <v>74</v>
      </c>
      <c r="F59" t="s">
        <v>74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74</v>
      </c>
      <c r="B60">
        <v>1.2000000000000002</v>
      </c>
      <c r="C60" t="s">
        <v>539</v>
      </c>
      <c r="D60">
        <v>3.8834271107782943</v>
      </c>
      <c r="E60" t="s">
        <v>74</v>
      </c>
      <c r="F60" t="s">
        <v>74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74</v>
      </c>
      <c r="B61">
        <v>1.3</v>
      </c>
      <c r="C61" t="s">
        <v>540</v>
      </c>
      <c r="D61">
        <v>3.8660876706414231</v>
      </c>
      <c r="E61" t="s">
        <v>74</v>
      </c>
      <c r="F61" t="s">
        <v>74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74</v>
      </c>
      <c r="B62">
        <v>1.4000000000000001</v>
      </c>
      <c r="C62" t="s">
        <v>541</v>
      </c>
      <c r="D62">
        <v>3.8323488341290397</v>
      </c>
      <c r="E62" t="s">
        <v>74</v>
      </c>
      <c r="F62" t="s">
        <v>74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74</v>
      </c>
      <c r="B63">
        <v>1.5</v>
      </c>
      <c r="C63" t="s">
        <v>542</v>
      </c>
      <c r="D63">
        <v>3.7742234149092178</v>
      </c>
      <c r="E63" t="s">
        <v>74</v>
      </c>
      <c r="F63" t="s">
        <v>74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74</v>
      </c>
      <c r="B64">
        <v>1.6</v>
      </c>
      <c r="C64" t="s">
        <v>543</v>
      </c>
      <c r="D64">
        <v>3.7546135720315532</v>
      </c>
      <c r="E64" t="s">
        <v>74</v>
      </c>
      <c r="F64" t="s">
        <v>74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74</v>
      </c>
      <c r="B65">
        <v>1.7000000000000002</v>
      </c>
      <c r="C65" t="s">
        <v>544</v>
      </c>
      <c r="D65">
        <v>3.755460274953156</v>
      </c>
      <c r="E65" t="s">
        <v>74</v>
      </c>
      <c r="F65" t="s">
        <v>74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74</v>
      </c>
      <c r="B66">
        <v>1.8</v>
      </c>
      <c r="C66" t="s">
        <v>545</v>
      </c>
      <c r="D66">
        <v>3.7054877468381791</v>
      </c>
      <c r="E66" t="s">
        <v>74</v>
      </c>
      <c r="F66" t="s">
        <v>74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74</v>
      </c>
      <c r="B67">
        <v>1.9000000000000001</v>
      </c>
      <c r="C67" t="s">
        <v>546</v>
      </c>
      <c r="D67">
        <v>3.6330795314691526</v>
      </c>
      <c r="E67" t="s">
        <v>74</v>
      </c>
      <c r="F67" t="s">
        <v>74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547</v>
      </c>
      <c r="D68">
        <v>3.5614953019848898</v>
      </c>
      <c r="E68" t="s">
        <v>74</v>
      </c>
      <c r="F68" t="s">
        <v>74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74</v>
      </c>
      <c r="B69">
        <v>2.1</v>
      </c>
      <c r="C69" t="s">
        <v>548</v>
      </c>
      <c r="D69">
        <v>3.5582993907582012</v>
      </c>
      <c r="E69" t="s">
        <v>74</v>
      </c>
      <c r="F69" t="s">
        <v>74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74</v>
      </c>
      <c r="B70">
        <v>2.2000000000000002</v>
      </c>
      <c r="C70" t="s">
        <v>549</v>
      </c>
      <c r="D70">
        <v>3.5252125706588018</v>
      </c>
      <c r="E70" t="s">
        <v>74</v>
      </c>
      <c r="F70" t="s">
        <v>74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74</v>
      </c>
      <c r="B71">
        <v>2.3000000000000003</v>
      </c>
      <c r="C71" t="s">
        <v>550</v>
      </c>
      <c r="D71">
        <v>3.4923743216015404</v>
      </c>
      <c r="E71" t="s">
        <v>74</v>
      </c>
      <c r="F71" t="s">
        <v>74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74</v>
      </c>
      <c r="B72">
        <v>2.4000000000000004</v>
      </c>
      <c r="C72" t="s">
        <v>551</v>
      </c>
      <c r="D72">
        <v>3.4349971084291635</v>
      </c>
      <c r="E72" t="s">
        <v>74</v>
      </c>
      <c r="F72" t="s">
        <v>74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74</v>
      </c>
      <c r="B73">
        <v>2.5</v>
      </c>
      <c r="C73" t="s">
        <v>552</v>
      </c>
      <c r="D73">
        <v>3.3424259214800496</v>
      </c>
      <c r="E73" t="s">
        <v>74</v>
      </c>
      <c r="F73" t="s">
        <v>74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74</v>
      </c>
      <c r="B74">
        <v>2.6</v>
      </c>
      <c r="C74" t="s">
        <v>553</v>
      </c>
      <c r="D74">
        <v>3.343674295284623</v>
      </c>
      <c r="E74" t="s">
        <v>74</v>
      </c>
      <c r="F74" t="s">
        <v>74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74</v>
      </c>
      <c r="B75">
        <v>2.7</v>
      </c>
      <c r="C75" t="s">
        <v>554</v>
      </c>
      <c r="D75">
        <v>3.3274977915167061</v>
      </c>
      <c r="E75" t="s">
        <v>74</v>
      </c>
      <c r="F75" t="s">
        <v>74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74</v>
      </c>
      <c r="B76">
        <v>2.8000000000000003</v>
      </c>
      <c r="C76" t="s">
        <v>555</v>
      </c>
      <c r="D76">
        <v>3.283637118359954</v>
      </c>
      <c r="E76" t="s">
        <v>74</v>
      </c>
      <c r="F76" t="s">
        <v>74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74</v>
      </c>
      <c r="B77">
        <v>2.9000000000000004</v>
      </c>
      <c r="C77" t="s">
        <v>556</v>
      </c>
      <c r="D77">
        <v>3.2027865217184499</v>
      </c>
      <c r="E77" t="s">
        <v>74</v>
      </c>
      <c r="F77" t="s">
        <v>74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557</v>
      </c>
      <c r="D78">
        <v>3.1142386461361817</v>
      </c>
      <c r="E78" t="s">
        <v>74</v>
      </c>
      <c r="F78" t="s">
        <v>74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74</v>
      </c>
      <c r="B79">
        <v>3.1</v>
      </c>
      <c r="C79" t="s">
        <v>558</v>
      </c>
      <c r="D79">
        <v>3.083119243932289</v>
      </c>
      <c r="E79" t="s">
        <v>74</v>
      </c>
      <c r="F79" t="s">
        <v>74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74</v>
      </c>
      <c r="B80">
        <v>3.2</v>
      </c>
      <c r="C80" t="s">
        <v>559</v>
      </c>
      <c r="D80">
        <v>3.0588121254723006</v>
      </c>
      <c r="E80" t="s">
        <v>74</v>
      </c>
      <c r="F80" t="s">
        <v>74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74</v>
      </c>
      <c r="B81">
        <v>3.3000000000000003</v>
      </c>
      <c r="C81" t="s">
        <v>560</v>
      </c>
      <c r="D81">
        <v>3.0239223437895904</v>
      </c>
      <c r="E81" t="s">
        <v>74</v>
      </c>
      <c r="F81" t="s">
        <v>74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74</v>
      </c>
      <c r="B82">
        <v>3.4000000000000004</v>
      </c>
      <c r="C82" t="s">
        <v>561</v>
      </c>
      <c r="D82">
        <v>2.9764474134867958</v>
      </c>
      <c r="E82" t="s">
        <v>74</v>
      </c>
      <c r="F82" t="s">
        <v>74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74</v>
      </c>
      <c r="B83">
        <v>3.5</v>
      </c>
      <c r="C83" t="s">
        <v>562</v>
      </c>
      <c r="D83">
        <v>2.8999828260430767</v>
      </c>
      <c r="E83" t="s">
        <v>74</v>
      </c>
      <c r="F83" t="s">
        <v>74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74</v>
      </c>
      <c r="B84">
        <v>3.6</v>
      </c>
      <c r="C84" t="s">
        <v>563</v>
      </c>
      <c r="D84">
        <v>2.9061233798238133</v>
      </c>
      <c r="E84" t="s">
        <v>74</v>
      </c>
      <c r="F84" t="s">
        <v>74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74</v>
      </c>
      <c r="B85">
        <v>3.7</v>
      </c>
      <c r="C85" t="s">
        <v>564</v>
      </c>
      <c r="D85">
        <v>2.8796848370032051</v>
      </c>
      <c r="E85" t="s">
        <v>74</v>
      </c>
      <c r="F85" t="s">
        <v>74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74</v>
      </c>
      <c r="B86">
        <v>3.8000000000000003</v>
      </c>
      <c r="C86" t="s">
        <v>565</v>
      </c>
      <c r="D86">
        <v>2.8461936145998514</v>
      </c>
      <c r="E86" t="s">
        <v>74</v>
      </c>
      <c r="F86" t="s">
        <v>74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74</v>
      </c>
      <c r="B87">
        <v>3.9000000000000004</v>
      </c>
      <c r="C87" t="s">
        <v>566</v>
      </c>
      <c r="D87">
        <v>2.7785039267797864</v>
      </c>
      <c r="E87" t="s">
        <v>74</v>
      </c>
      <c r="F87" t="s">
        <v>74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567</v>
      </c>
      <c r="D88">
        <v>2.7072765331806994</v>
      </c>
      <c r="E88" t="s">
        <v>74</v>
      </c>
      <c r="F88" t="s">
        <v>74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74</v>
      </c>
      <c r="B89">
        <v>4.1000000000000005</v>
      </c>
      <c r="C89" t="s">
        <v>568</v>
      </c>
      <c r="D89">
        <v>2.6847673449760352</v>
      </c>
      <c r="E89" t="s">
        <v>74</v>
      </c>
      <c r="F89" t="s">
        <v>74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74</v>
      </c>
      <c r="B90">
        <v>4.2</v>
      </c>
      <c r="C90" t="s">
        <v>569</v>
      </c>
      <c r="D90">
        <v>2.6766243649242183</v>
      </c>
      <c r="E90" t="s">
        <v>74</v>
      </c>
      <c r="F90" t="s">
        <v>74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74</v>
      </c>
      <c r="B91">
        <v>4.3</v>
      </c>
      <c r="C91" t="s">
        <v>570</v>
      </c>
      <c r="D91">
        <v>2.6228441058909446</v>
      </c>
      <c r="E91" t="s">
        <v>74</v>
      </c>
      <c r="F91" t="s">
        <v>74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74</v>
      </c>
      <c r="B92">
        <v>4.4000000000000004</v>
      </c>
      <c r="C92" t="s">
        <v>571</v>
      </c>
      <c r="D92">
        <v>2.5677528113132007</v>
      </c>
      <c r="E92" t="s">
        <v>74</v>
      </c>
      <c r="F92" t="s">
        <v>74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74</v>
      </c>
      <c r="B93">
        <v>4.5</v>
      </c>
      <c r="C93" t="s">
        <v>572</v>
      </c>
      <c r="D93">
        <v>2.4888880017800035</v>
      </c>
      <c r="E93" t="s">
        <v>74</v>
      </c>
      <c r="F93" t="s">
        <v>74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74</v>
      </c>
      <c r="B94">
        <v>4.6000000000000005</v>
      </c>
      <c r="C94" t="s">
        <v>573</v>
      </c>
      <c r="D94">
        <v>2.4768861274037488</v>
      </c>
      <c r="E94" t="s">
        <v>74</v>
      </c>
      <c r="F94" t="s">
        <v>74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74</v>
      </c>
      <c r="B95">
        <v>4.7</v>
      </c>
      <c r="C95" t="s">
        <v>574</v>
      </c>
      <c r="D95">
        <v>2.4648945357080607</v>
      </c>
      <c r="E95" t="s">
        <v>74</v>
      </c>
      <c r="F95" t="s">
        <v>74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74</v>
      </c>
      <c r="B96">
        <v>4.8000000000000007</v>
      </c>
      <c r="C96" t="s">
        <v>575</v>
      </c>
      <c r="D96">
        <v>2.4494402789881566</v>
      </c>
      <c r="E96" t="s">
        <v>74</v>
      </c>
      <c r="F96" t="s">
        <v>74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74</v>
      </c>
      <c r="B97">
        <v>4.9000000000000004</v>
      </c>
      <c r="C97" t="s">
        <v>576</v>
      </c>
      <c r="D97">
        <v>2.3739588285811188</v>
      </c>
      <c r="E97" t="s">
        <v>74</v>
      </c>
      <c r="F97" t="s">
        <v>74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577</v>
      </c>
      <c r="D98">
        <v>2.294473729503073</v>
      </c>
      <c r="E98" t="s">
        <v>74</v>
      </c>
      <c r="F98" t="s">
        <v>74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74</v>
      </c>
      <c r="B99">
        <v>5.1000000000000005</v>
      </c>
      <c r="C99" t="s">
        <v>578</v>
      </c>
      <c r="D99">
        <v>2.2920157660932188</v>
      </c>
      <c r="E99" t="s">
        <v>74</v>
      </c>
      <c r="F99" t="s">
        <v>74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74</v>
      </c>
      <c r="B100">
        <v>5.2</v>
      </c>
      <c r="C100" t="s">
        <v>579</v>
      </c>
      <c r="D100">
        <v>2.2637363065130813</v>
      </c>
      <c r="E100" t="s">
        <v>74</v>
      </c>
      <c r="F100" t="s">
        <v>74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74</v>
      </c>
      <c r="B101">
        <v>5.3000000000000007</v>
      </c>
      <c r="C101" t="s">
        <v>580</v>
      </c>
      <c r="D101">
        <v>2.2042594152490347</v>
      </c>
      <c r="E101" t="s">
        <v>74</v>
      </c>
      <c r="F101" t="s">
        <v>74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74</v>
      </c>
      <c r="B102">
        <v>5.4</v>
      </c>
      <c r="C102" t="s">
        <v>581</v>
      </c>
      <c r="D102">
        <v>2.151238138945085</v>
      </c>
      <c r="E102" t="s">
        <v>74</v>
      </c>
      <c r="F102" t="s">
        <v>74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74</v>
      </c>
      <c r="B103">
        <v>5.5</v>
      </c>
      <c r="C103" t="s">
        <v>582</v>
      </c>
      <c r="D103">
        <v>2.0834077248032981</v>
      </c>
      <c r="E103" t="s">
        <v>74</v>
      </c>
      <c r="F103" t="s">
        <v>74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74</v>
      </c>
      <c r="B104">
        <v>5.6000000000000005</v>
      </c>
      <c r="C104" t="s">
        <v>583</v>
      </c>
      <c r="D104">
        <v>2.0638741078911109</v>
      </c>
      <c r="E104" t="s">
        <v>74</v>
      </c>
      <c r="F104" t="s">
        <v>74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74</v>
      </c>
      <c r="B105">
        <v>5.7</v>
      </c>
      <c r="C105" t="s">
        <v>584</v>
      </c>
      <c r="D105">
        <v>2.0377376795091613</v>
      </c>
      <c r="E105" t="s">
        <v>74</v>
      </c>
      <c r="F105" t="s">
        <v>74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74</v>
      </c>
      <c r="B106">
        <v>5.8000000000000007</v>
      </c>
      <c r="C106" t="s">
        <v>585</v>
      </c>
      <c r="D106">
        <v>1.9971827099426513</v>
      </c>
      <c r="E106" t="s">
        <v>74</v>
      </c>
      <c r="F106" t="s">
        <v>74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74</v>
      </c>
      <c r="B107">
        <v>5.9</v>
      </c>
      <c r="C107" t="s">
        <v>586</v>
      </c>
      <c r="D107">
        <v>1.9333155115958327</v>
      </c>
      <c r="E107" t="s">
        <v>74</v>
      </c>
      <c r="F107" t="s">
        <v>74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587</v>
      </c>
      <c r="D108">
        <v>1.8483062964057828</v>
      </c>
      <c r="E108" t="s">
        <v>74</v>
      </c>
      <c r="F108" t="s">
        <v>74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74</v>
      </c>
      <c r="B109">
        <v>6.1000000000000005</v>
      </c>
      <c r="C109" t="s">
        <v>588</v>
      </c>
      <c r="D109">
        <v>1.8456035781667786</v>
      </c>
      <c r="E109" t="s">
        <v>74</v>
      </c>
      <c r="F109" t="s">
        <v>74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74</v>
      </c>
      <c r="B110">
        <v>6.2</v>
      </c>
      <c r="C110" t="s">
        <v>589</v>
      </c>
      <c r="D110">
        <v>1.8341358068192433</v>
      </c>
      <c r="E110" t="s">
        <v>74</v>
      </c>
      <c r="F110" t="s">
        <v>74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74</v>
      </c>
      <c r="B111">
        <v>6.3000000000000007</v>
      </c>
      <c r="C111" t="s">
        <v>590</v>
      </c>
      <c r="D111">
        <v>1.7851623699109933</v>
      </c>
      <c r="E111" t="s">
        <v>74</v>
      </c>
      <c r="F111" t="s">
        <v>74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74</v>
      </c>
      <c r="B112">
        <v>6.4</v>
      </c>
      <c r="C112" t="s">
        <v>591</v>
      </c>
      <c r="D112">
        <v>1.7079074808098735</v>
      </c>
      <c r="E112" t="s">
        <v>74</v>
      </c>
      <c r="F112" t="s">
        <v>74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74</v>
      </c>
      <c r="B113">
        <v>6.5</v>
      </c>
      <c r="C113" t="s">
        <v>592</v>
      </c>
      <c r="D113">
        <v>1.6337858887168102</v>
      </c>
      <c r="E113" t="s">
        <v>74</v>
      </c>
      <c r="F113" t="s">
        <v>74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74</v>
      </c>
      <c r="B114">
        <v>6.6000000000000005</v>
      </c>
      <c r="C114" t="s">
        <v>593</v>
      </c>
      <c r="D114">
        <v>1.6230881392814416</v>
      </c>
      <c r="E114" t="s">
        <v>74</v>
      </c>
      <c r="F114" t="s">
        <v>74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74</v>
      </c>
      <c r="B115">
        <v>6.7</v>
      </c>
      <c r="C115" t="s">
        <v>594</v>
      </c>
      <c r="D115">
        <v>1.6133694850069313</v>
      </c>
      <c r="E115" t="s">
        <v>74</v>
      </c>
      <c r="F115" t="s">
        <v>74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74</v>
      </c>
      <c r="B116">
        <v>6.8000000000000007</v>
      </c>
      <c r="C116" t="s">
        <v>595</v>
      </c>
      <c r="D116">
        <v>1.5775825850997323</v>
      </c>
      <c r="E116" t="s">
        <v>74</v>
      </c>
      <c r="F116" t="s">
        <v>74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74</v>
      </c>
      <c r="B117">
        <v>6.9</v>
      </c>
      <c r="C117" t="s">
        <v>596</v>
      </c>
      <c r="D117">
        <v>1.4984312921425447</v>
      </c>
      <c r="E117" t="s">
        <v>74</v>
      </c>
      <c r="F117" t="s">
        <v>74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597</v>
      </c>
      <c r="D118">
        <v>1.4118725757478132</v>
      </c>
      <c r="E118" t="s">
        <v>74</v>
      </c>
      <c r="F118" t="s">
        <v>74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74</v>
      </c>
      <c r="B119">
        <v>7.1000000000000005</v>
      </c>
      <c r="C119" t="s">
        <v>598</v>
      </c>
      <c r="D119">
        <v>1.4069768334692774</v>
      </c>
      <c r="E119" t="s">
        <v>74</v>
      </c>
      <c r="F119" t="s">
        <v>74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74</v>
      </c>
      <c r="B120">
        <v>7.2</v>
      </c>
      <c r="C120" t="s">
        <v>599</v>
      </c>
      <c r="D120">
        <v>1.3978861645505147</v>
      </c>
      <c r="E120" t="s">
        <v>74</v>
      </c>
      <c r="F120" t="s">
        <v>74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74</v>
      </c>
      <c r="B121">
        <v>7.3000000000000007</v>
      </c>
      <c r="C121" t="s">
        <v>600</v>
      </c>
      <c r="D121">
        <v>1.3643323135479142</v>
      </c>
      <c r="E121" t="s">
        <v>74</v>
      </c>
      <c r="F121" t="s">
        <v>74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74</v>
      </c>
      <c r="B122">
        <v>7.4</v>
      </c>
      <c r="C122" t="s">
        <v>601</v>
      </c>
      <c r="D122">
        <v>1.2755255980856708</v>
      </c>
      <c r="E122" t="s">
        <v>74</v>
      </c>
      <c r="F122" t="s">
        <v>74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74</v>
      </c>
      <c r="B123">
        <v>7.5</v>
      </c>
      <c r="C123" t="s">
        <v>602</v>
      </c>
      <c r="D123">
        <v>1.1782313932593371</v>
      </c>
      <c r="E123" t="s">
        <v>74</v>
      </c>
      <c r="F123" t="s">
        <v>74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74</v>
      </c>
      <c r="B124">
        <v>7.6000000000000005</v>
      </c>
      <c r="C124" t="s">
        <v>603</v>
      </c>
      <c r="D124">
        <v>1.1774116869597671</v>
      </c>
      <c r="E124" t="s">
        <v>74</v>
      </c>
      <c r="F124" t="s">
        <v>74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74</v>
      </c>
      <c r="B125">
        <v>7.7</v>
      </c>
      <c r="C125" t="s">
        <v>604</v>
      </c>
      <c r="D125">
        <v>1.1855348124814593</v>
      </c>
      <c r="E125" t="s">
        <v>74</v>
      </c>
      <c r="F125" t="s">
        <v>74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74</v>
      </c>
      <c r="B126">
        <v>7.8000000000000007</v>
      </c>
      <c r="C126" t="s">
        <v>605</v>
      </c>
      <c r="D126">
        <v>1.1314103572182777</v>
      </c>
      <c r="E126" t="s">
        <v>74</v>
      </c>
      <c r="F126" t="s">
        <v>74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74</v>
      </c>
      <c r="B127">
        <v>7.9</v>
      </c>
      <c r="C127" t="s">
        <v>606</v>
      </c>
      <c r="D127">
        <v>1.0486466773911844</v>
      </c>
      <c r="E127" t="s">
        <v>74</v>
      </c>
      <c r="F127" t="s">
        <v>74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607</v>
      </c>
      <c r="D128">
        <v>0.96738100852164144</v>
      </c>
      <c r="E128" t="s">
        <v>74</v>
      </c>
      <c r="F128" t="s">
        <v>74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74</v>
      </c>
      <c r="B129">
        <v>8.1</v>
      </c>
      <c r="C129" t="s">
        <v>608</v>
      </c>
      <c r="D129">
        <v>0.97141115311509529</v>
      </c>
      <c r="E129" t="s">
        <v>74</v>
      </c>
      <c r="F129" t="s">
        <v>74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74</v>
      </c>
      <c r="B130">
        <v>8.2000000000000011</v>
      </c>
      <c r="C130" t="s">
        <v>609</v>
      </c>
      <c r="D130">
        <v>0.97360214645999388</v>
      </c>
      <c r="E130" t="s">
        <v>74</v>
      </c>
      <c r="F130" t="s">
        <v>74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74</v>
      </c>
      <c r="B131">
        <v>8.3000000000000007</v>
      </c>
      <c r="C131" t="s">
        <v>610</v>
      </c>
      <c r="D131">
        <v>0.96047424345330301</v>
      </c>
      <c r="E131" t="s">
        <v>74</v>
      </c>
      <c r="F131" t="s">
        <v>74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74</v>
      </c>
      <c r="B132">
        <v>8.4</v>
      </c>
      <c r="C132" t="s">
        <v>611</v>
      </c>
      <c r="D132">
        <v>0.85973352217785437</v>
      </c>
      <c r="E132" t="s">
        <v>74</v>
      </c>
      <c r="F132" t="s">
        <v>74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74</v>
      </c>
      <c r="B133">
        <v>8.5</v>
      </c>
      <c r="C133" t="s">
        <v>612</v>
      </c>
      <c r="D133">
        <v>0.77007035895947418</v>
      </c>
      <c r="E133" t="s">
        <v>74</v>
      </c>
      <c r="F133" t="s">
        <v>74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74</v>
      </c>
      <c r="B134">
        <v>8.6</v>
      </c>
      <c r="C134" t="s">
        <v>613</v>
      </c>
      <c r="D134">
        <v>0.78997784317187725</v>
      </c>
      <c r="E134" t="s">
        <v>74</v>
      </c>
      <c r="F134" t="s">
        <v>74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74</v>
      </c>
      <c r="B135">
        <v>8.7000000000000011</v>
      </c>
      <c r="C135" t="s">
        <v>614</v>
      </c>
      <c r="D135">
        <v>0.83503080894413062</v>
      </c>
      <c r="E135" t="s">
        <v>74</v>
      </c>
      <c r="F135" t="s">
        <v>74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74</v>
      </c>
      <c r="B136">
        <v>8.8000000000000007</v>
      </c>
      <c r="C136" t="s">
        <v>615</v>
      </c>
      <c r="D136">
        <v>0.7746430484754282</v>
      </c>
      <c r="E136" t="s">
        <v>74</v>
      </c>
      <c r="F136" t="s">
        <v>74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74</v>
      </c>
      <c r="B137">
        <v>8.9</v>
      </c>
      <c r="C137" t="s">
        <v>616</v>
      </c>
      <c r="D137">
        <v>0.69207523526183201</v>
      </c>
      <c r="E137" t="s">
        <v>74</v>
      </c>
      <c r="F137" t="s">
        <v>74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617</v>
      </c>
      <c r="D138">
        <v>0.57929438740855754</v>
      </c>
      <c r="E138" t="s">
        <v>74</v>
      </c>
      <c r="F138" t="s">
        <v>74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74</v>
      </c>
      <c r="B139">
        <v>9.1</v>
      </c>
      <c r="C139" t="s">
        <v>618</v>
      </c>
      <c r="D139">
        <v>0.59273888625278781</v>
      </c>
      <c r="E139" t="s">
        <v>74</v>
      </c>
      <c r="F139" t="s">
        <v>74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74</v>
      </c>
      <c r="B140">
        <v>9.2000000000000011</v>
      </c>
      <c r="C140" t="s">
        <v>619</v>
      </c>
      <c r="D140">
        <v>0.59389741447113453</v>
      </c>
      <c r="E140" t="s">
        <v>74</v>
      </c>
      <c r="F140" t="s">
        <v>74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74</v>
      </c>
      <c r="B141">
        <v>9.3000000000000007</v>
      </c>
      <c r="C141" t="s">
        <v>620</v>
      </c>
      <c r="D141">
        <v>0.62999169981029646</v>
      </c>
      <c r="E141" t="s">
        <v>74</v>
      </c>
      <c r="F141" t="s">
        <v>74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74</v>
      </c>
      <c r="B142">
        <v>9.4</v>
      </c>
      <c r="C142" t="s">
        <v>621</v>
      </c>
      <c r="D142">
        <v>0.46295914107743447</v>
      </c>
      <c r="E142" t="s">
        <v>74</v>
      </c>
      <c r="F142" t="s">
        <v>74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74</v>
      </c>
      <c r="B143">
        <v>9.5</v>
      </c>
      <c r="C143" t="s">
        <v>622</v>
      </c>
      <c r="D143">
        <v>0.31823552857539822</v>
      </c>
      <c r="E143" t="s">
        <v>74</v>
      </c>
      <c r="F143" t="s">
        <v>74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74</v>
      </c>
      <c r="B144">
        <v>9.6000000000000014</v>
      </c>
      <c r="C144" t="s">
        <v>623</v>
      </c>
      <c r="D144">
        <v>0.36615227044502402</v>
      </c>
      <c r="E144" t="s">
        <v>74</v>
      </c>
      <c r="F144" t="s">
        <v>74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74</v>
      </c>
      <c r="B145">
        <v>9.7000000000000011</v>
      </c>
      <c r="C145" t="s">
        <v>624</v>
      </c>
      <c r="D145">
        <v>0.52020806030983302</v>
      </c>
      <c r="E145" t="s">
        <v>74</v>
      </c>
      <c r="F145" t="s">
        <v>74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74</v>
      </c>
      <c r="B146">
        <v>9.8000000000000007</v>
      </c>
      <c r="C146" t="s">
        <v>625</v>
      </c>
      <c r="D146">
        <v>0.34692023713837228</v>
      </c>
      <c r="E146" t="s">
        <v>74</v>
      </c>
      <c r="F146" t="s">
        <v>74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74</v>
      </c>
      <c r="B147">
        <v>9.9</v>
      </c>
      <c r="C147" t="s">
        <v>626</v>
      </c>
      <c r="D147">
        <v>9.1545459721895747E-2</v>
      </c>
      <c r="E147" t="s">
        <v>74</v>
      </c>
      <c r="F147" t="s">
        <v>74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627</v>
      </c>
      <c r="D148">
        <v>0</v>
      </c>
      <c r="E148" t="s">
        <v>74</v>
      </c>
      <c r="F148" t="s">
        <v>74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74</v>
      </c>
      <c r="B149" t="s">
        <v>74</v>
      </c>
      <c r="C149" t="e">
        <v>#VALUE!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74</v>
      </c>
      <c r="N149" t="s">
        <v>74</v>
      </c>
      <c r="O149" t="s">
        <v>74</v>
      </c>
      <c r="P149" t="s">
        <v>74</v>
      </c>
      <c r="Q149" t="s">
        <v>74</v>
      </c>
      <c r="R149" t="s">
        <v>74</v>
      </c>
    </row>
    <row r="150" spans="1:18" x14ac:dyDescent="0.3">
      <c r="A150" t="s">
        <v>74</v>
      </c>
      <c r="B150" t="s">
        <v>74</v>
      </c>
      <c r="C150" t="e">
        <v>#VALUE!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</row>
    <row r="151" spans="1:18" x14ac:dyDescent="0.3">
      <c r="A151" t="s">
        <v>74</v>
      </c>
      <c r="B151" t="s">
        <v>74</v>
      </c>
      <c r="C151" t="e">
        <v>#VALUE!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</row>
    <row r="152" spans="1:18" x14ac:dyDescent="0.3">
      <c r="A152" t="s">
        <v>74</v>
      </c>
      <c r="B152" t="s">
        <v>74</v>
      </c>
      <c r="C152" t="e">
        <v>#VALUE!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</row>
    <row r="153" spans="1:18" x14ac:dyDescent="0.3">
      <c r="A153" t="s">
        <v>74</v>
      </c>
      <c r="B153" t="s">
        <v>74</v>
      </c>
      <c r="C153" t="e">
        <v>#VALUE!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74</v>
      </c>
      <c r="N153" t="s">
        <v>74</v>
      </c>
      <c r="O153" t="s">
        <v>74</v>
      </c>
      <c r="P153" t="s">
        <v>74</v>
      </c>
      <c r="Q153" t="s">
        <v>74</v>
      </c>
      <c r="R153" t="s">
        <v>74</v>
      </c>
    </row>
    <row r="154" spans="1:18" x14ac:dyDescent="0.3">
      <c r="A154" t="s">
        <v>74</v>
      </c>
      <c r="B154" t="s">
        <v>74</v>
      </c>
      <c r="C154" t="e">
        <v>#VALUE!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74</v>
      </c>
      <c r="N154" t="s">
        <v>74</v>
      </c>
      <c r="O154" t="s">
        <v>74</v>
      </c>
      <c r="P154" t="s">
        <v>74</v>
      </c>
      <c r="Q154" t="s">
        <v>74</v>
      </c>
      <c r="R154" t="s">
        <v>74</v>
      </c>
    </row>
    <row r="155" spans="1:18" x14ac:dyDescent="0.3">
      <c r="A155" t="s">
        <v>74</v>
      </c>
      <c r="B155" t="s">
        <v>74</v>
      </c>
      <c r="C155" t="e">
        <v>#VALUE!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</row>
    <row r="156" spans="1:18" x14ac:dyDescent="0.3">
      <c r="A156" t="s">
        <v>74</v>
      </c>
      <c r="B156" t="s">
        <v>74</v>
      </c>
      <c r="C156" t="e">
        <v>#VALUE!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74</v>
      </c>
      <c r="N156" t="s">
        <v>74</v>
      </c>
      <c r="O156" t="s">
        <v>74</v>
      </c>
      <c r="P156" t="s">
        <v>74</v>
      </c>
      <c r="Q156" t="s">
        <v>74</v>
      </c>
      <c r="R156" t="s">
        <v>74</v>
      </c>
    </row>
    <row r="157" spans="1:18" x14ac:dyDescent="0.3">
      <c r="A157" t="s">
        <v>74</v>
      </c>
      <c r="B157" t="s">
        <v>74</v>
      </c>
      <c r="C157" t="e">
        <v>#VALUE!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74</v>
      </c>
    </row>
    <row r="158" spans="1:18" x14ac:dyDescent="0.3">
      <c r="A158">
        <v>11</v>
      </c>
      <c r="B158" t="s">
        <v>74</v>
      </c>
      <c r="C158" t="e">
        <v>#VALUE!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74</v>
      </c>
      <c r="N158" t="s">
        <v>74</v>
      </c>
      <c r="O158" t="s">
        <v>74</v>
      </c>
      <c r="P158" t="s">
        <v>74</v>
      </c>
      <c r="Q158" t="s">
        <v>74</v>
      </c>
      <c r="R158" t="s">
        <v>74</v>
      </c>
    </row>
    <row r="159" spans="1:18" x14ac:dyDescent="0.3">
      <c r="A159" t="s">
        <v>74</v>
      </c>
      <c r="B159" t="s">
        <v>74</v>
      </c>
      <c r="C159" t="e">
        <v>#VALUE!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74</v>
      </c>
      <c r="N159" t="s">
        <v>74</v>
      </c>
      <c r="O159" t="s">
        <v>74</v>
      </c>
      <c r="P159" t="s">
        <v>74</v>
      </c>
      <c r="Q159" t="s">
        <v>74</v>
      </c>
      <c r="R159" t="s">
        <v>74</v>
      </c>
    </row>
    <row r="160" spans="1:18" x14ac:dyDescent="0.3">
      <c r="A160" t="s">
        <v>74</v>
      </c>
      <c r="B160" t="s">
        <v>74</v>
      </c>
      <c r="C160" t="e">
        <v>#VALUE!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74</v>
      </c>
      <c r="N160" t="s">
        <v>74</v>
      </c>
      <c r="O160" t="s">
        <v>74</v>
      </c>
      <c r="P160" t="s">
        <v>74</v>
      </c>
      <c r="Q160" t="s">
        <v>74</v>
      </c>
      <c r="R160" t="s">
        <v>74</v>
      </c>
    </row>
    <row r="161" spans="1:18" x14ac:dyDescent="0.3">
      <c r="A161" t="s">
        <v>74</v>
      </c>
      <c r="B161" t="s">
        <v>74</v>
      </c>
      <c r="C161" t="e">
        <v>#VALUE!</v>
      </c>
      <c r="D161" t="s">
        <v>74</v>
      </c>
      <c r="E161" t="s">
        <v>74</v>
      </c>
      <c r="F161" t="s">
        <v>74</v>
      </c>
      <c r="G161" t="s">
        <v>74</v>
      </c>
      <c r="H161" t="s">
        <v>74</v>
      </c>
      <c r="I161" t="s">
        <v>74</v>
      </c>
      <c r="J161" t="s">
        <v>74</v>
      </c>
      <c r="K161" t="s">
        <v>74</v>
      </c>
      <c r="L161" t="s">
        <v>74</v>
      </c>
      <c r="M161" t="s">
        <v>74</v>
      </c>
      <c r="N161" t="s">
        <v>74</v>
      </c>
      <c r="O161" t="s">
        <v>74</v>
      </c>
      <c r="P161" t="s">
        <v>74</v>
      </c>
      <c r="Q161" t="s">
        <v>74</v>
      </c>
      <c r="R161" t="s">
        <v>74</v>
      </c>
    </row>
    <row r="162" spans="1:18" x14ac:dyDescent="0.3">
      <c r="A162" t="s">
        <v>74</v>
      </c>
      <c r="B162" t="s">
        <v>74</v>
      </c>
      <c r="C162" t="e">
        <v>#VALUE!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 t="s">
        <v>74</v>
      </c>
      <c r="R162" t="s">
        <v>74</v>
      </c>
    </row>
    <row r="163" spans="1:18" x14ac:dyDescent="0.3">
      <c r="A163" t="s">
        <v>74</v>
      </c>
      <c r="B163" t="s">
        <v>74</v>
      </c>
      <c r="C163" t="e">
        <v>#VALUE!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74</v>
      </c>
      <c r="N163" t="s">
        <v>74</v>
      </c>
      <c r="O163" t="s">
        <v>74</v>
      </c>
      <c r="P163" t="s">
        <v>74</v>
      </c>
      <c r="Q163" t="s">
        <v>74</v>
      </c>
      <c r="R163" t="s">
        <v>74</v>
      </c>
    </row>
    <row r="164" spans="1:18" x14ac:dyDescent="0.3">
      <c r="A164" t="s">
        <v>74</v>
      </c>
      <c r="B164" t="s">
        <v>74</v>
      </c>
      <c r="C164" t="e">
        <v>#VALUE!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74</v>
      </c>
      <c r="N164" t="s">
        <v>74</v>
      </c>
      <c r="O164" t="s">
        <v>74</v>
      </c>
      <c r="P164" t="s">
        <v>74</v>
      </c>
      <c r="Q164" t="s">
        <v>74</v>
      </c>
      <c r="R164" t="s">
        <v>74</v>
      </c>
    </row>
    <row r="165" spans="1:18" x14ac:dyDescent="0.3">
      <c r="A165" t="s">
        <v>74</v>
      </c>
      <c r="B165" t="s">
        <v>74</v>
      </c>
      <c r="C165" t="e">
        <v>#VALUE!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</row>
    <row r="166" spans="1:18" x14ac:dyDescent="0.3">
      <c r="A166" t="s">
        <v>74</v>
      </c>
      <c r="B166" t="s">
        <v>74</v>
      </c>
      <c r="C166" t="e">
        <v>#VALUE!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74</v>
      </c>
      <c r="N166" t="s">
        <v>74</v>
      </c>
      <c r="O166" t="s">
        <v>74</v>
      </c>
      <c r="P166" t="s">
        <v>74</v>
      </c>
      <c r="Q166" t="s">
        <v>74</v>
      </c>
      <c r="R166" t="s">
        <v>74</v>
      </c>
    </row>
    <row r="167" spans="1:18" x14ac:dyDescent="0.3">
      <c r="A167" t="s">
        <v>74</v>
      </c>
      <c r="B167" t="s">
        <v>74</v>
      </c>
      <c r="C167" t="e">
        <v>#VALUE!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74</v>
      </c>
      <c r="N167" t="s">
        <v>74</v>
      </c>
      <c r="O167" t="s">
        <v>74</v>
      </c>
      <c r="P167" t="s">
        <v>74</v>
      </c>
      <c r="Q167" t="s">
        <v>74</v>
      </c>
      <c r="R167" t="s">
        <v>74</v>
      </c>
    </row>
    <row r="168" spans="1:18" x14ac:dyDescent="0.3">
      <c r="A168">
        <v>12</v>
      </c>
      <c r="B168" t="s">
        <v>74</v>
      </c>
      <c r="C168" t="e">
        <v>#VALUE!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 t="s">
        <v>74</v>
      </c>
      <c r="P168" t="s">
        <v>74</v>
      </c>
      <c r="Q168" t="s">
        <v>74</v>
      </c>
      <c r="R168" t="s">
        <v>74</v>
      </c>
    </row>
    <row r="169" spans="1:18" x14ac:dyDescent="0.3">
      <c r="A169" t="s">
        <v>74</v>
      </c>
      <c r="B169" t="s">
        <v>74</v>
      </c>
      <c r="C169" t="e">
        <v>#VALUE!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74</v>
      </c>
      <c r="N169" t="s">
        <v>74</v>
      </c>
      <c r="O169" t="s">
        <v>74</v>
      </c>
      <c r="P169" t="s">
        <v>74</v>
      </c>
      <c r="Q169" t="s">
        <v>74</v>
      </c>
      <c r="R169" t="s">
        <v>74</v>
      </c>
    </row>
    <row r="170" spans="1:18" x14ac:dyDescent="0.3">
      <c r="A170" t="s">
        <v>74</v>
      </c>
      <c r="B170" t="s">
        <v>74</v>
      </c>
      <c r="C170" t="e">
        <v>#VALUE!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74</v>
      </c>
      <c r="N170" t="s">
        <v>74</v>
      </c>
      <c r="O170" t="s">
        <v>74</v>
      </c>
      <c r="P170" t="s">
        <v>74</v>
      </c>
      <c r="Q170" t="s">
        <v>74</v>
      </c>
      <c r="R170" t="s">
        <v>74</v>
      </c>
    </row>
    <row r="171" spans="1:18" x14ac:dyDescent="0.3">
      <c r="A171" t="s">
        <v>74</v>
      </c>
      <c r="B171" t="s">
        <v>74</v>
      </c>
      <c r="C171" t="e">
        <v>#VALUE!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74</v>
      </c>
      <c r="N171" t="s">
        <v>74</v>
      </c>
      <c r="O171" t="s">
        <v>74</v>
      </c>
      <c r="P171" t="s">
        <v>74</v>
      </c>
      <c r="Q171" t="s">
        <v>74</v>
      </c>
      <c r="R171" t="s">
        <v>74</v>
      </c>
    </row>
    <row r="172" spans="1:18" x14ac:dyDescent="0.3">
      <c r="A172" t="s">
        <v>74</v>
      </c>
      <c r="B172" t="s">
        <v>74</v>
      </c>
      <c r="C172" t="e">
        <v>#VALUE!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  <c r="O172" t="s">
        <v>74</v>
      </c>
      <c r="P172" t="s">
        <v>74</v>
      </c>
      <c r="Q172" t="s">
        <v>74</v>
      </c>
      <c r="R172" t="s">
        <v>74</v>
      </c>
    </row>
    <row r="173" spans="1:18" x14ac:dyDescent="0.3">
      <c r="A173" t="s">
        <v>74</v>
      </c>
      <c r="B173" t="s">
        <v>74</v>
      </c>
      <c r="C173" t="e">
        <v>#VALUE!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74</v>
      </c>
      <c r="N173" t="s">
        <v>74</v>
      </c>
      <c r="O173" t="s">
        <v>74</v>
      </c>
      <c r="P173" t="s">
        <v>74</v>
      </c>
      <c r="Q173" t="s">
        <v>74</v>
      </c>
      <c r="R173" t="s">
        <v>74</v>
      </c>
    </row>
    <row r="174" spans="1:18" x14ac:dyDescent="0.3">
      <c r="A174" t="s">
        <v>74</v>
      </c>
      <c r="B174" t="s">
        <v>74</v>
      </c>
      <c r="C174" t="e">
        <v>#VALUE!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74</v>
      </c>
    </row>
    <row r="175" spans="1:18" x14ac:dyDescent="0.3">
      <c r="A175" t="s">
        <v>74</v>
      </c>
      <c r="B175" t="s">
        <v>74</v>
      </c>
      <c r="C175" t="e">
        <v>#VALUE!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74</v>
      </c>
      <c r="N175" t="s">
        <v>74</v>
      </c>
      <c r="O175" t="s">
        <v>74</v>
      </c>
      <c r="P175" t="s">
        <v>74</v>
      </c>
      <c r="Q175" t="s">
        <v>74</v>
      </c>
      <c r="R175" t="s">
        <v>74</v>
      </c>
    </row>
    <row r="176" spans="1:18" x14ac:dyDescent="0.3">
      <c r="A176" t="s">
        <v>74</v>
      </c>
      <c r="B176" t="s">
        <v>74</v>
      </c>
      <c r="C176" t="e">
        <v>#VALUE!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74</v>
      </c>
      <c r="N176" t="s">
        <v>74</v>
      </c>
      <c r="O176" t="s">
        <v>74</v>
      </c>
      <c r="P176" t="s">
        <v>74</v>
      </c>
      <c r="Q176" t="s">
        <v>74</v>
      </c>
      <c r="R176" t="s">
        <v>74</v>
      </c>
    </row>
    <row r="177" spans="1:18" x14ac:dyDescent="0.3">
      <c r="A177" t="s">
        <v>74</v>
      </c>
      <c r="B177" t="s">
        <v>74</v>
      </c>
      <c r="C177" t="e">
        <v>#VALUE!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74</v>
      </c>
      <c r="N177" t="s">
        <v>74</v>
      </c>
      <c r="O177" t="s">
        <v>74</v>
      </c>
      <c r="P177" t="s">
        <v>74</v>
      </c>
      <c r="Q177" t="s">
        <v>74</v>
      </c>
      <c r="R177" t="s">
        <v>74</v>
      </c>
    </row>
    <row r="178" spans="1:18" x14ac:dyDescent="0.3">
      <c r="A178">
        <v>13</v>
      </c>
      <c r="B178" t="s">
        <v>74</v>
      </c>
      <c r="C178" t="e">
        <v>#VALUE!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74</v>
      </c>
      <c r="N178" t="s">
        <v>74</v>
      </c>
      <c r="O178" t="s">
        <v>74</v>
      </c>
      <c r="P178" t="s">
        <v>74</v>
      </c>
      <c r="Q178" t="s">
        <v>74</v>
      </c>
      <c r="R178" t="s">
        <v>74</v>
      </c>
    </row>
    <row r="179" spans="1:18" x14ac:dyDescent="0.3">
      <c r="A179" t="s">
        <v>74</v>
      </c>
      <c r="B179" t="s">
        <v>74</v>
      </c>
      <c r="C179" t="e">
        <v>#VALUE!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74</v>
      </c>
      <c r="N179" t="s">
        <v>74</v>
      </c>
      <c r="O179" t="s">
        <v>74</v>
      </c>
      <c r="P179" t="s">
        <v>74</v>
      </c>
      <c r="Q179" t="s">
        <v>74</v>
      </c>
      <c r="R179" t="s">
        <v>74</v>
      </c>
    </row>
    <row r="180" spans="1:18" x14ac:dyDescent="0.3">
      <c r="A180" t="s">
        <v>74</v>
      </c>
      <c r="B180" t="s">
        <v>74</v>
      </c>
      <c r="C180" t="e">
        <v>#VALUE!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74</v>
      </c>
      <c r="N180" t="s">
        <v>74</v>
      </c>
      <c r="O180" t="s">
        <v>74</v>
      </c>
      <c r="P180" t="s">
        <v>74</v>
      </c>
      <c r="Q180" t="s">
        <v>74</v>
      </c>
      <c r="R180" t="s">
        <v>74</v>
      </c>
    </row>
    <row r="181" spans="1:18" x14ac:dyDescent="0.3">
      <c r="A181" t="s">
        <v>74</v>
      </c>
      <c r="B181" t="s">
        <v>74</v>
      </c>
      <c r="C181" t="e">
        <v>#VALUE!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74</v>
      </c>
      <c r="N181" t="s">
        <v>74</v>
      </c>
      <c r="O181" t="s">
        <v>74</v>
      </c>
      <c r="P181" t="s">
        <v>74</v>
      </c>
      <c r="Q181" t="s">
        <v>74</v>
      </c>
      <c r="R181" t="s">
        <v>74</v>
      </c>
    </row>
    <row r="182" spans="1:18" x14ac:dyDescent="0.3">
      <c r="A182" t="s">
        <v>74</v>
      </c>
      <c r="B182" t="s">
        <v>74</v>
      </c>
      <c r="C182" t="e">
        <v>#VALUE!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74</v>
      </c>
      <c r="N182" t="s">
        <v>74</v>
      </c>
      <c r="O182" t="s">
        <v>74</v>
      </c>
      <c r="P182" t="s">
        <v>74</v>
      </c>
      <c r="Q182" t="s">
        <v>74</v>
      </c>
      <c r="R182" t="s">
        <v>74</v>
      </c>
    </row>
    <row r="183" spans="1:18" x14ac:dyDescent="0.3">
      <c r="A183" t="s">
        <v>74</v>
      </c>
      <c r="B183" t="s">
        <v>74</v>
      </c>
      <c r="C183" t="e">
        <v>#VALUE!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74</v>
      </c>
      <c r="N183" t="s">
        <v>74</v>
      </c>
      <c r="O183" t="s">
        <v>74</v>
      </c>
      <c r="P183" t="s">
        <v>74</v>
      </c>
      <c r="Q183" t="s">
        <v>74</v>
      </c>
      <c r="R183" t="s">
        <v>74</v>
      </c>
    </row>
    <row r="184" spans="1:18" x14ac:dyDescent="0.3">
      <c r="A184" t="s">
        <v>74</v>
      </c>
      <c r="B184" t="s">
        <v>74</v>
      </c>
      <c r="C184" t="e">
        <v>#VALUE!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74</v>
      </c>
      <c r="O184" t="s">
        <v>74</v>
      </c>
      <c r="P184" t="s">
        <v>74</v>
      </c>
      <c r="Q184" t="s">
        <v>74</v>
      </c>
      <c r="R184" t="s">
        <v>74</v>
      </c>
    </row>
    <row r="185" spans="1:18" x14ac:dyDescent="0.3">
      <c r="A185" t="s">
        <v>74</v>
      </c>
      <c r="B185" t="s">
        <v>74</v>
      </c>
      <c r="C185" t="e">
        <v>#VALUE!</v>
      </c>
      <c r="D185" t="s">
        <v>74</v>
      </c>
      <c r="E185" t="s">
        <v>74</v>
      </c>
      <c r="F185" t="s">
        <v>74</v>
      </c>
      <c r="G185" t="s">
        <v>74</v>
      </c>
      <c r="H185" t="s">
        <v>74</v>
      </c>
      <c r="I185" t="s">
        <v>74</v>
      </c>
      <c r="J185" t="s">
        <v>74</v>
      </c>
      <c r="K185" t="s">
        <v>74</v>
      </c>
      <c r="L185" t="s">
        <v>74</v>
      </c>
      <c r="M185" t="s">
        <v>74</v>
      </c>
      <c r="N185" t="s">
        <v>74</v>
      </c>
      <c r="O185" t="s">
        <v>74</v>
      </c>
      <c r="P185" t="s">
        <v>74</v>
      </c>
      <c r="Q185" t="s">
        <v>74</v>
      </c>
      <c r="R185" t="s">
        <v>74</v>
      </c>
    </row>
    <row r="186" spans="1:18" x14ac:dyDescent="0.3">
      <c r="A186" t="s">
        <v>74</v>
      </c>
      <c r="B186" t="s">
        <v>74</v>
      </c>
      <c r="C186" t="e">
        <v>#VALUE!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74</v>
      </c>
      <c r="N186" t="s">
        <v>74</v>
      </c>
      <c r="O186" t="s">
        <v>74</v>
      </c>
      <c r="P186" t="s">
        <v>74</v>
      </c>
      <c r="Q186" t="s">
        <v>74</v>
      </c>
      <c r="R186" t="s">
        <v>74</v>
      </c>
    </row>
    <row r="187" spans="1:18" x14ac:dyDescent="0.3">
      <c r="A187" t="s">
        <v>74</v>
      </c>
      <c r="B187" t="s">
        <v>74</v>
      </c>
      <c r="C187" t="e">
        <v>#VALUE!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74</v>
      </c>
      <c r="N187" t="s">
        <v>74</v>
      </c>
      <c r="O187" t="s">
        <v>74</v>
      </c>
      <c r="P187" t="s">
        <v>74</v>
      </c>
      <c r="Q187" t="s">
        <v>74</v>
      </c>
      <c r="R187" t="s">
        <v>74</v>
      </c>
    </row>
    <row r="188" spans="1:18" x14ac:dyDescent="0.3">
      <c r="A188">
        <v>14</v>
      </c>
      <c r="B188" t="s">
        <v>74</v>
      </c>
      <c r="C188" t="e">
        <v>#VALUE!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74</v>
      </c>
      <c r="N188" t="s">
        <v>74</v>
      </c>
      <c r="O188" t="s">
        <v>74</v>
      </c>
      <c r="P188" t="s">
        <v>74</v>
      </c>
      <c r="Q188" t="s">
        <v>74</v>
      </c>
      <c r="R188" t="s">
        <v>74</v>
      </c>
    </row>
    <row r="189" spans="1:18" x14ac:dyDescent="0.3">
      <c r="A189" t="s">
        <v>74</v>
      </c>
      <c r="B189" t="s">
        <v>74</v>
      </c>
      <c r="C189" t="e">
        <v>#VALUE!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74</v>
      </c>
      <c r="R189" t="s">
        <v>74</v>
      </c>
    </row>
    <row r="190" spans="1:18" x14ac:dyDescent="0.3">
      <c r="A190" t="s">
        <v>74</v>
      </c>
      <c r="B190" t="s">
        <v>74</v>
      </c>
      <c r="C190" t="e">
        <v>#VALUE!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74</v>
      </c>
      <c r="P190" t="s">
        <v>74</v>
      </c>
      <c r="Q190" t="s">
        <v>74</v>
      </c>
      <c r="R190" t="s">
        <v>74</v>
      </c>
    </row>
    <row r="191" spans="1:18" x14ac:dyDescent="0.3">
      <c r="A191" t="s">
        <v>74</v>
      </c>
      <c r="B191" t="s">
        <v>74</v>
      </c>
      <c r="C191" t="e">
        <v>#VALUE!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</row>
    <row r="192" spans="1:18" x14ac:dyDescent="0.3">
      <c r="A192" t="s">
        <v>74</v>
      </c>
      <c r="B192" t="s">
        <v>74</v>
      </c>
      <c r="C192" t="e">
        <v>#VALUE!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</row>
    <row r="193" spans="1:18" x14ac:dyDescent="0.3">
      <c r="A193" t="s">
        <v>74</v>
      </c>
      <c r="B193" t="s">
        <v>74</v>
      </c>
      <c r="C193" t="e">
        <v>#VALUE!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</row>
    <row r="194" spans="1:18" x14ac:dyDescent="0.3">
      <c r="A194" t="s">
        <v>74</v>
      </c>
      <c r="B194" t="s">
        <v>74</v>
      </c>
      <c r="C194" t="e">
        <v>#VALUE!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</row>
    <row r="195" spans="1:18" x14ac:dyDescent="0.3">
      <c r="A195" t="s">
        <v>74</v>
      </c>
      <c r="B195" t="s">
        <v>74</v>
      </c>
      <c r="C195" t="e">
        <v>#VALUE!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</row>
    <row r="196" spans="1:18" x14ac:dyDescent="0.3">
      <c r="A196" t="s">
        <v>74</v>
      </c>
      <c r="B196" t="s">
        <v>74</v>
      </c>
      <c r="C196" t="e">
        <v>#VALUE!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  <c r="N196" t="s">
        <v>74</v>
      </c>
      <c r="O196" t="s">
        <v>74</v>
      </c>
      <c r="P196" t="s">
        <v>74</v>
      </c>
      <c r="Q196" t="s">
        <v>74</v>
      </c>
      <c r="R196" t="s">
        <v>74</v>
      </c>
    </row>
    <row r="197" spans="1:18" x14ac:dyDescent="0.3">
      <c r="A197" t="s">
        <v>74</v>
      </c>
      <c r="B197" t="s">
        <v>74</v>
      </c>
      <c r="C197" t="e">
        <v>#VALUE!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</row>
    <row r="198" spans="1:18" x14ac:dyDescent="0.3">
      <c r="A198">
        <v>15</v>
      </c>
      <c r="B198" t="s">
        <v>74</v>
      </c>
      <c r="C198" t="e">
        <v>#VALUE!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</row>
    <row r="199" spans="1:18" x14ac:dyDescent="0.3">
      <c r="A199" t="s">
        <v>74</v>
      </c>
      <c r="B199" t="s">
        <v>74</v>
      </c>
      <c r="C199" t="e">
        <v>#VALUE!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</row>
    <row r="200" spans="1:18" x14ac:dyDescent="0.3">
      <c r="A200" t="s">
        <v>74</v>
      </c>
      <c r="B200" t="s">
        <v>74</v>
      </c>
      <c r="C200" t="e">
        <v>#VALUE!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</row>
    <row r="201" spans="1:18" x14ac:dyDescent="0.3">
      <c r="A201" t="s">
        <v>74</v>
      </c>
      <c r="B201" t="s">
        <v>74</v>
      </c>
      <c r="C201" t="e">
        <v>#VALUE!</v>
      </c>
      <c r="D201" t="s">
        <v>74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</row>
    <row r="202" spans="1:18" x14ac:dyDescent="0.3">
      <c r="A202" t="s">
        <v>74</v>
      </c>
      <c r="B202" t="s">
        <v>74</v>
      </c>
      <c r="C202" t="e">
        <v>#VALUE!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</row>
    <row r="203" spans="1:18" x14ac:dyDescent="0.3">
      <c r="A203" t="s">
        <v>74</v>
      </c>
      <c r="B203" t="s">
        <v>74</v>
      </c>
      <c r="C203" t="e">
        <v>#VALUE!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74</v>
      </c>
      <c r="R203" t="s">
        <v>74</v>
      </c>
    </row>
    <row r="204" spans="1:18" x14ac:dyDescent="0.3">
      <c r="A204" t="s">
        <v>74</v>
      </c>
      <c r="B204" t="s">
        <v>74</v>
      </c>
      <c r="C204" t="e">
        <v>#VALUE!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  <c r="R204" t="s">
        <v>74</v>
      </c>
    </row>
    <row r="205" spans="1:18" x14ac:dyDescent="0.3">
      <c r="A205" t="s">
        <v>74</v>
      </c>
      <c r="B205" t="s">
        <v>74</v>
      </c>
      <c r="C205" t="e">
        <v>#VALUE!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74</v>
      </c>
      <c r="R205" t="s">
        <v>74</v>
      </c>
    </row>
    <row r="206" spans="1:18" x14ac:dyDescent="0.3">
      <c r="A206" t="s">
        <v>74</v>
      </c>
      <c r="B206" t="s">
        <v>74</v>
      </c>
      <c r="C206" t="e">
        <v>#VALUE!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74</v>
      </c>
      <c r="N206" t="s">
        <v>74</v>
      </c>
      <c r="O206" t="s">
        <v>74</v>
      </c>
      <c r="P206" t="s">
        <v>74</v>
      </c>
      <c r="Q206" t="s">
        <v>74</v>
      </c>
      <c r="R206" t="s">
        <v>74</v>
      </c>
    </row>
    <row r="207" spans="1:18" x14ac:dyDescent="0.3">
      <c r="A207" t="s">
        <v>74</v>
      </c>
      <c r="B207" t="s">
        <v>74</v>
      </c>
      <c r="C207" t="e">
        <v>#VALUE!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</row>
    <row r="208" spans="1:18" x14ac:dyDescent="0.3">
      <c r="A208">
        <v>16</v>
      </c>
      <c r="B208" t="s">
        <v>74</v>
      </c>
      <c r="C208" t="e">
        <v>#VALUE!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</row>
    <row r="209" spans="1:18" x14ac:dyDescent="0.3">
      <c r="A209" t="s">
        <v>74</v>
      </c>
      <c r="B209" t="s">
        <v>74</v>
      </c>
      <c r="C209" t="e">
        <v>#VALUE!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</row>
    <row r="210" spans="1:18" x14ac:dyDescent="0.3">
      <c r="A210" t="s">
        <v>74</v>
      </c>
      <c r="B210" t="s">
        <v>74</v>
      </c>
      <c r="C210" t="e">
        <v>#VALUE!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74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</row>
    <row r="211" spans="1:18" x14ac:dyDescent="0.3">
      <c r="A211" t="s">
        <v>74</v>
      </c>
      <c r="B211" t="s">
        <v>74</v>
      </c>
      <c r="C211" t="e">
        <v>#VALUE!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 t="s">
        <v>74</v>
      </c>
      <c r="Q211" t="s">
        <v>74</v>
      </c>
      <c r="R211" t="s">
        <v>74</v>
      </c>
    </row>
    <row r="212" spans="1:18" x14ac:dyDescent="0.3">
      <c r="A212" t="s">
        <v>74</v>
      </c>
      <c r="B212" t="s">
        <v>74</v>
      </c>
      <c r="C212" t="e">
        <v>#VALUE!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  <c r="N212" t="s">
        <v>74</v>
      </c>
      <c r="O212" t="s">
        <v>74</v>
      </c>
      <c r="P212" t="s">
        <v>74</v>
      </c>
      <c r="Q212" t="s">
        <v>74</v>
      </c>
      <c r="R212" t="s">
        <v>74</v>
      </c>
    </row>
    <row r="213" spans="1:18" x14ac:dyDescent="0.3">
      <c r="A213" t="s">
        <v>74</v>
      </c>
      <c r="B213" t="s">
        <v>74</v>
      </c>
      <c r="C213" t="e">
        <v>#VALUE!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</row>
    <row r="214" spans="1:18" x14ac:dyDescent="0.3">
      <c r="A214" t="s">
        <v>74</v>
      </c>
      <c r="B214" t="s">
        <v>74</v>
      </c>
      <c r="C214" t="e">
        <v>#VALUE!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74</v>
      </c>
      <c r="N214" t="s">
        <v>74</v>
      </c>
      <c r="O214" t="s">
        <v>74</v>
      </c>
      <c r="P214" t="s">
        <v>74</v>
      </c>
      <c r="Q214" t="s">
        <v>74</v>
      </c>
      <c r="R214" t="s">
        <v>74</v>
      </c>
    </row>
    <row r="215" spans="1:18" x14ac:dyDescent="0.3">
      <c r="A215" t="s">
        <v>74</v>
      </c>
      <c r="B215" t="s">
        <v>74</v>
      </c>
      <c r="C215" t="e">
        <v>#VALUE!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</row>
    <row r="216" spans="1:18" x14ac:dyDescent="0.3">
      <c r="A216" t="s">
        <v>74</v>
      </c>
      <c r="B216" t="s">
        <v>74</v>
      </c>
      <c r="C216" t="e">
        <v>#VALUE!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74</v>
      </c>
      <c r="N216" t="s">
        <v>74</v>
      </c>
      <c r="O216" t="s">
        <v>74</v>
      </c>
      <c r="P216" t="s">
        <v>74</v>
      </c>
      <c r="Q216" t="s">
        <v>74</v>
      </c>
      <c r="R216" t="s">
        <v>74</v>
      </c>
    </row>
    <row r="217" spans="1:18" x14ac:dyDescent="0.3">
      <c r="A217" t="s">
        <v>74</v>
      </c>
      <c r="B217" t="s">
        <v>74</v>
      </c>
      <c r="C217" t="e">
        <v>#VALUE!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</row>
    <row r="218" spans="1:18" x14ac:dyDescent="0.3">
      <c r="A218">
        <v>17</v>
      </c>
      <c r="B218" t="s">
        <v>74</v>
      </c>
      <c r="C218" t="e">
        <v>#VALUE!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74</v>
      </c>
      <c r="N218" t="s">
        <v>74</v>
      </c>
      <c r="O218" t="s">
        <v>74</v>
      </c>
      <c r="P218" t="s">
        <v>74</v>
      </c>
      <c r="Q218" t="s">
        <v>74</v>
      </c>
      <c r="R218" t="s">
        <v>74</v>
      </c>
    </row>
    <row r="219" spans="1:18" x14ac:dyDescent="0.3">
      <c r="A219" t="s">
        <v>74</v>
      </c>
      <c r="B219" t="s">
        <v>74</v>
      </c>
      <c r="C219" t="e">
        <v>#VALUE!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74</v>
      </c>
      <c r="R219" t="s">
        <v>74</v>
      </c>
    </row>
    <row r="220" spans="1:18" x14ac:dyDescent="0.3">
      <c r="A220" t="s">
        <v>74</v>
      </c>
      <c r="B220" t="s">
        <v>74</v>
      </c>
      <c r="C220" t="e">
        <v>#VALUE!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t="s">
        <v>74</v>
      </c>
    </row>
    <row r="221" spans="1:18" x14ac:dyDescent="0.3">
      <c r="A221" t="s">
        <v>74</v>
      </c>
      <c r="B221" t="s">
        <v>74</v>
      </c>
      <c r="C221" t="e">
        <v>#VALUE!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74</v>
      </c>
    </row>
    <row r="222" spans="1:18" x14ac:dyDescent="0.3">
      <c r="A222" t="s">
        <v>74</v>
      </c>
      <c r="B222" t="s">
        <v>74</v>
      </c>
      <c r="C222" t="e">
        <v>#VALUE!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</row>
    <row r="223" spans="1:18" x14ac:dyDescent="0.3">
      <c r="A223" t="s">
        <v>74</v>
      </c>
      <c r="B223" t="s">
        <v>74</v>
      </c>
      <c r="C223" t="e">
        <v>#VALUE!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</row>
    <row r="224" spans="1:18" x14ac:dyDescent="0.3">
      <c r="A224" t="s">
        <v>74</v>
      </c>
      <c r="B224" t="s">
        <v>74</v>
      </c>
      <c r="C224" t="e">
        <v>#VALUE!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</row>
    <row r="225" spans="1:18" x14ac:dyDescent="0.3">
      <c r="A225" t="s">
        <v>74</v>
      </c>
      <c r="B225" t="s">
        <v>74</v>
      </c>
      <c r="C225" t="e">
        <v>#VALUE!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t="s">
        <v>74</v>
      </c>
    </row>
    <row r="226" spans="1:18" x14ac:dyDescent="0.3">
      <c r="A226" t="s">
        <v>74</v>
      </c>
      <c r="B226" t="s">
        <v>74</v>
      </c>
      <c r="C226" t="e">
        <v>#VALUE!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 t="s">
        <v>74</v>
      </c>
      <c r="P226" t="s">
        <v>74</v>
      </c>
      <c r="Q226" t="s">
        <v>74</v>
      </c>
      <c r="R226" t="s">
        <v>74</v>
      </c>
    </row>
    <row r="227" spans="1:18" x14ac:dyDescent="0.3">
      <c r="A227" t="s">
        <v>74</v>
      </c>
      <c r="B227" t="s">
        <v>74</v>
      </c>
      <c r="C227" t="e">
        <v>#VALUE!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74</v>
      </c>
      <c r="N227" t="s">
        <v>74</v>
      </c>
      <c r="O227" t="s">
        <v>74</v>
      </c>
      <c r="P227" t="s">
        <v>74</v>
      </c>
      <c r="Q227" t="s">
        <v>74</v>
      </c>
      <c r="R227" t="s">
        <v>74</v>
      </c>
    </row>
    <row r="228" spans="1:18" x14ac:dyDescent="0.3">
      <c r="A228">
        <v>18</v>
      </c>
      <c r="B228" t="s">
        <v>74</v>
      </c>
      <c r="C228" t="e">
        <v>#VALUE!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74</v>
      </c>
    </row>
    <row r="229" spans="1:18" x14ac:dyDescent="0.3">
      <c r="A229" t="s">
        <v>74</v>
      </c>
      <c r="B229" t="s">
        <v>74</v>
      </c>
      <c r="C229" t="e">
        <v>#VALUE!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74</v>
      </c>
      <c r="R229" t="s">
        <v>74</v>
      </c>
    </row>
    <row r="230" spans="1:18" x14ac:dyDescent="0.3">
      <c r="A230" t="s">
        <v>74</v>
      </c>
      <c r="B230" t="s">
        <v>74</v>
      </c>
      <c r="C230" t="e">
        <v>#VALUE!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74</v>
      </c>
      <c r="Q230" t="s">
        <v>74</v>
      </c>
      <c r="R230" t="s">
        <v>74</v>
      </c>
    </row>
    <row r="231" spans="1:18" x14ac:dyDescent="0.3">
      <c r="A231" t="s">
        <v>74</v>
      </c>
      <c r="B231" t="s">
        <v>74</v>
      </c>
      <c r="C231" t="e">
        <v>#VALUE!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74</v>
      </c>
      <c r="R231" t="s">
        <v>74</v>
      </c>
    </row>
    <row r="232" spans="1:18" x14ac:dyDescent="0.3">
      <c r="A232" t="s">
        <v>74</v>
      </c>
      <c r="B232" t="s">
        <v>74</v>
      </c>
      <c r="C232" t="e">
        <v>#VALUE!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t="s">
        <v>74</v>
      </c>
    </row>
    <row r="233" spans="1:18" x14ac:dyDescent="0.3">
      <c r="A233" t="s">
        <v>74</v>
      </c>
      <c r="B233" t="s">
        <v>74</v>
      </c>
      <c r="C233" t="e">
        <v>#VALUE!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74</v>
      </c>
      <c r="N233" t="s">
        <v>74</v>
      </c>
      <c r="O233" t="s">
        <v>74</v>
      </c>
      <c r="P233" t="s">
        <v>74</v>
      </c>
      <c r="Q233" t="s">
        <v>74</v>
      </c>
      <c r="R233" t="s">
        <v>74</v>
      </c>
    </row>
    <row r="234" spans="1:18" x14ac:dyDescent="0.3">
      <c r="A234" t="s">
        <v>74</v>
      </c>
      <c r="B234" t="s">
        <v>74</v>
      </c>
      <c r="C234" t="e">
        <v>#VALUE!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74</v>
      </c>
      <c r="N234" t="s">
        <v>74</v>
      </c>
      <c r="O234" t="s">
        <v>74</v>
      </c>
      <c r="P234" t="s">
        <v>74</v>
      </c>
      <c r="Q234" t="s">
        <v>74</v>
      </c>
      <c r="R234" t="s">
        <v>74</v>
      </c>
    </row>
    <row r="235" spans="1:18" x14ac:dyDescent="0.3">
      <c r="A235" t="s">
        <v>74</v>
      </c>
      <c r="B235" t="s">
        <v>74</v>
      </c>
      <c r="C235" t="e">
        <v>#VALUE!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</row>
    <row r="236" spans="1:18" x14ac:dyDescent="0.3">
      <c r="A236" t="s">
        <v>74</v>
      </c>
      <c r="B236" t="s">
        <v>74</v>
      </c>
      <c r="C236" t="e">
        <v>#VALUE!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</row>
    <row r="237" spans="1:18" x14ac:dyDescent="0.3">
      <c r="A237" t="s">
        <v>74</v>
      </c>
      <c r="B237" t="s">
        <v>74</v>
      </c>
      <c r="C237" t="e">
        <v>#VALUE!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</row>
    <row r="238" spans="1:18" x14ac:dyDescent="0.3">
      <c r="A238">
        <v>19</v>
      </c>
      <c r="B238" t="s">
        <v>74</v>
      </c>
      <c r="C238" t="e">
        <v>#VALUE!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</row>
    <row r="239" spans="1:18" x14ac:dyDescent="0.3">
      <c r="A239" t="s">
        <v>74</v>
      </c>
      <c r="B239" t="s">
        <v>74</v>
      </c>
      <c r="C239" t="e">
        <v>#VALUE!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</row>
    <row r="240" spans="1:18" x14ac:dyDescent="0.3">
      <c r="A240" t="s">
        <v>74</v>
      </c>
      <c r="B240" t="s">
        <v>74</v>
      </c>
      <c r="C240" t="e">
        <v>#VALUE!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</row>
    <row r="241" spans="1:18" x14ac:dyDescent="0.3">
      <c r="A241" t="s">
        <v>74</v>
      </c>
      <c r="B241" t="s">
        <v>74</v>
      </c>
      <c r="C241" t="e">
        <v>#VALUE!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</row>
    <row r="242" spans="1:18" x14ac:dyDescent="0.3">
      <c r="A242" t="s">
        <v>74</v>
      </c>
      <c r="B242" t="s">
        <v>74</v>
      </c>
      <c r="C242" t="e">
        <v>#VALUE!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</row>
    <row r="243" spans="1:18" x14ac:dyDescent="0.3">
      <c r="A243" t="s">
        <v>74</v>
      </c>
      <c r="B243" t="s">
        <v>74</v>
      </c>
      <c r="C243" t="e">
        <v>#VALUE!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</row>
    <row r="244" spans="1:18" x14ac:dyDescent="0.3">
      <c r="A244" t="s">
        <v>74</v>
      </c>
      <c r="B244" t="s">
        <v>74</v>
      </c>
      <c r="C244" t="e">
        <v>#VALUE!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</row>
    <row r="245" spans="1:18" x14ac:dyDescent="0.3">
      <c r="A245" t="s">
        <v>74</v>
      </c>
      <c r="B245" t="s">
        <v>74</v>
      </c>
      <c r="C245" t="e">
        <v>#VALUE!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</row>
    <row r="246" spans="1:18" x14ac:dyDescent="0.3">
      <c r="A246" t="s">
        <v>74</v>
      </c>
      <c r="B246" t="s">
        <v>74</v>
      </c>
      <c r="C246" t="e">
        <v>#VALUE!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</row>
    <row r="247" spans="1:18" x14ac:dyDescent="0.3">
      <c r="A247" t="s">
        <v>74</v>
      </c>
      <c r="B247" t="s">
        <v>74</v>
      </c>
      <c r="C247" t="e">
        <v>#VALUE!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</row>
    <row r="248" spans="1:18" x14ac:dyDescent="0.3">
      <c r="A248">
        <v>20</v>
      </c>
      <c r="B248" t="s">
        <v>74</v>
      </c>
      <c r="C248" t="e">
        <v>#VALUE!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</row>
    <row r="249" spans="1:18" x14ac:dyDescent="0.3">
      <c r="A249" t="s">
        <v>74</v>
      </c>
      <c r="B249" t="s">
        <v>74</v>
      </c>
      <c r="C249" t="e">
        <v>#VALUE!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</row>
    <row r="250" spans="1:18" x14ac:dyDescent="0.3">
      <c r="A250" t="s">
        <v>74</v>
      </c>
      <c r="B250" t="s">
        <v>74</v>
      </c>
      <c r="C250" t="e">
        <v>#VALUE!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</row>
    <row r="251" spans="1:18" x14ac:dyDescent="0.3">
      <c r="A251" t="s">
        <v>74</v>
      </c>
      <c r="B251" t="s">
        <v>74</v>
      </c>
      <c r="C251" t="e">
        <v>#VALUE!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</row>
    <row r="252" spans="1:18" x14ac:dyDescent="0.3">
      <c r="A252" t="s">
        <v>74</v>
      </c>
      <c r="B252" t="s">
        <v>74</v>
      </c>
      <c r="C252" t="e">
        <v>#VALUE!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</row>
    <row r="253" spans="1:18" x14ac:dyDescent="0.3">
      <c r="A253" t="s">
        <v>74</v>
      </c>
      <c r="B253" t="s">
        <v>74</v>
      </c>
      <c r="C253" t="e">
        <v>#VALUE!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</row>
    <row r="254" spans="1:18" x14ac:dyDescent="0.3">
      <c r="A254" t="s">
        <v>74</v>
      </c>
      <c r="B254" t="s">
        <v>74</v>
      </c>
      <c r="C254" t="e">
        <v>#VALUE!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</row>
    <row r="255" spans="1:18" x14ac:dyDescent="0.3">
      <c r="A255" t="s">
        <v>74</v>
      </c>
      <c r="B255" t="s">
        <v>74</v>
      </c>
      <c r="C255" t="e">
        <v>#VALUE!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</row>
    <row r="256" spans="1:18" x14ac:dyDescent="0.3">
      <c r="A256" t="s">
        <v>74</v>
      </c>
      <c r="B256" t="s">
        <v>74</v>
      </c>
      <c r="C256" t="e">
        <v>#VALUE!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</row>
    <row r="257" spans="1:18" x14ac:dyDescent="0.3">
      <c r="A257" t="s">
        <v>74</v>
      </c>
      <c r="B257" t="s">
        <v>74</v>
      </c>
      <c r="C257" t="e">
        <v>#VALUE!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</row>
    <row r="258" spans="1:18" x14ac:dyDescent="0.3">
      <c r="A258">
        <v>21</v>
      </c>
      <c r="B258" t="s">
        <v>74</v>
      </c>
      <c r="C258" t="e">
        <v>#VALUE!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</row>
    <row r="259" spans="1:18" x14ac:dyDescent="0.3">
      <c r="A259" t="s">
        <v>74</v>
      </c>
      <c r="B259" t="s">
        <v>74</v>
      </c>
      <c r="C259" t="e">
        <v>#VALUE!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</row>
    <row r="260" spans="1:18" x14ac:dyDescent="0.3">
      <c r="A260" t="s">
        <v>74</v>
      </c>
      <c r="B260" t="s">
        <v>74</v>
      </c>
      <c r="C260" t="e">
        <v>#VALUE!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74</v>
      </c>
      <c r="R260" t="s">
        <v>74</v>
      </c>
    </row>
    <row r="261" spans="1:18" x14ac:dyDescent="0.3">
      <c r="A261" t="s">
        <v>74</v>
      </c>
      <c r="B261" t="s">
        <v>74</v>
      </c>
      <c r="C261" t="e">
        <v>#VALUE!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</row>
    <row r="262" spans="1:18" x14ac:dyDescent="0.3">
      <c r="A262" t="s">
        <v>74</v>
      </c>
      <c r="B262" t="s">
        <v>74</v>
      </c>
      <c r="C262" t="e">
        <v>#VALUE!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</row>
    <row r="263" spans="1:18" x14ac:dyDescent="0.3">
      <c r="A263" t="s">
        <v>74</v>
      </c>
      <c r="B263" t="s">
        <v>74</v>
      </c>
      <c r="C263" t="e">
        <v>#VALUE!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</row>
    <row r="264" spans="1:18" x14ac:dyDescent="0.3">
      <c r="A264" t="s">
        <v>74</v>
      </c>
      <c r="B264" t="s">
        <v>74</v>
      </c>
      <c r="C264" t="e">
        <v>#VALUE!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</row>
    <row r="265" spans="1:18" x14ac:dyDescent="0.3">
      <c r="A265" t="s">
        <v>74</v>
      </c>
      <c r="B265" t="s">
        <v>74</v>
      </c>
      <c r="C265" t="e">
        <v>#VALUE!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</row>
    <row r="266" spans="1:18" x14ac:dyDescent="0.3">
      <c r="A266" t="s">
        <v>74</v>
      </c>
      <c r="B266" t="s">
        <v>74</v>
      </c>
      <c r="C266" t="e">
        <v>#VALUE!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</row>
    <row r="267" spans="1:18" x14ac:dyDescent="0.3">
      <c r="A267" t="s">
        <v>74</v>
      </c>
      <c r="B267" t="s">
        <v>74</v>
      </c>
      <c r="C267" t="e">
        <v>#VALUE!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</row>
    <row r="268" spans="1:18" x14ac:dyDescent="0.3">
      <c r="A268">
        <v>22</v>
      </c>
      <c r="B268" t="s">
        <v>74</v>
      </c>
      <c r="C268" t="e">
        <v>#VALUE!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</row>
    <row r="269" spans="1:18" x14ac:dyDescent="0.3">
      <c r="A269" t="s">
        <v>74</v>
      </c>
      <c r="B269" t="s">
        <v>74</v>
      </c>
      <c r="C269" t="e">
        <v>#VALUE!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</row>
    <row r="270" spans="1:18" x14ac:dyDescent="0.3">
      <c r="A270" t="s">
        <v>74</v>
      </c>
      <c r="B270" t="s">
        <v>74</v>
      </c>
      <c r="C270" t="e">
        <v>#VALUE!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</row>
    <row r="271" spans="1:18" x14ac:dyDescent="0.3">
      <c r="A271" t="s">
        <v>74</v>
      </c>
      <c r="B271" t="s">
        <v>74</v>
      </c>
      <c r="C271" t="e">
        <v>#VALUE!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</row>
    <row r="272" spans="1:18" x14ac:dyDescent="0.3">
      <c r="A272" t="s">
        <v>74</v>
      </c>
      <c r="B272" t="s">
        <v>74</v>
      </c>
      <c r="C272" t="e">
        <v>#VALUE!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</row>
    <row r="273" spans="1:18" x14ac:dyDescent="0.3">
      <c r="A273" t="s">
        <v>74</v>
      </c>
      <c r="B273" t="s">
        <v>74</v>
      </c>
      <c r="C273" t="e">
        <v>#VALUE!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</row>
    <row r="274" spans="1:18" x14ac:dyDescent="0.3">
      <c r="A274" t="s">
        <v>74</v>
      </c>
      <c r="B274" t="s">
        <v>74</v>
      </c>
      <c r="C274" t="e">
        <v>#VALUE!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</row>
    <row r="275" spans="1:18" x14ac:dyDescent="0.3">
      <c r="A275" t="s">
        <v>74</v>
      </c>
      <c r="B275" t="s">
        <v>74</v>
      </c>
      <c r="C275" t="e">
        <v>#VALUE!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</row>
    <row r="276" spans="1:18" x14ac:dyDescent="0.3">
      <c r="A276" t="s">
        <v>74</v>
      </c>
      <c r="B276" t="s">
        <v>74</v>
      </c>
      <c r="C276" t="e">
        <v>#VALUE!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</row>
    <row r="277" spans="1:18" x14ac:dyDescent="0.3">
      <c r="A277" t="s">
        <v>74</v>
      </c>
      <c r="B277" t="s">
        <v>74</v>
      </c>
      <c r="C277" t="e">
        <v>#VALUE!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</row>
    <row r="278" spans="1:18" x14ac:dyDescent="0.3">
      <c r="A278">
        <v>23</v>
      </c>
      <c r="B278" t="s">
        <v>74</v>
      </c>
      <c r="C278" t="e">
        <v>#VALUE!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</row>
    <row r="279" spans="1:18" x14ac:dyDescent="0.3">
      <c r="A279" t="s">
        <v>74</v>
      </c>
      <c r="B279" t="s">
        <v>74</v>
      </c>
      <c r="C279" t="e">
        <v>#VALUE!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</row>
    <row r="280" spans="1:18" x14ac:dyDescent="0.3">
      <c r="A280" t="s">
        <v>74</v>
      </c>
      <c r="B280" t="s">
        <v>74</v>
      </c>
      <c r="C280" t="e">
        <v>#VALUE!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</row>
    <row r="281" spans="1:18" x14ac:dyDescent="0.3">
      <c r="A281" t="s">
        <v>74</v>
      </c>
      <c r="B281" t="s">
        <v>74</v>
      </c>
      <c r="C281" t="e">
        <v>#VALUE!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</row>
    <row r="282" spans="1:18" x14ac:dyDescent="0.3">
      <c r="A282" t="s">
        <v>74</v>
      </c>
      <c r="B282" t="s">
        <v>74</v>
      </c>
      <c r="C282" t="e">
        <v>#VALUE!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</row>
    <row r="283" spans="1:18" x14ac:dyDescent="0.3">
      <c r="A283" t="s">
        <v>74</v>
      </c>
      <c r="B283" t="s">
        <v>74</v>
      </c>
      <c r="C283" t="e">
        <v>#VALUE!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</row>
    <row r="284" spans="1:18" x14ac:dyDescent="0.3">
      <c r="A284" t="s">
        <v>74</v>
      </c>
      <c r="B284" t="s">
        <v>74</v>
      </c>
      <c r="C284" t="e">
        <v>#VALUE!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</row>
    <row r="285" spans="1:18" x14ac:dyDescent="0.3">
      <c r="A285" t="s">
        <v>74</v>
      </c>
      <c r="B285" t="s">
        <v>74</v>
      </c>
      <c r="C285" t="e">
        <v>#VALUE!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</row>
    <row r="286" spans="1:18" x14ac:dyDescent="0.3">
      <c r="A286" t="s">
        <v>74</v>
      </c>
      <c r="B286" t="s">
        <v>74</v>
      </c>
      <c r="C286" t="e">
        <v>#VALUE!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</row>
    <row r="287" spans="1:18" x14ac:dyDescent="0.3">
      <c r="A287" t="s">
        <v>74</v>
      </c>
      <c r="B287" t="s">
        <v>74</v>
      </c>
      <c r="C287" t="e">
        <v>#VALUE!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</row>
    <row r="288" spans="1:18" x14ac:dyDescent="0.3">
      <c r="A288">
        <v>24</v>
      </c>
      <c r="B288" t="s">
        <v>74</v>
      </c>
      <c r="C288" t="e">
        <v>#VALUE!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</row>
    <row r="289" spans="1:18" x14ac:dyDescent="0.3">
      <c r="A289" t="s">
        <v>74</v>
      </c>
      <c r="B289" t="s">
        <v>74</v>
      </c>
      <c r="C289" t="e">
        <v>#VALUE!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</row>
    <row r="290" spans="1:18" x14ac:dyDescent="0.3">
      <c r="A290" t="s">
        <v>74</v>
      </c>
      <c r="B290" t="s">
        <v>74</v>
      </c>
      <c r="C290" t="e">
        <v>#VALUE!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</row>
    <row r="291" spans="1:18" x14ac:dyDescent="0.3">
      <c r="A291" t="s">
        <v>74</v>
      </c>
      <c r="B291" t="s">
        <v>74</v>
      </c>
      <c r="C291" t="e">
        <v>#VALUE!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</row>
    <row r="292" spans="1:18" x14ac:dyDescent="0.3">
      <c r="A292" t="s">
        <v>74</v>
      </c>
      <c r="B292" t="s">
        <v>74</v>
      </c>
      <c r="C292" t="e">
        <v>#VALUE!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</row>
    <row r="293" spans="1:18" x14ac:dyDescent="0.3">
      <c r="A293" t="s">
        <v>74</v>
      </c>
      <c r="B293" t="s">
        <v>74</v>
      </c>
      <c r="C293" t="e">
        <v>#VALUE!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</row>
    <row r="294" spans="1:18" x14ac:dyDescent="0.3">
      <c r="A294" t="s">
        <v>74</v>
      </c>
      <c r="B294" t="s">
        <v>74</v>
      </c>
      <c r="C294" t="e">
        <v>#VALUE!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</row>
    <row r="295" spans="1:18" x14ac:dyDescent="0.3">
      <c r="A295" t="s">
        <v>74</v>
      </c>
      <c r="B295" t="s">
        <v>74</v>
      </c>
      <c r="C295" t="e">
        <v>#VALUE!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</row>
    <row r="296" spans="1:18" x14ac:dyDescent="0.3">
      <c r="A296" t="s">
        <v>74</v>
      </c>
      <c r="B296" t="s">
        <v>74</v>
      </c>
      <c r="C296" t="e">
        <v>#VALUE!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</row>
    <row r="297" spans="1:18" x14ac:dyDescent="0.3">
      <c r="A297" t="s">
        <v>74</v>
      </c>
      <c r="B297" t="s">
        <v>74</v>
      </c>
      <c r="C297" t="e">
        <v>#VALUE!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</row>
    <row r="298" spans="1:18" x14ac:dyDescent="0.3">
      <c r="A298">
        <v>25</v>
      </c>
      <c r="B298" t="s">
        <v>74</v>
      </c>
      <c r="C298" t="e">
        <v>#VALUE!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</row>
    <row r="299" spans="1:18" x14ac:dyDescent="0.3">
      <c r="A299" t="s">
        <v>74</v>
      </c>
      <c r="B299" t="s">
        <v>74</v>
      </c>
      <c r="C299" t="e">
        <v>#VALUE!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</row>
    <row r="300" spans="1:18" x14ac:dyDescent="0.3">
      <c r="A300" t="s">
        <v>74</v>
      </c>
      <c r="B300" t="s">
        <v>74</v>
      </c>
      <c r="C300" t="e">
        <v>#VALUE!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</row>
    <row r="301" spans="1:18" x14ac:dyDescent="0.3">
      <c r="A301" t="s">
        <v>74</v>
      </c>
      <c r="C301" t="s">
        <v>628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</row>
    <row r="302" spans="1:18" x14ac:dyDescent="0.3">
      <c r="A302" t="s">
        <v>74</v>
      </c>
      <c r="C302" t="s">
        <v>629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</row>
    <row r="303" spans="1:18" x14ac:dyDescent="0.3">
      <c r="A303" t="s">
        <v>74</v>
      </c>
      <c r="C303" t="s">
        <v>630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</row>
    <row r="304" spans="1:18" x14ac:dyDescent="0.3">
      <c r="A304" t="s">
        <v>74</v>
      </c>
      <c r="C304" t="s">
        <v>631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</row>
    <row r="305" spans="1:18" x14ac:dyDescent="0.3">
      <c r="A305" t="s">
        <v>74</v>
      </c>
      <c r="C305" t="s">
        <v>632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</row>
    <row r="306" spans="1:18" x14ac:dyDescent="0.3">
      <c r="A306" t="s">
        <v>74</v>
      </c>
      <c r="C306" t="s">
        <v>633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</row>
    <row r="307" spans="1:18" x14ac:dyDescent="0.3">
      <c r="A307" t="s">
        <v>74</v>
      </c>
      <c r="C307" t="s">
        <v>634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</row>
    <row r="308" spans="1:18" x14ac:dyDescent="0.3">
      <c r="A308">
        <v>26</v>
      </c>
      <c r="C308" t="s">
        <v>635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</row>
    <row r="309" spans="1:18" x14ac:dyDescent="0.3">
      <c r="A309" t="s">
        <v>74</v>
      </c>
      <c r="C309" t="s">
        <v>636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</row>
    <row r="310" spans="1:18" x14ac:dyDescent="0.3">
      <c r="A310" t="s">
        <v>74</v>
      </c>
      <c r="C310" t="s">
        <v>637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</row>
    <row r="311" spans="1:18" x14ac:dyDescent="0.3">
      <c r="A311" t="s">
        <v>74</v>
      </c>
      <c r="C311" t="s">
        <v>638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</row>
    <row r="312" spans="1:18" x14ac:dyDescent="0.3">
      <c r="A312" t="s">
        <v>74</v>
      </c>
      <c r="C312" t="s">
        <v>639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</row>
    <row r="313" spans="1:18" x14ac:dyDescent="0.3">
      <c r="A313" t="s">
        <v>74</v>
      </c>
      <c r="C313" t="s">
        <v>640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</row>
    <row r="314" spans="1:18" x14ac:dyDescent="0.3">
      <c r="A314" t="s">
        <v>74</v>
      </c>
      <c r="C314" t="s">
        <v>641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</row>
    <row r="315" spans="1:18" x14ac:dyDescent="0.3">
      <c r="A315" t="s">
        <v>74</v>
      </c>
      <c r="C315" t="s">
        <v>642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</row>
    <row r="316" spans="1:18" x14ac:dyDescent="0.3">
      <c r="A316" t="s">
        <v>74</v>
      </c>
      <c r="C316" t="s">
        <v>643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</row>
    <row r="317" spans="1:18" x14ac:dyDescent="0.3">
      <c r="A317" t="s">
        <v>74</v>
      </c>
      <c r="C317" t="s">
        <v>644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</row>
    <row r="318" spans="1:18" x14ac:dyDescent="0.3">
      <c r="A318">
        <v>27</v>
      </c>
      <c r="C318" t="s">
        <v>645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</row>
    <row r="319" spans="1:18" x14ac:dyDescent="0.3">
      <c r="A319" t="s">
        <v>74</v>
      </c>
      <c r="C319" t="s">
        <v>646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</row>
    <row r="320" spans="1:18" x14ac:dyDescent="0.3">
      <c r="A320" t="s">
        <v>74</v>
      </c>
      <c r="C320" t="s">
        <v>647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</row>
    <row r="321" spans="1:18" x14ac:dyDescent="0.3">
      <c r="A321" t="s">
        <v>74</v>
      </c>
      <c r="C321" t="s">
        <v>648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</row>
    <row r="322" spans="1:18" x14ac:dyDescent="0.3">
      <c r="A322" t="s">
        <v>74</v>
      </c>
      <c r="C322" t="s">
        <v>649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</row>
    <row r="323" spans="1:18" x14ac:dyDescent="0.3">
      <c r="A323" t="s">
        <v>74</v>
      </c>
      <c r="C323" t="s">
        <v>650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</row>
    <row r="324" spans="1:18" x14ac:dyDescent="0.3">
      <c r="A324" t="s">
        <v>74</v>
      </c>
      <c r="C324" t="s">
        <v>651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</row>
    <row r="325" spans="1:18" x14ac:dyDescent="0.3">
      <c r="A325" t="s">
        <v>74</v>
      </c>
      <c r="C325" t="s">
        <v>652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</row>
    <row r="326" spans="1:18" x14ac:dyDescent="0.3">
      <c r="A326" t="s">
        <v>74</v>
      </c>
      <c r="C326" t="s">
        <v>653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</row>
    <row r="327" spans="1:18" x14ac:dyDescent="0.3">
      <c r="A327" t="s">
        <v>74</v>
      </c>
      <c r="C327" t="s">
        <v>654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</row>
    <row r="328" spans="1:18" x14ac:dyDescent="0.3">
      <c r="A328">
        <v>28</v>
      </c>
      <c r="C328" t="s">
        <v>655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</row>
    <row r="329" spans="1:18" x14ac:dyDescent="0.3">
      <c r="A329" t="s">
        <v>74</v>
      </c>
      <c r="C329" t="s">
        <v>656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</row>
    <row r="330" spans="1:18" x14ac:dyDescent="0.3">
      <c r="A330" t="s">
        <v>74</v>
      </c>
      <c r="C330" t="s">
        <v>657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</row>
    <row r="331" spans="1:18" x14ac:dyDescent="0.3">
      <c r="A331" t="s">
        <v>74</v>
      </c>
      <c r="C331" t="s">
        <v>658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</row>
    <row r="332" spans="1:18" x14ac:dyDescent="0.3">
      <c r="A332" t="s">
        <v>74</v>
      </c>
      <c r="C332" t="s">
        <v>659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</row>
    <row r="333" spans="1:18" x14ac:dyDescent="0.3">
      <c r="A333" t="s">
        <v>74</v>
      </c>
      <c r="C333" t="s">
        <v>660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</row>
    <row r="334" spans="1:18" x14ac:dyDescent="0.3">
      <c r="A334" t="s">
        <v>74</v>
      </c>
      <c r="C334" t="s">
        <v>661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</row>
    <row r="335" spans="1:18" x14ac:dyDescent="0.3">
      <c r="A335" t="s">
        <v>74</v>
      </c>
      <c r="C335" t="s">
        <v>662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</row>
    <row r="336" spans="1:18" x14ac:dyDescent="0.3">
      <c r="A336" t="s">
        <v>74</v>
      </c>
      <c r="C336" t="s">
        <v>663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</row>
    <row r="337" spans="1:18" x14ac:dyDescent="0.3">
      <c r="A337" t="s">
        <v>74</v>
      </c>
      <c r="C337" t="s">
        <v>664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</row>
    <row r="338" spans="1:18" x14ac:dyDescent="0.3">
      <c r="A338">
        <v>29</v>
      </c>
      <c r="C338" t="s">
        <v>665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</row>
    <row r="339" spans="1:18" x14ac:dyDescent="0.3">
      <c r="A339" t="s">
        <v>74</v>
      </c>
      <c r="C339" t="s">
        <v>666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</row>
    <row r="340" spans="1:18" x14ac:dyDescent="0.3">
      <c r="A340" t="s">
        <v>74</v>
      </c>
      <c r="C340" t="s">
        <v>667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</row>
    <row r="341" spans="1:18" x14ac:dyDescent="0.3">
      <c r="A341" t="s">
        <v>74</v>
      </c>
      <c r="C341" t="s">
        <v>668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</row>
    <row r="342" spans="1:18" x14ac:dyDescent="0.3">
      <c r="A342" t="s">
        <v>74</v>
      </c>
      <c r="C342" t="s">
        <v>669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</row>
    <row r="343" spans="1:18" x14ac:dyDescent="0.3">
      <c r="A343" t="s">
        <v>74</v>
      </c>
      <c r="C343" t="s">
        <v>670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</row>
    <row r="344" spans="1:18" x14ac:dyDescent="0.3">
      <c r="A344" t="s">
        <v>74</v>
      </c>
      <c r="C344" t="s">
        <v>671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t="s">
        <v>74</v>
      </c>
    </row>
    <row r="345" spans="1:18" x14ac:dyDescent="0.3">
      <c r="A345" t="s">
        <v>74</v>
      </c>
      <c r="C345" t="s">
        <v>672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</row>
    <row r="346" spans="1:18" x14ac:dyDescent="0.3">
      <c r="A346" t="s">
        <v>74</v>
      </c>
      <c r="C346" t="s">
        <v>673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</row>
    <row r="347" spans="1:18" x14ac:dyDescent="0.3">
      <c r="A347" t="s">
        <v>74</v>
      </c>
      <c r="C347" t="s">
        <v>674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</row>
    <row r="348" spans="1:18" x14ac:dyDescent="0.3">
      <c r="A348">
        <v>30</v>
      </c>
      <c r="C348" t="s">
        <v>675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</row>
    <row r="349" spans="1:18" x14ac:dyDescent="0.3">
      <c r="A349" t="s">
        <v>74</v>
      </c>
      <c r="C349" t="s">
        <v>676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</row>
    <row r="350" spans="1:18" x14ac:dyDescent="0.3">
      <c r="A350" t="s">
        <v>74</v>
      </c>
      <c r="C350" t="s">
        <v>677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</row>
    <row r="351" spans="1:18" x14ac:dyDescent="0.3">
      <c r="A351" t="s">
        <v>74</v>
      </c>
      <c r="C351" t="s">
        <v>678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</row>
    <row r="352" spans="1:18" x14ac:dyDescent="0.3">
      <c r="A352" t="s">
        <v>74</v>
      </c>
      <c r="C352" t="s">
        <v>679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</row>
    <row r="353" spans="1:18" x14ac:dyDescent="0.3">
      <c r="A353" t="s">
        <v>74</v>
      </c>
      <c r="C353" t="s">
        <v>680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</row>
    <row r="354" spans="1:18" x14ac:dyDescent="0.3">
      <c r="A354" t="s">
        <v>74</v>
      </c>
      <c r="C354" t="s">
        <v>681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</row>
    <row r="355" spans="1:18" x14ac:dyDescent="0.3">
      <c r="A355" t="s">
        <v>74</v>
      </c>
      <c r="C355" t="s">
        <v>682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</row>
    <row r="356" spans="1:18" x14ac:dyDescent="0.3">
      <c r="A356" t="s">
        <v>74</v>
      </c>
      <c r="C356" t="s">
        <v>683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</row>
    <row r="357" spans="1:18" x14ac:dyDescent="0.3">
      <c r="A357" t="s">
        <v>74</v>
      </c>
      <c r="C357" t="s">
        <v>684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</row>
    <row r="358" spans="1:18" x14ac:dyDescent="0.3">
      <c r="A358">
        <v>31</v>
      </c>
      <c r="C358" t="s">
        <v>685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</row>
    <row r="359" spans="1:18" x14ac:dyDescent="0.3">
      <c r="A359" t="s">
        <v>74</v>
      </c>
      <c r="C359" t="s">
        <v>686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</row>
    <row r="360" spans="1:18" x14ac:dyDescent="0.3">
      <c r="A360" t="s">
        <v>74</v>
      </c>
      <c r="C360" t="s">
        <v>687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</row>
    <row r="361" spans="1:18" x14ac:dyDescent="0.3">
      <c r="A361" t="s">
        <v>74</v>
      </c>
      <c r="C361" t="s">
        <v>688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</row>
    <row r="362" spans="1:18" x14ac:dyDescent="0.3">
      <c r="A362" t="s">
        <v>74</v>
      </c>
      <c r="C362" t="s">
        <v>689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</row>
    <row r="363" spans="1:18" x14ac:dyDescent="0.3">
      <c r="A363" t="s">
        <v>74</v>
      </c>
      <c r="C363" t="s">
        <v>690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</row>
    <row r="364" spans="1:18" x14ac:dyDescent="0.3">
      <c r="A364" t="s">
        <v>74</v>
      </c>
      <c r="C364" t="s">
        <v>691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</row>
    <row r="365" spans="1:18" x14ac:dyDescent="0.3">
      <c r="A365" t="s">
        <v>74</v>
      </c>
      <c r="C365" t="s">
        <v>692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</row>
    <row r="366" spans="1:18" x14ac:dyDescent="0.3">
      <c r="A366" t="s">
        <v>74</v>
      </c>
      <c r="C366" t="s">
        <v>693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</row>
    <row r="367" spans="1:18" x14ac:dyDescent="0.3">
      <c r="A367" t="s">
        <v>74</v>
      </c>
      <c r="C367" t="s">
        <v>694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</row>
    <row r="368" spans="1:18" x14ac:dyDescent="0.3">
      <c r="A368">
        <v>32</v>
      </c>
      <c r="C368" t="s">
        <v>695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</row>
    <row r="369" spans="1:18" x14ac:dyDescent="0.3">
      <c r="A369" t="s">
        <v>74</v>
      </c>
      <c r="C369" t="s">
        <v>696</v>
      </c>
      <c r="D369" t="s">
        <v>74</v>
      </c>
      <c r="E36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</row>
    <row r="370" spans="1:18" x14ac:dyDescent="0.3">
      <c r="A370" t="s">
        <v>74</v>
      </c>
      <c r="C370" t="s">
        <v>697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</row>
    <row r="371" spans="1:18" x14ac:dyDescent="0.3">
      <c r="A371" t="s">
        <v>74</v>
      </c>
      <c r="C371" t="s">
        <v>698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</row>
    <row r="372" spans="1:18" x14ac:dyDescent="0.3">
      <c r="A372" t="s">
        <v>74</v>
      </c>
      <c r="C372" t="s">
        <v>699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</row>
    <row r="373" spans="1:18" x14ac:dyDescent="0.3">
      <c r="A373" t="s">
        <v>74</v>
      </c>
      <c r="C373" t="s">
        <v>700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</row>
    <row r="374" spans="1:18" x14ac:dyDescent="0.3">
      <c r="A374" t="s">
        <v>74</v>
      </c>
      <c r="C374" t="s">
        <v>701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</row>
    <row r="375" spans="1:18" x14ac:dyDescent="0.3">
      <c r="A375" t="s">
        <v>74</v>
      </c>
      <c r="C375" t="s">
        <v>702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</row>
    <row r="376" spans="1:18" x14ac:dyDescent="0.3">
      <c r="A376" t="s">
        <v>74</v>
      </c>
      <c r="C376" t="s">
        <v>703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</row>
    <row r="377" spans="1:18" x14ac:dyDescent="0.3">
      <c r="A377" t="s">
        <v>74</v>
      </c>
      <c r="C377" t="s">
        <v>704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</row>
    <row r="378" spans="1:18" x14ac:dyDescent="0.3">
      <c r="A378">
        <v>33</v>
      </c>
      <c r="C378" t="s">
        <v>705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</row>
    <row r="379" spans="1:18" x14ac:dyDescent="0.3">
      <c r="A379" t="s">
        <v>74</v>
      </c>
      <c r="C379" t="s">
        <v>706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</row>
    <row r="380" spans="1:18" x14ac:dyDescent="0.3">
      <c r="A380" t="s">
        <v>74</v>
      </c>
      <c r="C380" t="s">
        <v>707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</row>
    <row r="381" spans="1:18" x14ac:dyDescent="0.3">
      <c r="A381" t="s">
        <v>74</v>
      </c>
      <c r="C381" t="s">
        <v>708</v>
      </c>
      <c r="D381" t="s">
        <v>74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</row>
    <row r="382" spans="1:18" x14ac:dyDescent="0.3">
      <c r="A382" t="s">
        <v>74</v>
      </c>
      <c r="C382" t="s">
        <v>709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</row>
    <row r="383" spans="1:18" x14ac:dyDescent="0.3">
      <c r="A383" t="s">
        <v>74</v>
      </c>
      <c r="C383" t="s">
        <v>710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</row>
    <row r="384" spans="1:18" x14ac:dyDescent="0.3">
      <c r="A384" t="s">
        <v>74</v>
      </c>
      <c r="C384" t="s">
        <v>711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</row>
    <row r="385" spans="1:18" x14ac:dyDescent="0.3">
      <c r="A385" t="s">
        <v>74</v>
      </c>
      <c r="C385" t="s">
        <v>712</v>
      </c>
      <c r="D385" t="s">
        <v>74</v>
      </c>
      <c r="E385" t="s">
        <v>74</v>
      </c>
      <c r="F385" t="s">
        <v>74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</row>
    <row r="386" spans="1:18" x14ac:dyDescent="0.3">
      <c r="A386" t="s">
        <v>74</v>
      </c>
      <c r="C386" t="s">
        <v>713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</row>
    <row r="387" spans="1:18" x14ac:dyDescent="0.3">
      <c r="A387" t="s">
        <v>74</v>
      </c>
      <c r="C387" t="s">
        <v>714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</row>
    <row r="388" spans="1:18" x14ac:dyDescent="0.3">
      <c r="A388">
        <v>34</v>
      </c>
      <c r="C388" t="s">
        <v>715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</row>
    <row r="389" spans="1:18" x14ac:dyDescent="0.3">
      <c r="A389" t="s">
        <v>74</v>
      </c>
      <c r="C389" t="s">
        <v>716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</row>
    <row r="390" spans="1:18" x14ac:dyDescent="0.3">
      <c r="A390" t="s">
        <v>74</v>
      </c>
      <c r="C390" t="s">
        <v>717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</row>
    <row r="391" spans="1:18" x14ac:dyDescent="0.3">
      <c r="A391" t="s">
        <v>74</v>
      </c>
      <c r="C391" t="s">
        <v>718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</row>
    <row r="392" spans="1:18" x14ac:dyDescent="0.3">
      <c r="A392" t="s">
        <v>74</v>
      </c>
      <c r="C392" t="s">
        <v>719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</row>
    <row r="393" spans="1:18" x14ac:dyDescent="0.3">
      <c r="A393" t="s">
        <v>74</v>
      </c>
      <c r="C393" t="s">
        <v>720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</row>
    <row r="394" spans="1:18" x14ac:dyDescent="0.3">
      <c r="A394" t="s">
        <v>74</v>
      </c>
      <c r="C394" t="s">
        <v>721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</row>
    <row r="395" spans="1:18" x14ac:dyDescent="0.3">
      <c r="A395" t="s">
        <v>74</v>
      </c>
      <c r="C395" t="s">
        <v>722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</row>
    <row r="396" spans="1:18" x14ac:dyDescent="0.3">
      <c r="A396" t="s">
        <v>74</v>
      </c>
      <c r="C396" t="s">
        <v>723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</row>
    <row r="397" spans="1:18" x14ac:dyDescent="0.3">
      <c r="A397" t="s">
        <v>74</v>
      </c>
      <c r="C397" t="s">
        <v>724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</row>
    <row r="398" spans="1:18" x14ac:dyDescent="0.3">
      <c r="A398">
        <v>35</v>
      </c>
      <c r="C398" t="s">
        <v>725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</row>
    <row r="399" spans="1:18" x14ac:dyDescent="0.3">
      <c r="A399" t="s">
        <v>74</v>
      </c>
      <c r="C399" t="s">
        <v>726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</row>
    <row r="400" spans="1:18" x14ac:dyDescent="0.3">
      <c r="A400" t="s">
        <v>74</v>
      </c>
      <c r="C400" t="s">
        <v>727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</row>
    <row r="401" spans="1:18" x14ac:dyDescent="0.3">
      <c r="A401" t="s">
        <v>74</v>
      </c>
      <c r="C401" t="s">
        <v>728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</row>
    <row r="402" spans="1:18" x14ac:dyDescent="0.3">
      <c r="A402" t="s">
        <v>74</v>
      </c>
      <c r="C402" t="s">
        <v>729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</row>
    <row r="403" spans="1:18" x14ac:dyDescent="0.3">
      <c r="A403" t="s">
        <v>74</v>
      </c>
      <c r="C403" t="s">
        <v>730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</row>
    <row r="404" spans="1:18" x14ac:dyDescent="0.3">
      <c r="A404" t="s">
        <v>74</v>
      </c>
      <c r="C404" t="s">
        <v>731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</row>
    <row r="405" spans="1:18" x14ac:dyDescent="0.3">
      <c r="A405" t="s">
        <v>74</v>
      </c>
      <c r="C405" t="s">
        <v>732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</row>
    <row r="406" spans="1:18" x14ac:dyDescent="0.3">
      <c r="A406" t="s">
        <v>74</v>
      </c>
      <c r="C406" t="s">
        <v>733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</row>
    <row r="407" spans="1:18" x14ac:dyDescent="0.3">
      <c r="A407" t="s">
        <v>74</v>
      </c>
      <c r="C407" t="s">
        <v>734</v>
      </c>
      <c r="D407" t="s">
        <v>74</v>
      </c>
      <c r="E407" t="s">
        <v>74</v>
      </c>
      <c r="F407" t="s">
        <v>74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</row>
    <row r="408" spans="1:18" x14ac:dyDescent="0.3">
      <c r="A408">
        <v>36</v>
      </c>
      <c r="C408" t="s">
        <v>735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</row>
    <row r="409" spans="1:18" x14ac:dyDescent="0.3">
      <c r="A409" t="s">
        <v>74</v>
      </c>
      <c r="C409" t="s">
        <v>736</v>
      </c>
      <c r="D409" t="s">
        <v>74</v>
      </c>
      <c r="E409" t="s">
        <v>74</v>
      </c>
      <c r="F409" t="s">
        <v>74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</row>
    <row r="410" spans="1:18" x14ac:dyDescent="0.3">
      <c r="A410" t="s">
        <v>74</v>
      </c>
      <c r="C410" t="s">
        <v>737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</row>
    <row r="411" spans="1:18" x14ac:dyDescent="0.3">
      <c r="A411" t="s">
        <v>74</v>
      </c>
      <c r="C411" t="s">
        <v>738</v>
      </c>
      <c r="D411" t="s">
        <v>74</v>
      </c>
      <c r="E411" t="s">
        <v>74</v>
      </c>
      <c r="F411" t="s">
        <v>74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</row>
    <row r="412" spans="1:18" x14ac:dyDescent="0.3">
      <c r="A412" t="s">
        <v>74</v>
      </c>
      <c r="C412" t="s">
        <v>739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</row>
    <row r="413" spans="1:18" x14ac:dyDescent="0.3">
      <c r="A413" t="s">
        <v>74</v>
      </c>
      <c r="C413" t="s">
        <v>740</v>
      </c>
      <c r="D413" t="s">
        <v>74</v>
      </c>
      <c r="E413" t="s">
        <v>74</v>
      </c>
      <c r="F413" t="s">
        <v>74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</row>
    <row r="414" spans="1:18" x14ac:dyDescent="0.3">
      <c r="A414" t="s">
        <v>74</v>
      </c>
      <c r="C414" t="s">
        <v>741</v>
      </c>
      <c r="D414" t="s">
        <v>74</v>
      </c>
      <c r="E414" t="s">
        <v>74</v>
      </c>
      <c r="F414" t="s">
        <v>74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</row>
    <row r="415" spans="1:18" x14ac:dyDescent="0.3">
      <c r="A415" t="s">
        <v>74</v>
      </c>
      <c r="C415" t="s">
        <v>742</v>
      </c>
      <c r="D415" t="s">
        <v>74</v>
      </c>
      <c r="E415" t="s">
        <v>74</v>
      </c>
      <c r="F415" t="s">
        <v>74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</row>
    <row r="416" spans="1:18" x14ac:dyDescent="0.3">
      <c r="A416" t="s">
        <v>74</v>
      </c>
      <c r="C416" t="s">
        <v>743</v>
      </c>
      <c r="D416" t="s">
        <v>74</v>
      </c>
      <c r="E416" t="s">
        <v>74</v>
      </c>
      <c r="F416" t="s">
        <v>74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</row>
    <row r="417" spans="1:18" x14ac:dyDescent="0.3">
      <c r="A417" t="s">
        <v>74</v>
      </c>
      <c r="C417" t="s">
        <v>744</v>
      </c>
      <c r="D417" t="s">
        <v>74</v>
      </c>
      <c r="E417" t="s">
        <v>74</v>
      </c>
      <c r="F417" t="s">
        <v>74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</row>
    <row r="418" spans="1:18" x14ac:dyDescent="0.3">
      <c r="A418">
        <v>37</v>
      </c>
      <c r="C418" t="s">
        <v>745</v>
      </c>
      <c r="D418" t="s">
        <v>74</v>
      </c>
      <c r="E418" t="s">
        <v>74</v>
      </c>
      <c r="F418" t="s">
        <v>74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</row>
    <row r="419" spans="1:18" x14ac:dyDescent="0.3">
      <c r="A419" t="s">
        <v>74</v>
      </c>
      <c r="C419" t="s">
        <v>746</v>
      </c>
      <c r="D419" t="s">
        <v>74</v>
      </c>
      <c r="E419" t="s">
        <v>74</v>
      </c>
      <c r="F419" t="s">
        <v>74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</row>
    <row r="420" spans="1:18" x14ac:dyDescent="0.3">
      <c r="A420" t="s">
        <v>74</v>
      </c>
      <c r="C420" t="s">
        <v>747</v>
      </c>
      <c r="D420" t="s">
        <v>74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</row>
    <row r="421" spans="1:18" x14ac:dyDescent="0.3">
      <c r="A421" t="s">
        <v>74</v>
      </c>
      <c r="C421" t="s">
        <v>748</v>
      </c>
      <c r="D421" t="s">
        <v>74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</row>
    <row r="422" spans="1:18" x14ac:dyDescent="0.3">
      <c r="A422" t="s">
        <v>74</v>
      </c>
      <c r="C422" t="s">
        <v>749</v>
      </c>
      <c r="D422" t="s">
        <v>74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</row>
    <row r="423" spans="1:18" x14ac:dyDescent="0.3">
      <c r="A423" t="s">
        <v>74</v>
      </c>
      <c r="C423" t="s">
        <v>750</v>
      </c>
      <c r="D423" t="s">
        <v>74</v>
      </c>
      <c r="E423" t="s">
        <v>74</v>
      </c>
      <c r="F423" t="s">
        <v>74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</row>
    <row r="424" spans="1:18" x14ac:dyDescent="0.3">
      <c r="A424" t="s">
        <v>74</v>
      </c>
      <c r="C424" t="s">
        <v>751</v>
      </c>
      <c r="D424" t="s">
        <v>74</v>
      </c>
      <c r="E424" t="s">
        <v>74</v>
      </c>
      <c r="F424" t="s">
        <v>74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</row>
    <row r="425" spans="1:18" x14ac:dyDescent="0.3">
      <c r="A425" t="s">
        <v>74</v>
      </c>
      <c r="C425" t="s">
        <v>752</v>
      </c>
      <c r="D425" t="s">
        <v>74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</row>
    <row r="426" spans="1:18" x14ac:dyDescent="0.3">
      <c r="A426" t="s">
        <v>74</v>
      </c>
      <c r="C426" t="s">
        <v>753</v>
      </c>
      <c r="D426" t="s">
        <v>74</v>
      </c>
      <c r="E426" t="s">
        <v>74</v>
      </c>
      <c r="F426" t="s">
        <v>74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</row>
    <row r="427" spans="1:18" x14ac:dyDescent="0.3">
      <c r="A427" t="s">
        <v>74</v>
      </c>
      <c r="C427" t="s">
        <v>754</v>
      </c>
      <c r="D427" t="s">
        <v>74</v>
      </c>
      <c r="E427" t="s">
        <v>74</v>
      </c>
      <c r="F427" t="s">
        <v>74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</row>
    <row r="428" spans="1:18" x14ac:dyDescent="0.3">
      <c r="A428">
        <v>38</v>
      </c>
      <c r="C428" t="s">
        <v>755</v>
      </c>
      <c r="D428" t="s">
        <v>74</v>
      </c>
      <c r="E428" t="s">
        <v>74</v>
      </c>
      <c r="F428" t="s">
        <v>74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</row>
    <row r="429" spans="1:18" x14ac:dyDescent="0.3">
      <c r="A429" t="s">
        <v>74</v>
      </c>
      <c r="C429" t="s">
        <v>756</v>
      </c>
      <c r="D429" t="s">
        <v>74</v>
      </c>
      <c r="E429" t="s">
        <v>74</v>
      </c>
      <c r="F429" t="s">
        <v>74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</row>
    <row r="430" spans="1:18" x14ac:dyDescent="0.3">
      <c r="A430" t="s">
        <v>74</v>
      </c>
      <c r="C430" t="s">
        <v>757</v>
      </c>
      <c r="D430" t="s">
        <v>74</v>
      </c>
      <c r="E430" t="s">
        <v>74</v>
      </c>
      <c r="F430" t="s">
        <v>74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</row>
    <row r="431" spans="1:18" x14ac:dyDescent="0.3">
      <c r="A431" t="s">
        <v>74</v>
      </c>
      <c r="C431" t="s">
        <v>758</v>
      </c>
      <c r="D431" t="s">
        <v>74</v>
      </c>
      <c r="E431" t="s">
        <v>74</v>
      </c>
      <c r="F431" t="s">
        <v>74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</row>
    <row r="432" spans="1:18" x14ac:dyDescent="0.3">
      <c r="A432" t="s">
        <v>74</v>
      </c>
      <c r="C432" t="s">
        <v>759</v>
      </c>
      <c r="D432" t="s">
        <v>74</v>
      </c>
      <c r="E432" t="s">
        <v>74</v>
      </c>
      <c r="F432" t="s">
        <v>74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</row>
    <row r="433" spans="1:18" x14ac:dyDescent="0.3">
      <c r="A433" t="s">
        <v>74</v>
      </c>
      <c r="C433" t="s">
        <v>760</v>
      </c>
      <c r="D433" t="s">
        <v>74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</row>
    <row r="434" spans="1:18" x14ac:dyDescent="0.3">
      <c r="A434" t="s">
        <v>74</v>
      </c>
      <c r="C434" t="s">
        <v>761</v>
      </c>
      <c r="D434" t="s">
        <v>74</v>
      </c>
      <c r="E434" t="s">
        <v>74</v>
      </c>
      <c r="F434" t="s">
        <v>74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</row>
    <row r="435" spans="1:18" x14ac:dyDescent="0.3">
      <c r="A435" t="s">
        <v>74</v>
      </c>
      <c r="C435" t="s">
        <v>762</v>
      </c>
      <c r="D435" t="s">
        <v>74</v>
      </c>
      <c r="E435" t="s">
        <v>74</v>
      </c>
      <c r="F435" t="s">
        <v>74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</row>
    <row r="436" spans="1:18" x14ac:dyDescent="0.3">
      <c r="A436" t="s">
        <v>74</v>
      </c>
      <c r="C436" t="s">
        <v>763</v>
      </c>
      <c r="D436" t="s">
        <v>74</v>
      </c>
      <c r="E436" t="s">
        <v>74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</row>
    <row r="437" spans="1:18" x14ac:dyDescent="0.3">
      <c r="A437" t="s">
        <v>74</v>
      </c>
      <c r="C437" t="s">
        <v>764</v>
      </c>
      <c r="D437" t="s">
        <v>74</v>
      </c>
      <c r="E437" t="s">
        <v>74</v>
      </c>
      <c r="F437" t="s">
        <v>74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</row>
    <row r="438" spans="1:18" x14ac:dyDescent="0.3">
      <c r="A438">
        <v>39</v>
      </c>
      <c r="C438" t="s">
        <v>765</v>
      </c>
      <c r="D438" t="s">
        <v>74</v>
      </c>
      <c r="E438" t="s">
        <v>74</v>
      </c>
      <c r="F438" t="s">
        <v>74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</row>
    <row r="439" spans="1:18" x14ac:dyDescent="0.3">
      <c r="A439" t="s">
        <v>74</v>
      </c>
      <c r="C439" t="s">
        <v>766</v>
      </c>
      <c r="D439" t="s">
        <v>74</v>
      </c>
      <c r="E439" t="s">
        <v>74</v>
      </c>
      <c r="F439" t="s">
        <v>74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</row>
    <row r="440" spans="1:18" x14ac:dyDescent="0.3">
      <c r="A440" t="s">
        <v>74</v>
      </c>
      <c r="C440" t="s">
        <v>767</v>
      </c>
      <c r="D440" t="s">
        <v>74</v>
      </c>
      <c r="E440" t="s">
        <v>74</v>
      </c>
      <c r="F440" t="s">
        <v>74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</row>
    <row r="441" spans="1:18" x14ac:dyDescent="0.3">
      <c r="A441" t="s">
        <v>74</v>
      </c>
      <c r="C441" t="s">
        <v>768</v>
      </c>
      <c r="D441" t="s">
        <v>74</v>
      </c>
      <c r="E441" t="s">
        <v>74</v>
      </c>
      <c r="F441" t="s">
        <v>74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</row>
    <row r="442" spans="1:18" x14ac:dyDescent="0.3">
      <c r="A442" t="s">
        <v>74</v>
      </c>
      <c r="C442" t="s">
        <v>769</v>
      </c>
      <c r="D442" t="s">
        <v>74</v>
      </c>
      <c r="E442" t="s">
        <v>74</v>
      </c>
      <c r="F442" t="s">
        <v>74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</row>
    <row r="443" spans="1:18" x14ac:dyDescent="0.3">
      <c r="A443" t="s">
        <v>74</v>
      </c>
      <c r="C443" t="s">
        <v>770</v>
      </c>
      <c r="D443" t="s">
        <v>74</v>
      </c>
      <c r="E443" t="s">
        <v>74</v>
      </c>
      <c r="F443" t="s">
        <v>74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</row>
    <row r="444" spans="1:18" x14ac:dyDescent="0.3">
      <c r="A444" t="s">
        <v>74</v>
      </c>
      <c r="C444" t="s">
        <v>771</v>
      </c>
      <c r="D444" t="s">
        <v>74</v>
      </c>
      <c r="E444" t="s">
        <v>74</v>
      </c>
      <c r="F444" t="s">
        <v>74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</row>
    <row r="445" spans="1:18" x14ac:dyDescent="0.3">
      <c r="A445" t="s">
        <v>74</v>
      </c>
      <c r="C445" t="s">
        <v>772</v>
      </c>
      <c r="D445" t="s">
        <v>74</v>
      </c>
      <c r="E445" t="s">
        <v>74</v>
      </c>
      <c r="F445" t="s">
        <v>74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</row>
    <row r="446" spans="1:18" x14ac:dyDescent="0.3">
      <c r="A446" t="s">
        <v>74</v>
      </c>
      <c r="C446" t="s">
        <v>773</v>
      </c>
      <c r="D446" t="s">
        <v>74</v>
      </c>
      <c r="E446" t="s">
        <v>74</v>
      </c>
      <c r="F446" t="s">
        <v>74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</row>
    <row r="447" spans="1:18" x14ac:dyDescent="0.3">
      <c r="A447" t="s">
        <v>74</v>
      </c>
      <c r="C447" t="s">
        <v>774</v>
      </c>
      <c r="D447" t="s">
        <v>74</v>
      </c>
      <c r="E447" t="s">
        <v>74</v>
      </c>
      <c r="F447" t="s">
        <v>74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</row>
    <row r="448" spans="1:18" x14ac:dyDescent="0.3">
      <c r="A448">
        <v>40</v>
      </c>
      <c r="C448" t="s">
        <v>775</v>
      </c>
      <c r="D448" t="s">
        <v>74</v>
      </c>
      <c r="E448" t="s">
        <v>74</v>
      </c>
      <c r="F448" t="s">
        <v>74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</row>
    <row r="449" spans="1:18" x14ac:dyDescent="0.3">
      <c r="A449" t="s">
        <v>74</v>
      </c>
      <c r="C449" t="s">
        <v>776</v>
      </c>
      <c r="D449" t="s">
        <v>74</v>
      </c>
      <c r="E449" t="s">
        <v>74</v>
      </c>
      <c r="F449" t="s">
        <v>74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</row>
    <row r="450" spans="1:18" x14ac:dyDescent="0.3">
      <c r="A450" t="s">
        <v>74</v>
      </c>
      <c r="C450" t="s">
        <v>777</v>
      </c>
      <c r="D450" t="s">
        <v>74</v>
      </c>
      <c r="E450" t="s">
        <v>74</v>
      </c>
      <c r="F450" t="s">
        <v>74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</row>
    <row r="451" spans="1:18" x14ac:dyDescent="0.3">
      <c r="A451" t="s">
        <v>74</v>
      </c>
      <c r="C451" t="s">
        <v>778</v>
      </c>
      <c r="D451" t="s">
        <v>74</v>
      </c>
      <c r="E451" t="s">
        <v>74</v>
      </c>
      <c r="F451" t="s">
        <v>74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</row>
    <row r="452" spans="1:18" x14ac:dyDescent="0.3">
      <c r="A452" t="s">
        <v>74</v>
      </c>
      <c r="C452" t="s">
        <v>779</v>
      </c>
      <c r="D452" t="s">
        <v>74</v>
      </c>
      <c r="E452" t="s">
        <v>74</v>
      </c>
      <c r="F452" t="s">
        <v>74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</row>
    <row r="453" spans="1:18" x14ac:dyDescent="0.3">
      <c r="A453" t="s">
        <v>74</v>
      </c>
      <c r="C453" t="s">
        <v>780</v>
      </c>
      <c r="D453" t="s">
        <v>74</v>
      </c>
      <c r="E453" t="s">
        <v>74</v>
      </c>
      <c r="F453" t="s">
        <v>74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</row>
    <row r="454" spans="1:18" x14ac:dyDescent="0.3">
      <c r="A454" t="s">
        <v>74</v>
      </c>
      <c r="C454" t="s">
        <v>781</v>
      </c>
      <c r="D454" t="s">
        <v>74</v>
      </c>
      <c r="E454" t="s">
        <v>74</v>
      </c>
      <c r="F454" t="s">
        <v>74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</row>
    <row r="455" spans="1:18" x14ac:dyDescent="0.3">
      <c r="A455" t="s">
        <v>74</v>
      </c>
      <c r="C455" t="s">
        <v>782</v>
      </c>
      <c r="D455" t="s">
        <v>74</v>
      </c>
      <c r="E455" t="s">
        <v>74</v>
      </c>
      <c r="F455" t="s">
        <v>74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</row>
    <row r="456" spans="1:18" x14ac:dyDescent="0.3">
      <c r="A456" t="s">
        <v>74</v>
      </c>
      <c r="C456" t="s">
        <v>783</v>
      </c>
      <c r="D456" t="s">
        <v>74</v>
      </c>
      <c r="E456" t="s">
        <v>74</v>
      </c>
      <c r="F456" t="s">
        <v>74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</row>
    <row r="457" spans="1:18" x14ac:dyDescent="0.3">
      <c r="A457" t="s">
        <v>74</v>
      </c>
      <c r="C457" t="s">
        <v>784</v>
      </c>
      <c r="D457" t="s">
        <v>74</v>
      </c>
      <c r="E457" t="s">
        <v>74</v>
      </c>
      <c r="F457" t="s">
        <v>74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</row>
    <row r="458" spans="1:18" x14ac:dyDescent="0.3">
      <c r="A458">
        <v>41</v>
      </c>
      <c r="C458" t="s">
        <v>785</v>
      </c>
      <c r="D458" t="s">
        <v>74</v>
      </c>
      <c r="E458" t="s">
        <v>74</v>
      </c>
      <c r="F458" t="s">
        <v>74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</row>
    <row r="459" spans="1:18" x14ac:dyDescent="0.3">
      <c r="A459" t="s">
        <v>74</v>
      </c>
      <c r="C459" t="s">
        <v>786</v>
      </c>
      <c r="D459" t="s">
        <v>74</v>
      </c>
      <c r="E459" t="s">
        <v>74</v>
      </c>
      <c r="F459" t="s">
        <v>74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</row>
    <row r="460" spans="1:18" x14ac:dyDescent="0.3">
      <c r="A460" t="s">
        <v>74</v>
      </c>
      <c r="C460" t="s">
        <v>787</v>
      </c>
      <c r="D460" t="s">
        <v>74</v>
      </c>
      <c r="E460" t="s">
        <v>74</v>
      </c>
      <c r="F460" t="s">
        <v>74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</row>
    <row r="461" spans="1:18" x14ac:dyDescent="0.3">
      <c r="A461" t="s">
        <v>74</v>
      </c>
      <c r="C461" t="s">
        <v>788</v>
      </c>
      <c r="D461" t="s">
        <v>74</v>
      </c>
      <c r="E461" t="s">
        <v>74</v>
      </c>
      <c r="F461" t="s">
        <v>74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</row>
    <row r="462" spans="1:18" x14ac:dyDescent="0.3">
      <c r="A462" t="s">
        <v>74</v>
      </c>
      <c r="C462" t="s">
        <v>789</v>
      </c>
      <c r="D462" t="s">
        <v>74</v>
      </c>
      <c r="E462" t="s">
        <v>74</v>
      </c>
      <c r="F462" t="s">
        <v>74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</row>
    <row r="463" spans="1:18" x14ac:dyDescent="0.3">
      <c r="A463" t="s">
        <v>74</v>
      </c>
      <c r="C463" t="s">
        <v>790</v>
      </c>
      <c r="D463" t="s">
        <v>74</v>
      </c>
      <c r="E463" t="s">
        <v>74</v>
      </c>
      <c r="F463" t="s">
        <v>74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</row>
    <row r="464" spans="1:18" x14ac:dyDescent="0.3">
      <c r="A464" t="s">
        <v>74</v>
      </c>
      <c r="C464" t="s">
        <v>791</v>
      </c>
      <c r="D464" t="s">
        <v>74</v>
      </c>
      <c r="E464" t="s">
        <v>74</v>
      </c>
      <c r="F464" t="s">
        <v>74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</row>
    <row r="465" spans="1:18" x14ac:dyDescent="0.3">
      <c r="A465" t="s">
        <v>74</v>
      </c>
      <c r="C465" t="s">
        <v>792</v>
      </c>
      <c r="D465" t="s">
        <v>74</v>
      </c>
      <c r="E465" t="s">
        <v>74</v>
      </c>
      <c r="F465" t="s">
        <v>74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</row>
    <row r="466" spans="1:18" x14ac:dyDescent="0.3">
      <c r="A466" t="s">
        <v>74</v>
      </c>
      <c r="C466" t="s">
        <v>793</v>
      </c>
      <c r="D466" t="s">
        <v>74</v>
      </c>
      <c r="E466" t="s">
        <v>74</v>
      </c>
      <c r="F466" t="s">
        <v>74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</row>
    <row r="467" spans="1:18" x14ac:dyDescent="0.3">
      <c r="A467" t="s">
        <v>74</v>
      </c>
      <c r="C467" t="s">
        <v>794</v>
      </c>
      <c r="D467" t="s">
        <v>74</v>
      </c>
      <c r="E467" t="s">
        <v>74</v>
      </c>
      <c r="F467" t="s">
        <v>74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</row>
    <row r="468" spans="1:18" x14ac:dyDescent="0.3">
      <c r="A468">
        <v>42</v>
      </c>
      <c r="C468" t="s">
        <v>795</v>
      </c>
      <c r="D468" t="s">
        <v>74</v>
      </c>
      <c r="E468" t="s">
        <v>74</v>
      </c>
      <c r="F468" t="s">
        <v>74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</row>
    <row r="469" spans="1:18" x14ac:dyDescent="0.3">
      <c r="A469" t="s">
        <v>74</v>
      </c>
      <c r="C469" t="s">
        <v>796</v>
      </c>
      <c r="D469" t="s">
        <v>74</v>
      </c>
      <c r="E469" t="s">
        <v>74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</row>
    <row r="470" spans="1:18" x14ac:dyDescent="0.3">
      <c r="A470" t="s">
        <v>74</v>
      </c>
      <c r="C470" t="s">
        <v>797</v>
      </c>
      <c r="D470" t="s">
        <v>74</v>
      </c>
      <c r="E470" t="s">
        <v>74</v>
      </c>
      <c r="F470" t="s">
        <v>74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</row>
    <row r="471" spans="1:18" x14ac:dyDescent="0.3">
      <c r="A471" t="s">
        <v>74</v>
      </c>
      <c r="C471" t="s">
        <v>798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</row>
    <row r="472" spans="1:18" x14ac:dyDescent="0.3">
      <c r="A472" t="s">
        <v>74</v>
      </c>
      <c r="C472" t="s">
        <v>799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</row>
    <row r="473" spans="1:18" x14ac:dyDescent="0.3">
      <c r="A473" t="s">
        <v>74</v>
      </c>
      <c r="C473" t="s">
        <v>800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</row>
    <row r="474" spans="1:18" x14ac:dyDescent="0.3">
      <c r="A474" t="s">
        <v>74</v>
      </c>
      <c r="C474" t="s">
        <v>801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</row>
    <row r="475" spans="1:18" x14ac:dyDescent="0.3">
      <c r="A475" t="s">
        <v>74</v>
      </c>
      <c r="C475" t="s">
        <v>802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</row>
    <row r="476" spans="1:18" x14ac:dyDescent="0.3">
      <c r="A476" t="s">
        <v>74</v>
      </c>
      <c r="C476" t="s">
        <v>803</v>
      </c>
      <c r="D476" t="s">
        <v>74</v>
      </c>
      <c r="E476" t="s">
        <v>74</v>
      </c>
      <c r="F476" t="s">
        <v>74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</row>
    <row r="477" spans="1:18" x14ac:dyDescent="0.3">
      <c r="A477" t="s">
        <v>74</v>
      </c>
      <c r="C477" t="s">
        <v>804</v>
      </c>
      <c r="D477" t="s">
        <v>74</v>
      </c>
      <c r="E477" t="s">
        <v>74</v>
      </c>
      <c r="F477" t="s">
        <v>74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</row>
    <row r="478" spans="1:18" x14ac:dyDescent="0.3">
      <c r="A478">
        <v>43</v>
      </c>
      <c r="C478" t="s">
        <v>805</v>
      </c>
      <c r="D478" t="s">
        <v>74</v>
      </c>
      <c r="E478" t="s">
        <v>74</v>
      </c>
      <c r="F478" t="s">
        <v>74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</row>
    <row r="479" spans="1:18" x14ac:dyDescent="0.3">
      <c r="A479" t="s">
        <v>74</v>
      </c>
      <c r="C479" t="s">
        <v>806</v>
      </c>
      <c r="D479" t="s">
        <v>74</v>
      </c>
      <c r="E479" t="s">
        <v>74</v>
      </c>
      <c r="F479" t="s">
        <v>74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</row>
    <row r="480" spans="1:18" x14ac:dyDescent="0.3">
      <c r="A480" t="s">
        <v>74</v>
      </c>
      <c r="C480" t="s">
        <v>807</v>
      </c>
      <c r="D480" t="s">
        <v>74</v>
      </c>
      <c r="E480" t="s">
        <v>74</v>
      </c>
      <c r="F480" t="s">
        <v>74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</row>
    <row r="481" spans="1:18" x14ac:dyDescent="0.3">
      <c r="A481" t="s">
        <v>74</v>
      </c>
      <c r="C481" t="s">
        <v>808</v>
      </c>
      <c r="D481" t="s">
        <v>74</v>
      </c>
      <c r="E481" t="s">
        <v>74</v>
      </c>
      <c r="F481" t="s">
        <v>74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</row>
    <row r="482" spans="1:18" x14ac:dyDescent="0.3">
      <c r="A482" t="s">
        <v>74</v>
      </c>
      <c r="C482" t="s">
        <v>809</v>
      </c>
      <c r="D482" t="s">
        <v>74</v>
      </c>
      <c r="E482" t="s">
        <v>74</v>
      </c>
      <c r="F482" t="s">
        <v>74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</row>
    <row r="483" spans="1:18" x14ac:dyDescent="0.3">
      <c r="A483" t="s">
        <v>74</v>
      </c>
      <c r="C483" t="s">
        <v>810</v>
      </c>
      <c r="D483" t="s">
        <v>74</v>
      </c>
      <c r="E483" t="s">
        <v>74</v>
      </c>
      <c r="F483" t="s">
        <v>74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74</v>
      </c>
      <c r="R483" t="s">
        <v>74</v>
      </c>
    </row>
    <row r="484" spans="1:18" x14ac:dyDescent="0.3">
      <c r="A484" t="s">
        <v>74</v>
      </c>
      <c r="C484" t="s">
        <v>811</v>
      </c>
      <c r="D484" t="s">
        <v>74</v>
      </c>
      <c r="E484" t="s">
        <v>74</v>
      </c>
      <c r="F484" t="s">
        <v>74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</row>
    <row r="485" spans="1:18" x14ac:dyDescent="0.3">
      <c r="A485" t="s">
        <v>74</v>
      </c>
      <c r="C485" t="s">
        <v>812</v>
      </c>
      <c r="D485" t="s">
        <v>74</v>
      </c>
      <c r="E485" t="s">
        <v>74</v>
      </c>
      <c r="F485" t="s">
        <v>74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</row>
    <row r="486" spans="1:18" x14ac:dyDescent="0.3">
      <c r="A486" t="s">
        <v>74</v>
      </c>
      <c r="C486" t="s">
        <v>813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</row>
    <row r="487" spans="1:18" x14ac:dyDescent="0.3">
      <c r="A487" t="s">
        <v>74</v>
      </c>
      <c r="C487" t="s">
        <v>814</v>
      </c>
      <c r="D487" t="s">
        <v>74</v>
      </c>
      <c r="E487" t="s">
        <v>74</v>
      </c>
      <c r="F487" t="s">
        <v>74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</row>
    <row r="488" spans="1:18" x14ac:dyDescent="0.3">
      <c r="A488">
        <v>44</v>
      </c>
      <c r="C488" t="s">
        <v>815</v>
      </c>
      <c r="D488" t="s">
        <v>74</v>
      </c>
      <c r="E488" t="s">
        <v>74</v>
      </c>
      <c r="F488" t="s">
        <v>74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</row>
    <row r="489" spans="1:18" x14ac:dyDescent="0.3">
      <c r="A489" t="s">
        <v>74</v>
      </c>
      <c r="C489" t="s">
        <v>816</v>
      </c>
      <c r="D489" t="s">
        <v>74</v>
      </c>
      <c r="E489" t="s">
        <v>74</v>
      </c>
      <c r="F489" t="s">
        <v>74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</row>
    <row r="490" spans="1:18" x14ac:dyDescent="0.3">
      <c r="A490" t="s">
        <v>74</v>
      </c>
      <c r="C490" t="s">
        <v>817</v>
      </c>
      <c r="D490" t="s">
        <v>74</v>
      </c>
      <c r="E490" t="s">
        <v>74</v>
      </c>
      <c r="F490" t="s">
        <v>74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</row>
    <row r="491" spans="1:18" x14ac:dyDescent="0.3">
      <c r="A491" t="s">
        <v>74</v>
      </c>
      <c r="C491" t="s">
        <v>818</v>
      </c>
      <c r="D491" t="s">
        <v>74</v>
      </c>
      <c r="E491" t="s">
        <v>74</v>
      </c>
      <c r="F491" t="s">
        <v>74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</row>
    <row r="492" spans="1:18" x14ac:dyDescent="0.3">
      <c r="A492" t="s">
        <v>74</v>
      </c>
      <c r="C492" t="s">
        <v>819</v>
      </c>
      <c r="D492" t="s">
        <v>74</v>
      </c>
      <c r="E492" t="s">
        <v>74</v>
      </c>
      <c r="F492" t="s">
        <v>74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</row>
    <row r="493" spans="1:18" x14ac:dyDescent="0.3">
      <c r="A493" t="s">
        <v>74</v>
      </c>
      <c r="C493" t="s">
        <v>820</v>
      </c>
      <c r="D493" t="s">
        <v>74</v>
      </c>
      <c r="E493" t="s">
        <v>74</v>
      </c>
      <c r="F493" t="s">
        <v>74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</row>
    <row r="494" spans="1:18" x14ac:dyDescent="0.3">
      <c r="A494" t="s">
        <v>74</v>
      </c>
      <c r="C494" t="s">
        <v>821</v>
      </c>
      <c r="D494" t="s">
        <v>74</v>
      </c>
      <c r="E494" t="s">
        <v>74</v>
      </c>
      <c r="F494" t="s">
        <v>74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</row>
    <row r="495" spans="1:18" x14ac:dyDescent="0.3">
      <c r="A495" t="s">
        <v>74</v>
      </c>
      <c r="C495" t="s">
        <v>822</v>
      </c>
      <c r="D495" t="s">
        <v>74</v>
      </c>
      <c r="E495" t="s">
        <v>74</v>
      </c>
      <c r="F495" t="s">
        <v>74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</row>
    <row r="496" spans="1:18" x14ac:dyDescent="0.3">
      <c r="A496" t="s">
        <v>74</v>
      </c>
      <c r="C496" t="s">
        <v>823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</row>
    <row r="497" spans="1:18" x14ac:dyDescent="0.3">
      <c r="A497" t="s">
        <v>74</v>
      </c>
      <c r="C497" t="s">
        <v>824</v>
      </c>
      <c r="D497" t="s">
        <v>74</v>
      </c>
      <c r="E497" t="s">
        <v>74</v>
      </c>
      <c r="F497" t="s">
        <v>74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</row>
    <row r="498" spans="1:18" x14ac:dyDescent="0.3">
      <c r="A498">
        <v>45</v>
      </c>
      <c r="C498" t="s">
        <v>825</v>
      </c>
      <c r="D498" t="s">
        <v>74</v>
      </c>
      <c r="E498" t="s">
        <v>74</v>
      </c>
      <c r="F498" t="s">
        <v>74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</row>
    <row r="499" spans="1:18" x14ac:dyDescent="0.3">
      <c r="A499" t="s">
        <v>74</v>
      </c>
      <c r="C499" t="s">
        <v>826</v>
      </c>
      <c r="D499" t="s">
        <v>74</v>
      </c>
      <c r="E499" t="s">
        <v>74</v>
      </c>
      <c r="F499" t="s">
        <v>74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</row>
    <row r="500" spans="1:18" x14ac:dyDescent="0.3">
      <c r="A500" t="s">
        <v>74</v>
      </c>
      <c r="C500" t="s">
        <v>827</v>
      </c>
      <c r="D500" t="s">
        <v>74</v>
      </c>
      <c r="E500" t="s">
        <v>74</v>
      </c>
      <c r="F500" t="s">
        <v>74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</row>
    <row r="501" spans="1:18" x14ac:dyDescent="0.3">
      <c r="A501" t="s">
        <v>74</v>
      </c>
      <c r="C501" t="s">
        <v>828</v>
      </c>
      <c r="D501" t="s">
        <v>74</v>
      </c>
      <c r="E501" t="s">
        <v>74</v>
      </c>
      <c r="F501" t="s">
        <v>74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</row>
    <row r="502" spans="1:18" x14ac:dyDescent="0.3">
      <c r="A502" t="s">
        <v>74</v>
      </c>
      <c r="C502" t="s">
        <v>829</v>
      </c>
      <c r="D502" t="s">
        <v>74</v>
      </c>
      <c r="E502" t="s">
        <v>74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</row>
    <row r="503" spans="1:18" x14ac:dyDescent="0.3">
      <c r="A503" t="s">
        <v>74</v>
      </c>
      <c r="C503" t="s">
        <v>830</v>
      </c>
      <c r="D503" t="s">
        <v>74</v>
      </c>
      <c r="E503" t="s">
        <v>74</v>
      </c>
      <c r="F503" t="s">
        <v>74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</row>
    <row r="504" spans="1:18" x14ac:dyDescent="0.3">
      <c r="A504" t="s">
        <v>74</v>
      </c>
      <c r="C504" t="s">
        <v>831</v>
      </c>
      <c r="D504" t="s">
        <v>74</v>
      </c>
      <c r="E504" t="s">
        <v>74</v>
      </c>
      <c r="F504" t="s">
        <v>74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</row>
    <row r="505" spans="1:18" x14ac:dyDescent="0.3">
      <c r="A505" t="s">
        <v>74</v>
      </c>
      <c r="C505" t="s">
        <v>832</v>
      </c>
      <c r="D505" t="s">
        <v>74</v>
      </c>
      <c r="E505" t="s">
        <v>74</v>
      </c>
      <c r="F505" t="s">
        <v>74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</row>
    <row r="506" spans="1:18" x14ac:dyDescent="0.3">
      <c r="A506" t="s">
        <v>74</v>
      </c>
      <c r="C506" t="s">
        <v>833</v>
      </c>
      <c r="D506" t="s">
        <v>74</v>
      </c>
      <c r="E506" t="s">
        <v>74</v>
      </c>
      <c r="F506" t="s">
        <v>74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</row>
    <row r="507" spans="1:18" x14ac:dyDescent="0.3">
      <c r="A507" t="s">
        <v>74</v>
      </c>
      <c r="C507" t="s">
        <v>834</v>
      </c>
      <c r="D507" t="s">
        <v>74</v>
      </c>
      <c r="E507" t="s">
        <v>74</v>
      </c>
      <c r="F507" t="s">
        <v>74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</row>
    <row r="508" spans="1:18" x14ac:dyDescent="0.3">
      <c r="A508">
        <v>46</v>
      </c>
      <c r="C508" t="s">
        <v>835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</row>
    <row r="509" spans="1:18" x14ac:dyDescent="0.3">
      <c r="A509" t="s">
        <v>74</v>
      </c>
      <c r="C509" t="s">
        <v>836</v>
      </c>
      <c r="D509" t="s">
        <v>74</v>
      </c>
      <c r="E509" t="s">
        <v>74</v>
      </c>
      <c r="F509" t="s">
        <v>74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</row>
    <row r="510" spans="1:18" x14ac:dyDescent="0.3">
      <c r="A510" t="s">
        <v>74</v>
      </c>
      <c r="C510" t="s">
        <v>837</v>
      </c>
      <c r="D510" t="s">
        <v>74</v>
      </c>
      <c r="E510" t="s">
        <v>74</v>
      </c>
      <c r="F510" t="s">
        <v>74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</row>
    <row r="511" spans="1:18" x14ac:dyDescent="0.3">
      <c r="A511" t="s">
        <v>74</v>
      </c>
      <c r="C511" t="s">
        <v>838</v>
      </c>
      <c r="D511" t="s">
        <v>74</v>
      </c>
      <c r="E511" t="s">
        <v>74</v>
      </c>
      <c r="F511" t="s">
        <v>74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</row>
    <row r="512" spans="1:18" x14ac:dyDescent="0.3">
      <c r="A512" t="s">
        <v>74</v>
      </c>
      <c r="C512" t="s">
        <v>839</v>
      </c>
      <c r="D512" t="s">
        <v>74</v>
      </c>
      <c r="E512" t="s">
        <v>74</v>
      </c>
      <c r="F512" t="s">
        <v>74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</row>
    <row r="513" spans="1:18" x14ac:dyDescent="0.3">
      <c r="A513" t="s">
        <v>74</v>
      </c>
      <c r="C513" t="s">
        <v>840</v>
      </c>
      <c r="D513" t="s">
        <v>74</v>
      </c>
      <c r="E513" t="s">
        <v>74</v>
      </c>
      <c r="F513" t="s">
        <v>74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</row>
    <row r="514" spans="1:18" x14ac:dyDescent="0.3">
      <c r="A514" t="s">
        <v>74</v>
      </c>
      <c r="C514" t="s">
        <v>841</v>
      </c>
      <c r="D514" t="s">
        <v>74</v>
      </c>
      <c r="E514" t="s">
        <v>74</v>
      </c>
      <c r="F514" t="s">
        <v>74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</row>
    <row r="515" spans="1:18" x14ac:dyDescent="0.3">
      <c r="A515" t="s">
        <v>74</v>
      </c>
      <c r="C515" t="s">
        <v>842</v>
      </c>
      <c r="D515" t="s">
        <v>74</v>
      </c>
      <c r="E515" t="s">
        <v>74</v>
      </c>
      <c r="F515" t="s">
        <v>74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</row>
    <row r="516" spans="1:18" x14ac:dyDescent="0.3">
      <c r="A516" t="s">
        <v>74</v>
      </c>
      <c r="C516" t="s">
        <v>843</v>
      </c>
      <c r="D516" t="s">
        <v>74</v>
      </c>
      <c r="E516" t="s">
        <v>74</v>
      </c>
      <c r="F516" t="s">
        <v>74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</row>
    <row r="517" spans="1:18" x14ac:dyDescent="0.3">
      <c r="A517" t="s">
        <v>74</v>
      </c>
      <c r="C517" t="s">
        <v>844</v>
      </c>
      <c r="D517" t="s">
        <v>74</v>
      </c>
      <c r="E517" t="s">
        <v>74</v>
      </c>
      <c r="F517" t="s">
        <v>74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</row>
    <row r="518" spans="1:18" x14ac:dyDescent="0.3">
      <c r="A518">
        <v>47</v>
      </c>
      <c r="C518" t="s">
        <v>845</v>
      </c>
      <c r="D518" t="s">
        <v>74</v>
      </c>
      <c r="E518" t="s">
        <v>74</v>
      </c>
      <c r="F518" t="s">
        <v>74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</row>
    <row r="519" spans="1:18" x14ac:dyDescent="0.3">
      <c r="A519" t="s">
        <v>74</v>
      </c>
      <c r="C519" t="s">
        <v>846</v>
      </c>
      <c r="D519" t="s">
        <v>74</v>
      </c>
      <c r="E519" t="s">
        <v>74</v>
      </c>
      <c r="F519" t="s">
        <v>74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</row>
    <row r="520" spans="1:18" x14ac:dyDescent="0.3">
      <c r="A520" t="s">
        <v>74</v>
      </c>
      <c r="C520" t="s">
        <v>847</v>
      </c>
      <c r="D520" t="s">
        <v>74</v>
      </c>
      <c r="E520" t="s">
        <v>74</v>
      </c>
      <c r="F520" t="s">
        <v>74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</row>
    <row r="521" spans="1:18" x14ac:dyDescent="0.3">
      <c r="A521" t="s">
        <v>74</v>
      </c>
      <c r="C521" t="s">
        <v>848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</row>
    <row r="522" spans="1:18" x14ac:dyDescent="0.3">
      <c r="A522" t="s">
        <v>74</v>
      </c>
      <c r="C522" t="s">
        <v>849</v>
      </c>
      <c r="D522" t="s">
        <v>74</v>
      </c>
      <c r="E522" t="s">
        <v>74</v>
      </c>
      <c r="F522" t="s">
        <v>74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</row>
    <row r="523" spans="1:18" x14ac:dyDescent="0.3">
      <c r="A523" t="s">
        <v>74</v>
      </c>
      <c r="C523" t="s">
        <v>850</v>
      </c>
      <c r="D523" t="s">
        <v>74</v>
      </c>
      <c r="E523" t="s">
        <v>74</v>
      </c>
      <c r="F523" t="s">
        <v>74</v>
      </c>
      <c r="G523" t="s">
        <v>74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</row>
    <row r="524" spans="1:18" x14ac:dyDescent="0.3">
      <c r="A524" t="s">
        <v>74</v>
      </c>
      <c r="C524" t="s">
        <v>851</v>
      </c>
      <c r="D524" t="s">
        <v>74</v>
      </c>
      <c r="E524" t="s">
        <v>74</v>
      </c>
      <c r="F524" t="s">
        <v>74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</row>
    <row r="525" spans="1:18" x14ac:dyDescent="0.3">
      <c r="A525" t="s">
        <v>74</v>
      </c>
      <c r="C525" t="s">
        <v>852</v>
      </c>
      <c r="D525" t="s">
        <v>74</v>
      </c>
      <c r="E525" t="s">
        <v>74</v>
      </c>
      <c r="F525" t="s">
        <v>74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</row>
    <row r="526" spans="1:18" x14ac:dyDescent="0.3">
      <c r="A526" t="s">
        <v>74</v>
      </c>
      <c r="C526" t="s">
        <v>853</v>
      </c>
      <c r="D526" t="s">
        <v>74</v>
      </c>
      <c r="E526" t="s">
        <v>74</v>
      </c>
      <c r="F526" t="s">
        <v>74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</row>
    <row r="527" spans="1:18" x14ac:dyDescent="0.3">
      <c r="A527" t="s">
        <v>74</v>
      </c>
      <c r="C527" t="s">
        <v>854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</row>
    <row r="528" spans="1:18" x14ac:dyDescent="0.3">
      <c r="A528">
        <v>48</v>
      </c>
      <c r="C528" t="s">
        <v>855</v>
      </c>
      <c r="D528" t="s">
        <v>74</v>
      </c>
      <c r="E528" t="s">
        <v>74</v>
      </c>
      <c r="F528" t="s">
        <v>74</v>
      </c>
      <c r="G528" t="s">
        <v>74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</row>
    <row r="529" spans="1:18" x14ac:dyDescent="0.3">
      <c r="A529" t="s">
        <v>74</v>
      </c>
      <c r="C529" t="s">
        <v>856</v>
      </c>
      <c r="D529" t="s">
        <v>74</v>
      </c>
      <c r="E529" t="s">
        <v>74</v>
      </c>
      <c r="F529" t="s">
        <v>74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</row>
    <row r="530" spans="1:18" x14ac:dyDescent="0.3">
      <c r="A530" t="s">
        <v>74</v>
      </c>
      <c r="C530" t="s">
        <v>857</v>
      </c>
      <c r="D530" t="s">
        <v>74</v>
      </c>
      <c r="E530" t="s">
        <v>74</v>
      </c>
      <c r="F530" t="s">
        <v>74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</row>
    <row r="531" spans="1:18" x14ac:dyDescent="0.3">
      <c r="A531" t="s">
        <v>74</v>
      </c>
      <c r="C531" t="s">
        <v>858</v>
      </c>
      <c r="D531" t="s">
        <v>74</v>
      </c>
      <c r="E531" t="s">
        <v>74</v>
      </c>
      <c r="F531" t="s">
        <v>74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</row>
    <row r="532" spans="1:18" x14ac:dyDescent="0.3">
      <c r="A532" t="s">
        <v>74</v>
      </c>
      <c r="C532" t="s">
        <v>859</v>
      </c>
      <c r="D532" t="s">
        <v>74</v>
      </c>
      <c r="E532" t="s">
        <v>74</v>
      </c>
      <c r="F532" t="s">
        <v>74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</row>
    <row r="533" spans="1:18" x14ac:dyDescent="0.3">
      <c r="A533" t="s">
        <v>74</v>
      </c>
      <c r="C533" t="s">
        <v>860</v>
      </c>
      <c r="D533" t="s">
        <v>74</v>
      </c>
      <c r="E533" t="s">
        <v>74</v>
      </c>
      <c r="F533" t="s">
        <v>74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</row>
    <row r="534" spans="1:18" x14ac:dyDescent="0.3">
      <c r="A534" t="s">
        <v>74</v>
      </c>
      <c r="C534" t="s">
        <v>861</v>
      </c>
      <c r="D534" t="s">
        <v>74</v>
      </c>
      <c r="E534" t="s">
        <v>74</v>
      </c>
      <c r="F534" t="s">
        <v>74</v>
      </c>
      <c r="G534" t="s">
        <v>74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</row>
    <row r="535" spans="1:18" x14ac:dyDescent="0.3">
      <c r="A535" t="s">
        <v>74</v>
      </c>
      <c r="C535" t="s">
        <v>862</v>
      </c>
      <c r="D535" t="s">
        <v>74</v>
      </c>
      <c r="E535" t="s">
        <v>74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</row>
    <row r="536" spans="1:18" x14ac:dyDescent="0.3">
      <c r="A536" t="s">
        <v>74</v>
      </c>
      <c r="C536" t="s">
        <v>863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</row>
    <row r="537" spans="1:18" x14ac:dyDescent="0.3">
      <c r="A537" t="s">
        <v>74</v>
      </c>
      <c r="C537" t="s">
        <v>864</v>
      </c>
      <c r="D537" t="s">
        <v>74</v>
      </c>
      <c r="E537" t="s">
        <v>74</v>
      </c>
      <c r="F537" t="s">
        <v>74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</row>
    <row r="538" spans="1:18" x14ac:dyDescent="0.3">
      <c r="A538">
        <v>49</v>
      </c>
      <c r="C538" t="s">
        <v>865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</row>
    <row r="539" spans="1:18" x14ac:dyDescent="0.3">
      <c r="A539" t="s">
        <v>74</v>
      </c>
      <c r="C539" t="s">
        <v>866</v>
      </c>
      <c r="D539" t="s">
        <v>74</v>
      </c>
      <c r="E539" t="s">
        <v>74</v>
      </c>
      <c r="F539" t="s">
        <v>74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</row>
    <row r="540" spans="1:18" x14ac:dyDescent="0.3">
      <c r="A540" t="s">
        <v>74</v>
      </c>
      <c r="C540" t="s">
        <v>867</v>
      </c>
      <c r="D540" t="s">
        <v>74</v>
      </c>
      <c r="E540" t="s">
        <v>74</v>
      </c>
      <c r="F540" t="s">
        <v>74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</row>
    <row r="541" spans="1:18" x14ac:dyDescent="0.3">
      <c r="A541" t="s">
        <v>74</v>
      </c>
      <c r="C541" t="s">
        <v>868</v>
      </c>
      <c r="D541" t="s">
        <v>74</v>
      </c>
      <c r="E541" t="s">
        <v>74</v>
      </c>
      <c r="F541" t="s">
        <v>74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</row>
    <row r="542" spans="1:18" x14ac:dyDescent="0.3">
      <c r="A542" t="s">
        <v>74</v>
      </c>
      <c r="C542" t="s">
        <v>869</v>
      </c>
      <c r="D542" t="s">
        <v>74</v>
      </c>
      <c r="E542" t="s">
        <v>74</v>
      </c>
      <c r="F542" t="s">
        <v>74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</row>
    <row r="543" spans="1:18" x14ac:dyDescent="0.3">
      <c r="A543" t="s">
        <v>74</v>
      </c>
      <c r="C543" t="s">
        <v>870</v>
      </c>
      <c r="D543" t="s">
        <v>74</v>
      </c>
      <c r="E543" t="s">
        <v>74</v>
      </c>
      <c r="F543" t="s">
        <v>74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</row>
    <row r="544" spans="1:18" x14ac:dyDescent="0.3">
      <c r="A544" t="s">
        <v>74</v>
      </c>
      <c r="C544" t="s">
        <v>871</v>
      </c>
      <c r="D544" t="s">
        <v>74</v>
      </c>
      <c r="E544" t="s">
        <v>74</v>
      </c>
      <c r="F544" t="s">
        <v>74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</row>
    <row r="545" spans="1:18" x14ac:dyDescent="0.3">
      <c r="A545" t="s">
        <v>74</v>
      </c>
      <c r="C545" t="s">
        <v>872</v>
      </c>
      <c r="D545" t="s">
        <v>74</v>
      </c>
      <c r="E545" t="s">
        <v>74</v>
      </c>
      <c r="F545" t="s">
        <v>74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</row>
    <row r="546" spans="1:18" x14ac:dyDescent="0.3">
      <c r="A546" t="s">
        <v>74</v>
      </c>
      <c r="C546" t="s">
        <v>873</v>
      </c>
      <c r="D546" t="s">
        <v>74</v>
      </c>
      <c r="E546" t="s">
        <v>74</v>
      </c>
      <c r="F546" t="s">
        <v>74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</row>
    <row r="547" spans="1:18" x14ac:dyDescent="0.3">
      <c r="A547" t="s">
        <v>74</v>
      </c>
      <c r="C547" t="s">
        <v>874</v>
      </c>
      <c r="D547" t="s">
        <v>74</v>
      </c>
      <c r="E547" t="s">
        <v>74</v>
      </c>
      <c r="F547" t="s">
        <v>74</v>
      </c>
      <c r="G547" t="s">
        <v>74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</row>
    <row r="548" spans="1:18" x14ac:dyDescent="0.3">
      <c r="A548">
        <v>50</v>
      </c>
      <c r="C548" t="s">
        <v>875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</row>
    <row r="549" spans="1:18" x14ac:dyDescent="0.3">
      <c r="A549" t="s">
        <v>74</v>
      </c>
      <c r="C549" t="s">
        <v>876</v>
      </c>
      <c r="D549" t="s">
        <v>74</v>
      </c>
      <c r="E549" t="s">
        <v>74</v>
      </c>
      <c r="F549" t="s">
        <v>74</v>
      </c>
      <c r="G549" t="s">
        <v>74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</row>
    <row r="550" spans="1:18" x14ac:dyDescent="0.3">
      <c r="A550" t="s">
        <v>74</v>
      </c>
      <c r="C550" t="s">
        <v>877</v>
      </c>
      <c r="D550" t="s">
        <v>74</v>
      </c>
      <c r="E550" t="s">
        <v>74</v>
      </c>
      <c r="F550" t="s">
        <v>74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</row>
    <row r="551" spans="1:18" x14ac:dyDescent="0.3">
      <c r="A551" t="s">
        <v>74</v>
      </c>
      <c r="C551" t="s">
        <v>878</v>
      </c>
      <c r="D551" t="s">
        <v>74</v>
      </c>
      <c r="E551" t="s">
        <v>74</v>
      </c>
      <c r="F551" t="s">
        <v>74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</row>
    <row r="552" spans="1:18" x14ac:dyDescent="0.3">
      <c r="A552" t="s">
        <v>74</v>
      </c>
      <c r="C552" t="s">
        <v>879</v>
      </c>
      <c r="D552" t="s">
        <v>74</v>
      </c>
      <c r="E552" t="s">
        <v>74</v>
      </c>
      <c r="F552" t="s">
        <v>74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</row>
    <row r="553" spans="1:18" x14ac:dyDescent="0.3">
      <c r="A553" t="s">
        <v>74</v>
      </c>
      <c r="C553" t="s">
        <v>880</v>
      </c>
      <c r="D553" t="s">
        <v>74</v>
      </c>
      <c r="E553" t="s">
        <v>74</v>
      </c>
      <c r="F553" t="s">
        <v>74</v>
      </c>
      <c r="G553" t="s">
        <v>74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</row>
    <row r="554" spans="1:18" x14ac:dyDescent="0.3">
      <c r="A554" t="s">
        <v>74</v>
      </c>
      <c r="C554" t="s">
        <v>881</v>
      </c>
      <c r="D554" t="s">
        <v>74</v>
      </c>
      <c r="E554" t="s">
        <v>74</v>
      </c>
      <c r="F554" t="s">
        <v>74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</row>
    <row r="555" spans="1:18" x14ac:dyDescent="0.3">
      <c r="A555" t="s">
        <v>74</v>
      </c>
      <c r="C555" t="s">
        <v>882</v>
      </c>
      <c r="D555" t="s">
        <v>74</v>
      </c>
      <c r="E555" t="s">
        <v>74</v>
      </c>
      <c r="F555" t="s">
        <v>74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</row>
    <row r="556" spans="1:18" x14ac:dyDescent="0.3">
      <c r="A556" t="s">
        <v>74</v>
      </c>
      <c r="C556" t="s">
        <v>883</v>
      </c>
      <c r="D556" t="s">
        <v>74</v>
      </c>
      <c r="E556" t="s">
        <v>74</v>
      </c>
      <c r="F556" t="s">
        <v>74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</row>
    <row r="557" spans="1:18" x14ac:dyDescent="0.3">
      <c r="A557" t="s">
        <v>74</v>
      </c>
      <c r="C557" t="s">
        <v>884</v>
      </c>
      <c r="D557" t="s">
        <v>74</v>
      </c>
      <c r="E557" t="s">
        <v>74</v>
      </c>
      <c r="F557" t="s">
        <v>74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</row>
    <row r="558" spans="1:18" x14ac:dyDescent="0.3">
      <c r="A558">
        <v>51</v>
      </c>
      <c r="C558" t="s">
        <v>885</v>
      </c>
      <c r="D558" t="s">
        <v>74</v>
      </c>
      <c r="E558" t="s">
        <v>74</v>
      </c>
      <c r="F558" t="s">
        <v>74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</row>
    <row r="559" spans="1:18" x14ac:dyDescent="0.3">
      <c r="A559" t="s">
        <v>74</v>
      </c>
      <c r="C559" t="s">
        <v>886</v>
      </c>
      <c r="D559" t="s">
        <v>74</v>
      </c>
      <c r="E559" t="s">
        <v>74</v>
      </c>
      <c r="F559" t="s">
        <v>74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</row>
    <row r="560" spans="1:18" x14ac:dyDescent="0.3">
      <c r="A560" t="s">
        <v>74</v>
      </c>
      <c r="C560" t="s">
        <v>887</v>
      </c>
      <c r="D560" t="s">
        <v>74</v>
      </c>
      <c r="E560" t="s">
        <v>74</v>
      </c>
      <c r="F560" t="s">
        <v>74</v>
      </c>
      <c r="G560" t="s">
        <v>74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</row>
    <row r="561" spans="1:18" x14ac:dyDescent="0.3">
      <c r="A561" t="s">
        <v>74</v>
      </c>
      <c r="C561" t="s">
        <v>888</v>
      </c>
      <c r="D561" t="s">
        <v>74</v>
      </c>
      <c r="E561" t="s">
        <v>74</v>
      </c>
      <c r="F561" t="s">
        <v>74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</row>
    <row r="562" spans="1:18" x14ac:dyDescent="0.3">
      <c r="A562" t="s">
        <v>74</v>
      </c>
      <c r="C562" t="s">
        <v>889</v>
      </c>
      <c r="D562" t="s">
        <v>74</v>
      </c>
      <c r="E562" t="s">
        <v>74</v>
      </c>
      <c r="F562" t="s">
        <v>74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</row>
    <row r="563" spans="1:18" x14ac:dyDescent="0.3">
      <c r="A563" t="s">
        <v>74</v>
      </c>
      <c r="C563" t="s">
        <v>890</v>
      </c>
      <c r="D563" t="s">
        <v>74</v>
      </c>
      <c r="E563" t="s">
        <v>74</v>
      </c>
      <c r="F563" t="s">
        <v>74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</row>
    <row r="564" spans="1:18" x14ac:dyDescent="0.3">
      <c r="A564" t="s">
        <v>74</v>
      </c>
      <c r="C564" t="s">
        <v>891</v>
      </c>
      <c r="D564" t="s">
        <v>74</v>
      </c>
      <c r="E564" t="s">
        <v>74</v>
      </c>
      <c r="F564" t="s">
        <v>74</v>
      </c>
      <c r="G564" t="s">
        <v>74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</row>
    <row r="565" spans="1:18" x14ac:dyDescent="0.3">
      <c r="A565" t="s">
        <v>74</v>
      </c>
      <c r="C565" t="s">
        <v>892</v>
      </c>
      <c r="D565" t="s">
        <v>74</v>
      </c>
      <c r="E565" t="s">
        <v>74</v>
      </c>
      <c r="F565" t="s">
        <v>74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</row>
    <row r="566" spans="1:18" x14ac:dyDescent="0.3">
      <c r="A566" t="s">
        <v>74</v>
      </c>
      <c r="C566" t="s">
        <v>893</v>
      </c>
      <c r="D566" t="s">
        <v>74</v>
      </c>
      <c r="E566" t="s">
        <v>74</v>
      </c>
      <c r="F566" t="s">
        <v>74</v>
      </c>
      <c r="G566" t="s">
        <v>74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</row>
    <row r="567" spans="1:18" x14ac:dyDescent="0.3">
      <c r="A567" t="s">
        <v>74</v>
      </c>
      <c r="C567" t="s">
        <v>894</v>
      </c>
      <c r="D567" t="s">
        <v>74</v>
      </c>
      <c r="E567" t="s">
        <v>74</v>
      </c>
      <c r="F567" t="s">
        <v>74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</row>
    <row r="568" spans="1:18" x14ac:dyDescent="0.3">
      <c r="A568">
        <v>52</v>
      </c>
      <c r="C568" t="s">
        <v>895</v>
      </c>
      <c r="D568" t="s">
        <v>74</v>
      </c>
      <c r="E568" t="s">
        <v>74</v>
      </c>
      <c r="F568" t="s">
        <v>74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</row>
    <row r="569" spans="1:18" x14ac:dyDescent="0.3">
      <c r="A569" t="s">
        <v>74</v>
      </c>
      <c r="C569" t="s">
        <v>896</v>
      </c>
      <c r="D569" t="s">
        <v>74</v>
      </c>
      <c r="E569" t="s">
        <v>74</v>
      </c>
      <c r="F569" t="s">
        <v>74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</row>
    <row r="570" spans="1:18" x14ac:dyDescent="0.3">
      <c r="A570" t="s">
        <v>74</v>
      </c>
      <c r="C570" t="s">
        <v>897</v>
      </c>
      <c r="D570" t="s">
        <v>74</v>
      </c>
      <c r="E570" t="s">
        <v>74</v>
      </c>
      <c r="F570" t="s">
        <v>74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</row>
    <row r="571" spans="1:18" x14ac:dyDescent="0.3">
      <c r="A571" t="s">
        <v>74</v>
      </c>
      <c r="C571" t="s">
        <v>898</v>
      </c>
      <c r="D571" t="s">
        <v>74</v>
      </c>
      <c r="E571" t="s">
        <v>74</v>
      </c>
      <c r="F571" t="s">
        <v>74</v>
      </c>
      <c r="G571" t="s">
        <v>74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</row>
    <row r="572" spans="1:18" x14ac:dyDescent="0.3">
      <c r="A572" t="s">
        <v>74</v>
      </c>
      <c r="C572" t="s">
        <v>899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</row>
    <row r="573" spans="1:18" x14ac:dyDescent="0.3">
      <c r="A573" t="s">
        <v>74</v>
      </c>
      <c r="C573" t="s">
        <v>900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</row>
    <row r="574" spans="1:18" x14ac:dyDescent="0.3">
      <c r="A574" t="s">
        <v>74</v>
      </c>
      <c r="C574" t="s">
        <v>901</v>
      </c>
      <c r="D574" t="s">
        <v>74</v>
      </c>
      <c r="E574" t="s">
        <v>74</v>
      </c>
      <c r="F574" t="s">
        <v>74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</row>
    <row r="575" spans="1:18" x14ac:dyDescent="0.3">
      <c r="A575" t="s">
        <v>74</v>
      </c>
      <c r="C575" t="s">
        <v>902</v>
      </c>
      <c r="D575" t="s">
        <v>74</v>
      </c>
      <c r="E575" t="s">
        <v>74</v>
      </c>
      <c r="F575" t="s">
        <v>74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</row>
    <row r="576" spans="1:18" x14ac:dyDescent="0.3">
      <c r="A576" t="s">
        <v>74</v>
      </c>
      <c r="C576" t="s">
        <v>903</v>
      </c>
      <c r="D576" t="s">
        <v>74</v>
      </c>
      <c r="E576" t="s">
        <v>74</v>
      </c>
      <c r="F576" t="s">
        <v>74</v>
      </c>
      <c r="G576" t="s">
        <v>74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</row>
    <row r="577" spans="1:18" x14ac:dyDescent="0.3">
      <c r="A577" t="s">
        <v>74</v>
      </c>
      <c r="C577" t="s">
        <v>904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</row>
    <row r="578" spans="1:18" x14ac:dyDescent="0.3">
      <c r="A578" t="s">
        <v>74</v>
      </c>
      <c r="C578" t="s">
        <v>905</v>
      </c>
      <c r="D578" t="s">
        <v>74</v>
      </c>
      <c r="E578" t="s">
        <v>74</v>
      </c>
      <c r="F578" t="s">
        <v>74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</row>
    <row r="579" spans="1:18" x14ac:dyDescent="0.3">
      <c r="A579" t="s">
        <v>74</v>
      </c>
      <c r="C579" t="s">
        <v>906</v>
      </c>
      <c r="D579" t="s">
        <v>74</v>
      </c>
      <c r="E579" t="s">
        <v>74</v>
      </c>
      <c r="F579" t="s">
        <v>74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</row>
    <row r="580" spans="1:18" x14ac:dyDescent="0.3">
      <c r="A580">
        <v>53</v>
      </c>
      <c r="C580" t="s">
        <v>907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</row>
    <row r="581" spans="1:18" x14ac:dyDescent="0.3">
      <c r="A581" t="s">
        <v>74</v>
      </c>
      <c r="C581" t="s">
        <v>908</v>
      </c>
      <c r="D581" t="s">
        <v>74</v>
      </c>
      <c r="E581" t="s">
        <v>74</v>
      </c>
      <c r="F581" t="s">
        <v>74</v>
      </c>
      <c r="G581" t="s">
        <v>74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</row>
    <row r="582" spans="1:18" x14ac:dyDescent="0.3">
      <c r="A582" t="s">
        <v>74</v>
      </c>
      <c r="C582" t="s">
        <v>909</v>
      </c>
      <c r="D582" t="s">
        <v>74</v>
      </c>
      <c r="E582" t="s">
        <v>74</v>
      </c>
      <c r="F582" t="s">
        <v>74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</row>
    <row r="583" spans="1:18" x14ac:dyDescent="0.3">
      <c r="A583" t="s">
        <v>74</v>
      </c>
      <c r="C583" t="s">
        <v>910</v>
      </c>
      <c r="D583" t="s">
        <v>74</v>
      </c>
      <c r="E583" t="s">
        <v>74</v>
      </c>
      <c r="F583" t="s">
        <v>74</v>
      </c>
      <c r="G583" t="s">
        <v>74</v>
      </c>
      <c r="H583" t="s">
        <v>74</v>
      </c>
      <c r="I583" t="s">
        <v>74</v>
      </c>
      <c r="J583" t="s">
        <v>74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 t="s">
        <v>74</v>
      </c>
      <c r="Q583" t="s">
        <v>74</v>
      </c>
      <c r="R583" t="s">
        <v>74</v>
      </c>
    </row>
    <row r="584" spans="1:18" x14ac:dyDescent="0.3">
      <c r="A584" t="s">
        <v>74</v>
      </c>
      <c r="C584" t="s">
        <v>911</v>
      </c>
      <c r="D584" t="s">
        <v>74</v>
      </c>
      <c r="E584" t="s">
        <v>74</v>
      </c>
      <c r="F584" t="s">
        <v>74</v>
      </c>
      <c r="G584" t="s">
        <v>74</v>
      </c>
      <c r="H584" t="s">
        <v>74</v>
      </c>
      <c r="I584" t="s">
        <v>74</v>
      </c>
      <c r="J584" t="s">
        <v>74</v>
      </c>
      <c r="K584" t="s">
        <v>74</v>
      </c>
      <c r="L584" t="s">
        <v>74</v>
      </c>
      <c r="M584" t="s">
        <v>74</v>
      </c>
      <c r="N584" t="s">
        <v>74</v>
      </c>
      <c r="O584" t="s">
        <v>74</v>
      </c>
      <c r="P584" t="s">
        <v>74</v>
      </c>
      <c r="Q584" t="s">
        <v>74</v>
      </c>
      <c r="R584" t="s">
        <v>74</v>
      </c>
    </row>
    <row r="585" spans="1:18" x14ac:dyDescent="0.3">
      <c r="A585" t="s">
        <v>74</v>
      </c>
      <c r="C585" t="s">
        <v>912</v>
      </c>
      <c r="D585" t="s">
        <v>74</v>
      </c>
      <c r="E585" t="s">
        <v>74</v>
      </c>
      <c r="F585" t="s">
        <v>74</v>
      </c>
      <c r="G585" t="s">
        <v>74</v>
      </c>
      <c r="H585" t="s">
        <v>74</v>
      </c>
      <c r="I585" t="s">
        <v>74</v>
      </c>
      <c r="J585" t="s">
        <v>74</v>
      </c>
      <c r="K585" t="s">
        <v>74</v>
      </c>
      <c r="L585" t="s">
        <v>74</v>
      </c>
      <c r="M585" t="s">
        <v>74</v>
      </c>
      <c r="N585" t="s">
        <v>74</v>
      </c>
      <c r="O585" t="s">
        <v>74</v>
      </c>
      <c r="P585" t="s">
        <v>74</v>
      </c>
      <c r="Q585" t="s">
        <v>74</v>
      </c>
      <c r="R585" t="s">
        <v>74</v>
      </c>
    </row>
    <row r="586" spans="1:18" x14ac:dyDescent="0.3">
      <c r="A586" t="s">
        <v>74</v>
      </c>
      <c r="C586" t="s">
        <v>913</v>
      </c>
      <c r="D586" t="s">
        <v>74</v>
      </c>
      <c r="E586" t="s">
        <v>74</v>
      </c>
      <c r="F586" t="s">
        <v>74</v>
      </c>
      <c r="G586" t="s">
        <v>74</v>
      </c>
      <c r="H586" t="s">
        <v>74</v>
      </c>
      <c r="I586" t="s">
        <v>74</v>
      </c>
      <c r="J586" t="s">
        <v>74</v>
      </c>
      <c r="K586" t="s">
        <v>74</v>
      </c>
      <c r="L586" t="s">
        <v>74</v>
      </c>
      <c r="M586" t="s">
        <v>74</v>
      </c>
      <c r="N586" t="s">
        <v>74</v>
      </c>
      <c r="O586" t="s">
        <v>74</v>
      </c>
      <c r="P586" t="s">
        <v>74</v>
      </c>
      <c r="Q586" t="s">
        <v>74</v>
      </c>
      <c r="R586" t="s">
        <v>74</v>
      </c>
    </row>
    <row r="587" spans="1:18" x14ac:dyDescent="0.3">
      <c r="A587" t="s">
        <v>74</v>
      </c>
      <c r="C587" t="s">
        <v>914</v>
      </c>
      <c r="D587" t="s">
        <v>74</v>
      </c>
      <c r="E587" t="s">
        <v>74</v>
      </c>
      <c r="F587" t="s">
        <v>74</v>
      </c>
      <c r="G587" t="s">
        <v>74</v>
      </c>
      <c r="H587" t="s">
        <v>74</v>
      </c>
      <c r="I587" t="s">
        <v>74</v>
      </c>
      <c r="J587" t="s">
        <v>74</v>
      </c>
      <c r="K587" t="s">
        <v>74</v>
      </c>
      <c r="L587" t="s">
        <v>74</v>
      </c>
      <c r="M587" t="s">
        <v>74</v>
      </c>
      <c r="N587" t="s">
        <v>74</v>
      </c>
      <c r="O587" t="s">
        <v>74</v>
      </c>
      <c r="P587" t="s">
        <v>74</v>
      </c>
      <c r="Q587" t="s">
        <v>74</v>
      </c>
      <c r="R587" t="s">
        <v>74</v>
      </c>
    </row>
    <row r="588" spans="1:18" x14ac:dyDescent="0.3">
      <c r="A588" t="s">
        <v>74</v>
      </c>
      <c r="C588" t="s">
        <v>915</v>
      </c>
      <c r="D588" t="s">
        <v>74</v>
      </c>
      <c r="E588" t="s">
        <v>74</v>
      </c>
      <c r="F588" t="s">
        <v>74</v>
      </c>
      <c r="G588" t="s">
        <v>74</v>
      </c>
      <c r="H588" t="s">
        <v>74</v>
      </c>
      <c r="I588" t="s">
        <v>74</v>
      </c>
      <c r="J588" t="s">
        <v>74</v>
      </c>
      <c r="K588" t="s">
        <v>74</v>
      </c>
      <c r="L588" t="s">
        <v>74</v>
      </c>
      <c r="M588" t="s">
        <v>74</v>
      </c>
      <c r="N588" t="s">
        <v>74</v>
      </c>
      <c r="O588" t="s">
        <v>74</v>
      </c>
      <c r="P588" t="s">
        <v>74</v>
      </c>
      <c r="Q588" t="s">
        <v>74</v>
      </c>
      <c r="R588" t="s">
        <v>74</v>
      </c>
    </row>
    <row r="589" spans="1:18" x14ac:dyDescent="0.3">
      <c r="A589" t="s">
        <v>74</v>
      </c>
      <c r="C589" t="s">
        <v>916</v>
      </c>
      <c r="D589" t="s">
        <v>74</v>
      </c>
      <c r="E589" t="s">
        <v>74</v>
      </c>
      <c r="F589" t="s">
        <v>74</v>
      </c>
      <c r="G589" t="s">
        <v>74</v>
      </c>
      <c r="H589" t="s">
        <v>74</v>
      </c>
      <c r="I589" t="s">
        <v>74</v>
      </c>
      <c r="J589" t="s">
        <v>74</v>
      </c>
      <c r="K589" t="s">
        <v>74</v>
      </c>
      <c r="L589" t="s">
        <v>74</v>
      </c>
      <c r="M589" t="s">
        <v>74</v>
      </c>
      <c r="N589" t="s">
        <v>74</v>
      </c>
      <c r="O589" t="s">
        <v>74</v>
      </c>
      <c r="P589" t="s">
        <v>74</v>
      </c>
      <c r="Q589" t="s">
        <v>74</v>
      </c>
      <c r="R589" t="s">
        <v>74</v>
      </c>
    </row>
    <row r="590" spans="1:18" x14ac:dyDescent="0.3">
      <c r="A590">
        <v>54</v>
      </c>
      <c r="C590" t="s">
        <v>917</v>
      </c>
      <c r="D590" t="s">
        <v>74</v>
      </c>
      <c r="E590" t="s">
        <v>74</v>
      </c>
      <c r="F590" t="s">
        <v>74</v>
      </c>
      <c r="G590" t="s">
        <v>74</v>
      </c>
      <c r="H590" t="s">
        <v>74</v>
      </c>
      <c r="I590" t="s">
        <v>74</v>
      </c>
      <c r="J590" t="s">
        <v>74</v>
      </c>
      <c r="K590" t="s">
        <v>74</v>
      </c>
      <c r="L590" t="s">
        <v>74</v>
      </c>
      <c r="M590" t="s">
        <v>74</v>
      </c>
      <c r="N590" t="s">
        <v>74</v>
      </c>
      <c r="O590" t="s">
        <v>74</v>
      </c>
      <c r="P590" t="s">
        <v>74</v>
      </c>
      <c r="Q590" t="s">
        <v>74</v>
      </c>
      <c r="R590" t="s">
        <v>74</v>
      </c>
    </row>
    <row r="591" spans="1:18" x14ac:dyDescent="0.3">
      <c r="A591" t="s">
        <v>74</v>
      </c>
      <c r="C591" t="s">
        <v>918</v>
      </c>
      <c r="E591" t="s">
        <v>74</v>
      </c>
      <c r="F591" t="s">
        <v>74</v>
      </c>
      <c r="G591" t="s">
        <v>74</v>
      </c>
      <c r="H591" t="s">
        <v>74</v>
      </c>
      <c r="I591" t="s">
        <v>74</v>
      </c>
      <c r="J591" t="s">
        <v>74</v>
      </c>
      <c r="K591" t="s">
        <v>74</v>
      </c>
      <c r="L591" t="s">
        <v>74</v>
      </c>
      <c r="M591" t="s">
        <v>74</v>
      </c>
      <c r="N591" t="s">
        <v>74</v>
      </c>
      <c r="O591" t="s">
        <v>74</v>
      </c>
      <c r="P591" t="s">
        <v>74</v>
      </c>
      <c r="Q591" t="s">
        <v>74</v>
      </c>
      <c r="R591" t="s">
        <v>74</v>
      </c>
    </row>
    <row r="592" spans="1:18" x14ac:dyDescent="0.3">
      <c r="A592" t="s">
        <v>74</v>
      </c>
      <c r="C592" t="s">
        <v>919</v>
      </c>
      <c r="E592" t="s">
        <v>74</v>
      </c>
      <c r="F592" t="s">
        <v>74</v>
      </c>
      <c r="G592" t="s">
        <v>74</v>
      </c>
      <c r="H592" t="s">
        <v>74</v>
      </c>
      <c r="I592" t="s">
        <v>74</v>
      </c>
      <c r="J592" t="s">
        <v>74</v>
      </c>
      <c r="K592" t="s">
        <v>74</v>
      </c>
      <c r="L592" t="s">
        <v>74</v>
      </c>
      <c r="M592" t="s">
        <v>74</v>
      </c>
      <c r="N592" t="s">
        <v>74</v>
      </c>
      <c r="O592" t="s">
        <v>74</v>
      </c>
      <c r="P592" t="s">
        <v>74</v>
      </c>
      <c r="Q592" t="s">
        <v>74</v>
      </c>
      <c r="R592" t="s">
        <v>74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54</v>
      </c>
    </row>
    <row r="3" spans="2:8" x14ac:dyDescent="0.3">
      <c r="B3" t="s">
        <v>59</v>
      </c>
    </row>
    <row r="5" spans="2:8" x14ac:dyDescent="0.3">
      <c r="B5" t="s">
        <v>21</v>
      </c>
    </row>
    <row r="6" spans="2:8" x14ac:dyDescent="0.3">
      <c r="B6" t="s">
        <v>55</v>
      </c>
    </row>
    <row r="7" spans="2:8" x14ac:dyDescent="0.3">
      <c r="B7" t="s">
        <v>44</v>
      </c>
    </row>
    <row r="9" spans="2:8" x14ac:dyDescent="0.3">
      <c r="B9" t="s">
        <v>31</v>
      </c>
    </row>
    <row r="10" spans="2:8" x14ac:dyDescent="0.3">
      <c r="B10" t="s">
        <v>56</v>
      </c>
      <c r="C10" t="s">
        <v>32</v>
      </c>
      <c r="D10" t="s">
        <v>33</v>
      </c>
      <c r="E10" t="s">
        <v>34</v>
      </c>
      <c r="F10" t="s">
        <v>35</v>
      </c>
      <c r="G10" t="s">
        <v>57</v>
      </c>
      <c r="H10" t="s">
        <v>37</v>
      </c>
    </row>
    <row r="11" spans="2:8" x14ac:dyDescent="0.3"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58</v>
      </c>
      <c r="H12" t="s">
        <v>24</v>
      </c>
    </row>
    <row r="13" spans="2:8" x14ac:dyDescent="0.3">
      <c r="C13">
        <v>10.5</v>
      </c>
      <c r="D13">
        <v>11</v>
      </c>
      <c r="E13">
        <v>0.02</v>
      </c>
      <c r="H13" t="s">
        <v>25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67</v>
      </c>
    </row>
    <row r="25" spans="2:6" x14ac:dyDescent="0.3">
      <c r="B25" t="s">
        <v>30</v>
      </c>
    </row>
    <row r="26" spans="2:6" x14ac:dyDescent="0.3">
      <c r="B26" t="s">
        <v>38</v>
      </c>
      <c r="C26" t="s">
        <v>39</v>
      </c>
      <c r="D26" t="s">
        <v>49</v>
      </c>
      <c r="E26" t="s">
        <v>45</v>
      </c>
      <c r="F26" t="s">
        <v>46</v>
      </c>
    </row>
    <row r="27" spans="2:6" x14ac:dyDescent="0.3">
      <c r="B27" t="s">
        <v>68</v>
      </c>
      <c r="C27" t="s">
        <v>69</v>
      </c>
      <c r="D27" t="s">
        <v>70</v>
      </c>
    </row>
    <row r="28" spans="2:6" x14ac:dyDescent="0.3">
      <c r="B28" t="s">
        <v>26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50</v>
      </c>
      <c r="C30" t="b">
        <v>1</v>
      </c>
    </row>
    <row r="31" spans="2:6" x14ac:dyDescent="0.3">
      <c r="B31" t="s">
        <v>51</v>
      </c>
      <c r="C31" t="b">
        <v>1</v>
      </c>
    </row>
    <row r="32" spans="2:6" x14ac:dyDescent="0.3">
      <c r="B32" t="s">
        <v>52</v>
      </c>
      <c r="C32" t="b">
        <v>1</v>
      </c>
    </row>
    <row r="36" spans="1:18" x14ac:dyDescent="0.3">
      <c r="D36" t="s">
        <v>71</v>
      </c>
      <c r="G36" t="s">
        <v>72</v>
      </c>
    </row>
    <row r="37" spans="1:18" x14ac:dyDescent="0.3">
      <c r="B37" t="s">
        <v>22</v>
      </c>
      <c r="C37" t="s">
        <v>53</v>
      </c>
      <c r="D37" t="s">
        <v>41</v>
      </c>
      <c r="E37" t="s">
        <v>42</v>
      </c>
      <c r="F37" t="s">
        <v>28</v>
      </c>
      <c r="G37">
        <v>2.5000000000000001E-2</v>
      </c>
      <c r="H37">
        <v>0.97499999999999998</v>
      </c>
      <c r="I37" t="s">
        <v>47</v>
      </c>
    </row>
    <row r="38" spans="1:18" x14ac:dyDescent="0.3">
      <c r="A38">
        <v>0</v>
      </c>
      <c r="B38">
        <v>0</v>
      </c>
      <c r="C38" t="s">
        <v>73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74</v>
      </c>
      <c r="B39">
        <v>0.1</v>
      </c>
      <c r="C39" t="s">
        <v>75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74</v>
      </c>
      <c r="B40">
        <v>0.2</v>
      </c>
      <c r="C40" t="s">
        <v>76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74</v>
      </c>
      <c r="B41">
        <v>0.30000000000000004</v>
      </c>
      <c r="C41" t="s">
        <v>77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74</v>
      </c>
      <c r="B42">
        <v>0.4</v>
      </c>
      <c r="C42" t="s">
        <v>78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74</v>
      </c>
      <c r="B43">
        <v>0.5</v>
      </c>
      <c r="C43" t="s">
        <v>79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74</v>
      </c>
      <c r="B44">
        <v>0.60000000000000009</v>
      </c>
      <c r="C44" t="s">
        <v>80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74</v>
      </c>
      <c r="B45">
        <v>0.70000000000000007</v>
      </c>
      <c r="C45" t="s">
        <v>81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74</v>
      </c>
      <c r="B46">
        <v>0.8</v>
      </c>
      <c r="C46" t="s">
        <v>82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74</v>
      </c>
      <c r="B47">
        <v>0.9</v>
      </c>
      <c r="C47" t="s">
        <v>83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74</v>
      </c>
      <c r="B48">
        <v>1</v>
      </c>
      <c r="C48" t="s">
        <v>84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74</v>
      </c>
      <c r="B49">
        <v>1.1000000000000001</v>
      </c>
      <c r="C49" t="s">
        <v>85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74</v>
      </c>
      <c r="B50">
        <v>1.2000000000000002</v>
      </c>
      <c r="C50" t="s">
        <v>86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74</v>
      </c>
      <c r="B51">
        <v>1.3</v>
      </c>
      <c r="C51" t="s">
        <v>87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74</v>
      </c>
      <c r="B52">
        <v>1.4000000000000001</v>
      </c>
      <c r="C52" t="s">
        <v>88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89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74</v>
      </c>
      <c r="B54">
        <v>1.6</v>
      </c>
      <c r="C54" t="s">
        <v>90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74</v>
      </c>
      <c r="B55">
        <v>1.7000000000000002</v>
      </c>
      <c r="C55" t="s">
        <v>91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74</v>
      </c>
      <c r="B56">
        <v>1.8</v>
      </c>
      <c r="C56" t="s">
        <v>92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74</v>
      </c>
      <c r="B57">
        <v>1.9000000000000001</v>
      </c>
      <c r="C57" t="s">
        <v>93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74</v>
      </c>
      <c r="B58">
        <v>2</v>
      </c>
      <c r="C58" t="s">
        <v>94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74</v>
      </c>
      <c r="B59">
        <v>2.1</v>
      </c>
      <c r="C59" t="s">
        <v>95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74</v>
      </c>
      <c r="B60">
        <v>2.2000000000000002</v>
      </c>
      <c r="C60" t="s">
        <v>96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74</v>
      </c>
      <c r="B61">
        <v>2.3000000000000003</v>
      </c>
      <c r="C61" t="s">
        <v>97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74</v>
      </c>
      <c r="B62">
        <v>2.4000000000000004</v>
      </c>
      <c r="C62" t="s">
        <v>98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74</v>
      </c>
      <c r="B63">
        <v>2.5</v>
      </c>
      <c r="C63" t="s">
        <v>99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74</v>
      </c>
      <c r="B64">
        <v>2.6</v>
      </c>
      <c r="C64" t="s">
        <v>100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74</v>
      </c>
      <c r="B65">
        <v>2.7</v>
      </c>
      <c r="C65" t="s">
        <v>101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74</v>
      </c>
      <c r="B66">
        <v>2.8000000000000003</v>
      </c>
      <c r="C66" t="s">
        <v>102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74</v>
      </c>
      <c r="B67">
        <v>2.9000000000000004</v>
      </c>
      <c r="C67" t="s">
        <v>103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104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74</v>
      </c>
      <c r="B69">
        <v>3.1</v>
      </c>
      <c r="C69" t="s">
        <v>105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74</v>
      </c>
      <c r="B70">
        <v>3.2</v>
      </c>
      <c r="C70" t="s">
        <v>106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74</v>
      </c>
      <c r="B71">
        <v>3.3000000000000003</v>
      </c>
      <c r="C71" t="s">
        <v>107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74</v>
      </c>
      <c r="B72">
        <v>3.4000000000000004</v>
      </c>
      <c r="C72" t="s">
        <v>108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74</v>
      </c>
      <c r="B73">
        <v>3.5</v>
      </c>
      <c r="C73" t="s">
        <v>109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74</v>
      </c>
      <c r="B74">
        <v>3.6</v>
      </c>
      <c r="C74" t="s">
        <v>110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74</v>
      </c>
      <c r="B75">
        <v>3.7</v>
      </c>
      <c r="C75" t="s">
        <v>111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74</v>
      </c>
      <c r="B76">
        <v>3.8000000000000003</v>
      </c>
      <c r="C76" t="s">
        <v>112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74</v>
      </c>
      <c r="B77">
        <v>3.9000000000000004</v>
      </c>
      <c r="C77" t="s">
        <v>113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74</v>
      </c>
      <c r="B78">
        <v>4</v>
      </c>
      <c r="C78" t="s">
        <v>114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74</v>
      </c>
      <c r="B79">
        <v>4.1000000000000005</v>
      </c>
      <c r="C79" t="s">
        <v>115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74</v>
      </c>
      <c r="B80">
        <v>4.2</v>
      </c>
      <c r="C80" t="s">
        <v>116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74</v>
      </c>
      <c r="B81">
        <v>4.3</v>
      </c>
      <c r="C81" t="s">
        <v>117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74</v>
      </c>
      <c r="B82">
        <v>4.4000000000000004</v>
      </c>
      <c r="C82" t="s">
        <v>118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119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74</v>
      </c>
      <c r="B84">
        <v>4.6000000000000005</v>
      </c>
      <c r="C84" t="s">
        <v>120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74</v>
      </c>
      <c r="B85">
        <v>4.7</v>
      </c>
      <c r="C85" t="s">
        <v>121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74</v>
      </c>
      <c r="B86">
        <v>4.8000000000000007</v>
      </c>
      <c r="C86" t="s">
        <v>122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74</v>
      </c>
      <c r="B87">
        <v>4.9000000000000004</v>
      </c>
      <c r="C87" t="s">
        <v>123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74</v>
      </c>
      <c r="B88">
        <v>5</v>
      </c>
      <c r="C88" t="s">
        <v>124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74</v>
      </c>
      <c r="B89">
        <v>5.1000000000000005</v>
      </c>
      <c r="C89" t="s">
        <v>125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74</v>
      </c>
      <c r="B90">
        <v>5.2</v>
      </c>
      <c r="C90" t="s">
        <v>126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74</v>
      </c>
      <c r="B91">
        <v>5.3000000000000007</v>
      </c>
      <c r="C91" t="s">
        <v>127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74</v>
      </c>
      <c r="B92">
        <v>5.4</v>
      </c>
      <c r="C92" t="s">
        <v>128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74</v>
      </c>
      <c r="B93">
        <v>5.5</v>
      </c>
      <c r="C93" t="s">
        <v>129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74</v>
      </c>
      <c r="B94">
        <v>5.6000000000000005</v>
      </c>
      <c r="C94" t="s">
        <v>130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74</v>
      </c>
      <c r="B95">
        <v>5.7</v>
      </c>
      <c r="C95" t="s">
        <v>131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74</v>
      </c>
      <c r="B96">
        <v>5.8000000000000007</v>
      </c>
      <c r="C96" t="s">
        <v>132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74</v>
      </c>
      <c r="B97">
        <v>5.9</v>
      </c>
      <c r="C97" t="s">
        <v>133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134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74</v>
      </c>
      <c r="B99">
        <v>6.1000000000000005</v>
      </c>
      <c r="C99" t="s">
        <v>135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74</v>
      </c>
      <c r="B100">
        <v>6.2</v>
      </c>
      <c r="C100" t="s">
        <v>136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74</v>
      </c>
      <c r="B101">
        <v>6.3000000000000007</v>
      </c>
      <c r="C101" t="s">
        <v>137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74</v>
      </c>
      <c r="B102">
        <v>6.4</v>
      </c>
      <c r="C102" t="s">
        <v>138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74</v>
      </c>
      <c r="B103">
        <v>6.5</v>
      </c>
      <c r="C103" t="s">
        <v>139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74</v>
      </c>
      <c r="B104">
        <v>6.6000000000000005</v>
      </c>
      <c r="C104" t="s">
        <v>140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74</v>
      </c>
      <c r="B105">
        <v>6.7</v>
      </c>
      <c r="C105" t="s">
        <v>141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74</v>
      </c>
      <c r="B106">
        <v>6.8000000000000007</v>
      </c>
      <c r="C106" t="s">
        <v>142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74</v>
      </c>
      <c r="B107">
        <v>6.9</v>
      </c>
      <c r="C107" t="s">
        <v>143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74</v>
      </c>
      <c r="B108">
        <v>7</v>
      </c>
      <c r="C108" t="s">
        <v>144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74</v>
      </c>
      <c r="B109">
        <v>7.1000000000000005</v>
      </c>
      <c r="C109" t="s">
        <v>145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74</v>
      </c>
      <c r="B110">
        <v>7.2</v>
      </c>
      <c r="C110" t="s">
        <v>146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74</v>
      </c>
      <c r="B111">
        <v>7.3000000000000007</v>
      </c>
      <c r="C111" t="s">
        <v>147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74</v>
      </c>
      <c r="B112">
        <v>7.4</v>
      </c>
      <c r="C112" t="s">
        <v>148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149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74</v>
      </c>
      <c r="B114">
        <v>7.6000000000000005</v>
      </c>
      <c r="C114" t="s">
        <v>150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74</v>
      </c>
      <c r="B115">
        <v>7.7</v>
      </c>
      <c r="C115" t="s">
        <v>151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74</v>
      </c>
      <c r="B116">
        <v>7.8000000000000007</v>
      </c>
      <c r="C116" t="s">
        <v>152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74</v>
      </c>
      <c r="B117">
        <v>7.9</v>
      </c>
      <c r="C117" t="s">
        <v>153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74</v>
      </c>
      <c r="B118">
        <v>8</v>
      </c>
      <c r="C118" t="s">
        <v>154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74</v>
      </c>
      <c r="B119">
        <v>8.1</v>
      </c>
      <c r="C119" t="s">
        <v>155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74</v>
      </c>
      <c r="B120">
        <v>8.2000000000000011</v>
      </c>
      <c r="C120" t="s">
        <v>156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74</v>
      </c>
      <c r="B121">
        <v>8.3000000000000007</v>
      </c>
      <c r="C121" t="s">
        <v>157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74</v>
      </c>
      <c r="B122">
        <v>8.4</v>
      </c>
      <c r="C122" t="s">
        <v>158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74</v>
      </c>
      <c r="B123">
        <v>8.5</v>
      </c>
      <c r="C123" t="s">
        <v>159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74</v>
      </c>
      <c r="B124">
        <v>8.6</v>
      </c>
      <c r="C124" t="s">
        <v>160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74</v>
      </c>
      <c r="B125">
        <v>8.7000000000000011</v>
      </c>
      <c r="C125" t="s">
        <v>161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74</v>
      </c>
      <c r="B126">
        <v>8.8000000000000007</v>
      </c>
      <c r="C126" t="s">
        <v>162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74</v>
      </c>
      <c r="B127">
        <v>8.9</v>
      </c>
      <c r="C127" t="s">
        <v>163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164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74</v>
      </c>
      <c r="B129">
        <v>9.1</v>
      </c>
      <c r="C129" t="s">
        <v>165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74</v>
      </c>
      <c r="B130">
        <v>9.2000000000000011</v>
      </c>
      <c r="C130" t="s">
        <v>166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74</v>
      </c>
      <c r="B131">
        <v>9.3000000000000007</v>
      </c>
      <c r="C131" t="s">
        <v>167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74</v>
      </c>
      <c r="B132">
        <v>9.4</v>
      </c>
      <c r="C132" t="s">
        <v>168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74</v>
      </c>
      <c r="B133">
        <v>9.5</v>
      </c>
      <c r="C133" t="s">
        <v>169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74</v>
      </c>
      <c r="B134">
        <v>9.6000000000000014</v>
      </c>
      <c r="C134" t="s">
        <v>170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74</v>
      </c>
      <c r="B135">
        <v>9.7000000000000011</v>
      </c>
      <c r="C135" t="s">
        <v>171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74</v>
      </c>
      <c r="B136">
        <v>9.8000000000000007</v>
      </c>
      <c r="C136" t="s">
        <v>172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74</v>
      </c>
      <c r="B137">
        <v>9.9</v>
      </c>
      <c r="C137" t="s">
        <v>173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74</v>
      </c>
      <c r="B138">
        <v>10</v>
      </c>
      <c r="C138" t="s">
        <v>174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74</v>
      </c>
      <c r="B139">
        <v>10.100000000000001</v>
      </c>
      <c r="C139" t="s">
        <v>175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74</v>
      </c>
      <c r="B140">
        <v>10.200000000000001</v>
      </c>
      <c r="C140" t="s">
        <v>176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74</v>
      </c>
      <c r="B141">
        <v>10.3</v>
      </c>
      <c r="C141" t="s">
        <v>177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74</v>
      </c>
      <c r="B142">
        <v>10.4</v>
      </c>
      <c r="C142" t="s">
        <v>178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179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74</v>
      </c>
      <c r="B144">
        <v>10.600000000000001</v>
      </c>
      <c r="C144" t="s">
        <v>180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74</v>
      </c>
      <c r="B145">
        <v>10.700000000000001</v>
      </c>
      <c r="C145" t="s">
        <v>181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74</v>
      </c>
      <c r="B146">
        <v>10.8</v>
      </c>
      <c r="C146" t="s">
        <v>182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74</v>
      </c>
      <c r="B147">
        <v>10.9</v>
      </c>
      <c r="C147" t="s">
        <v>183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74</v>
      </c>
      <c r="B148">
        <v>11</v>
      </c>
      <c r="C148" t="s">
        <v>184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74</v>
      </c>
      <c r="B149">
        <v>11.100000000000001</v>
      </c>
      <c r="C149" t="s">
        <v>185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74</v>
      </c>
      <c r="B150">
        <v>11.200000000000001</v>
      </c>
      <c r="C150" t="s">
        <v>186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74</v>
      </c>
      <c r="B151">
        <v>11.3</v>
      </c>
      <c r="C151" t="s">
        <v>187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74</v>
      </c>
      <c r="B152">
        <v>11.4</v>
      </c>
      <c r="C152" t="s">
        <v>188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74</v>
      </c>
      <c r="B153">
        <v>11.5</v>
      </c>
      <c r="C153" t="s">
        <v>189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74</v>
      </c>
      <c r="B154">
        <v>11.600000000000001</v>
      </c>
      <c r="C154" t="s">
        <v>190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74</v>
      </c>
      <c r="B155">
        <v>11.700000000000001</v>
      </c>
      <c r="C155" t="s">
        <v>191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74</v>
      </c>
      <c r="B156">
        <v>11.8</v>
      </c>
      <c r="C156" t="s">
        <v>192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74</v>
      </c>
      <c r="B157">
        <v>11.9</v>
      </c>
      <c r="C157" t="s">
        <v>193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194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74</v>
      </c>
      <c r="B159">
        <v>12.100000000000001</v>
      </c>
      <c r="C159" t="s">
        <v>195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74</v>
      </c>
      <c r="B160">
        <v>12.200000000000001</v>
      </c>
      <c r="C160" t="s">
        <v>196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74</v>
      </c>
      <c r="B161">
        <v>12.3</v>
      </c>
      <c r="C161" t="s">
        <v>197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74</v>
      </c>
      <c r="B162">
        <v>12.4</v>
      </c>
      <c r="C162" t="s">
        <v>198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74</v>
      </c>
      <c r="B163">
        <v>12.5</v>
      </c>
      <c r="C163" t="s">
        <v>199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74</v>
      </c>
      <c r="B164">
        <v>12.600000000000001</v>
      </c>
      <c r="C164" t="s">
        <v>200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74</v>
      </c>
      <c r="B165">
        <v>12.700000000000001</v>
      </c>
      <c r="C165" t="s">
        <v>201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74</v>
      </c>
      <c r="B166">
        <v>12.8</v>
      </c>
      <c r="C166" t="s">
        <v>202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74</v>
      </c>
      <c r="B167">
        <v>12.9</v>
      </c>
      <c r="C167" t="s">
        <v>203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74</v>
      </c>
      <c r="B168">
        <v>13</v>
      </c>
      <c r="C168" t="s">
        <v>204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74</v>
      </c>
      <c r="B169">
        <v>13.100000000000001</v>
      </c>
      <c r="C169" t="s">
        <v>205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74</v>
      </c>
      <c r="B170">
        <v>13.200000000000001</v>
      </c>
      <c r="C170" t="s">
        <v>206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74</v>
      </c>
      <c r="B171">
        <v>13.3</v>
      </c>
      <c r="C171" t="s">
        <v>207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74</v>
      </c>
      <c r="B172">
        <v>13.4</v>
      </c>
      <c r="C172" t="s">
        <v>208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209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74</v>
      </c>
      <c r="B174">
        <v>13.600000000000001</v>
      </c>
      <c r="C174" t="s">
        <v>210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74</v>
      </c>
      <c r="B175">
        <v>13.700000000000001</v>
      </c>
      <c r="C175" t="s">
        <v>211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74</v>
      </c>
      <c r="B176">
        <v>13.8</v>
      </c>
      <c r="C176" t="s">
        <v>212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74</v>
      </c>
      <c r="B177">
        <v>13.9</v>
      </c>
      <c r="C177" t="s">
        <v>213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74</v>
      </c>
      <c r="B178">
        <v>14</v>
      </c>
      <c r="C178" t="s">
        <v>214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74</v>
      </c>
      <c r="B179">
        <v>14.100000000000001</v>
      </c>
      <c r="C179" t="s">
        <v>215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74</v>
      </c>
      <c r="B180">
        <v>14.200000000000001</v>
      </c>
      <c r="C180" t="s">
        <v>216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74</v>
      </c>
      <c r="B181">
        <v>14.3</v>
      </c>
      <c r="C181" t="s">
        <v>217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74</v>
      </c>
      <c r="B182">
        <v>14.4</v>
      </c>
      <c r="C182" t="s">
        <v>218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74</v>
      </c>
      <c r="B183">
        <v>14.5</v>
      </c>
      <c r="C183" t="s">
        <v>219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74</v>
      </c>
      <c r="B184">
        <v>14.600000000000001</v>
      </c>
      <c r="C184" t="s">
        <v>220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74</v>
      </c>
      <c r="B185">
        <v>14.700000000000001</v>
      </c>
      <c r="C185" t="s">
        <v>221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74</v>
      </c>
      <c r="B186">
        <v>14.8</v>
      </c>
      <c r="C186" t="s">
        <v>222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74</v>
      </c>
      <c r="B187">
        <v>14.9</v>
      </c>
      <c r="C187" t="s">
        <v>223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74</v>
      </c>
      <c r="B189" t="s">
        <v>74</v>
      </c>
      <c r="C189" t="e">
        <v>#VALUE!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74</v>
      </c>
      <c r="R189" t="s">
        <v>74</v>
      </c>
    </row>
    <row r="190" spans="1:18" x14ac:dyDescent="0.3">
      <c r="A190" t="s">
        <v>74</v>
      </c>
      <c r="B190" t="s">
        <v>74</v>
      </c>
      <c r="C190" t="e">
        <v>#VALUE!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74</v>
      </c>
      <c r="P190" t="s">
        <v>74</v>
      </c>
      <c r="Q190" t="s">
        <v>74</v>
      </c>
      <c r="R190" t="s">
        <v>74</v>
      </c>
    </row>
    <row r="191" spans="1:18" x14ac:dyDescent="0.3">
      <c r="A191" t="s">
        <v>74</v>
      </c>
      <c r="B191" t="s">
        <v>74</v>
      </c>
      <c r="C191" t="e">
        <v>#VALUE!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</row>
    <row r="192" spans="1:18" x14ac:dyDescent="0.3">
      <c r="A192" t="s">
        <v>74</v>
      </c>
      <c r="B192" t="s">
        <v>74</v>
      </c>
      <c r="C192" t="e">
        <v>#VALUE!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</row>
    <row r="193" spans="1:18" x14ac:dyDescent="0.3">
      <c r="A193" t="s">
        <v>74</v>
      </c>
      <c r="B193" t="s">
        <v>74</v>
      </c>
      <c r="C193" t="e">
        <v>#VALUE!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</row>
    <row r="194" spans="1:18" x14ac:dyDescent="0.3">
      <c r="A194" t="s">
        <v>74</v>
      </c>
      <c r="B194" t="s">
        <v>74</v>
      </c>
      <c r="C194" t="e">
        <v>#VALUE!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</row>
    <row r="195" spans="1:18" x14ac:dyDescent="0.3">
      <c r="A195" t="s">
        <v>74</v>
      </c>
      <c r="B195" t="s">
        <v>74</v>
      </c>
      <c r="C195" t="e">
        <v>#VALUE!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</row>
    <row r="196" spans="1:18" x14ac:dyDescent="0.3">
      <c r="A196" t="s">
        <v>74</v>
      </c>
      <c r="B196" t="s">
        <v>74</v>
      </c>
      <c r="C196" t="e">
        <v>#VALUE!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  <c r="N196" t="s">
        <v>74</v>
      </c>
      <c r="O196" t="s">
        <v>74</v>
      </c>
      <c r="P196" t="s">
        <v>74</v>
      </c>
      <c r="Q196" t="s">
        <v>74</v>
      </c>
      <c r="R196" t="s">
        <v>74</v>
      </c>
    </row>
    <row r="197" spans="1:18" x14ac:dyDescent="0.3">
      <c r="A197" t="s">
        <v>74</v>
      </c>
      <c r="B197" t="s">
        <v>74</v>
      </c>
      <c r="C197" t="e">
        <v>#VALUE!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</row>
    <row r="198" spans="1:18" x14ac:dyDescent="0.3">
      <c r="A198" t="s">
        <v>74</v>
      </c>
      <c r="B198" t="s">
        <v>74</v>
      </c>
      <c r="C198" t="e">
        <v>#VALUE!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</row>
    <row r="199" spans="1:18" x14ac:dyDescent="0.3">
      <c r="A199" t="s">
        <v>74</v>
      </c>
      <c r="B199" t="s">
        <v>74</v>
      </c>
      <c r="C199" t="e">
        <v>#VALUE!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</row>
    <row r="200" spans="1:18" x14ac:dyDescent="0.3">
      <c r="A200" t="s">
        <v>74</v>
      </c>
      <c r="B200" t="s">
        <v>74</v>
      </c>
      <c r="C200" t="e">
        <v>#VALUE!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</row>
    <row r="201" spans="1:18" x14ac:dyDescent="0.3">
      <c r="A201" t="s">
        <v>74</v>
      </c>
      <c r="B201" t="s">
        <v>74</v>
      </c>
      <c r="C201" t="e">
        <v>#VALUE!</v>
      </c>
      <c r="D201" t="s">
        <v>74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</row>
    <row r="202" spans="1:18" x14ac:dyDescent="0.3">
      <c r="A202" t="s">
        <v>74</v>
      </c>
      <c r="B202" t="s">
        <v>74</v>
      </c>
      <c r="C202" t="e">
        <v>#VALUE!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</row>
    <row r="203" spans="1:18" x14ac:dyDescent="0.3">
      <c r="A203">
        <v>16.5</v>
      </c>
      <c r="B203" t="s">
        <v>74</v>
      </c>
      <c r="C203" t="e">
        <v>#VALUE!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74</v>
      </c>
      <c r="R203" t="s">
        <v>74</v>
      </c>
    </row>
    <row r="204" spans="1:18" x14ac:dyDescent="0.3">
      <c r="A204" t="s">
        <v>74</v>
      </c>
      <c r="B204" t="s">
        <v>74</v>
      </c>
      <c r="C204" t="e">
        <v>#VALUE!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  <c r="R204" t="s">
        <v>74</v>
      </c>
    </row>
    <row r="205" spans="1:18" x14ac:dyDescent="0.3">
      <c r="A205" t="s">
        <v>74</v>
      </c>
      <c r="B205" t="s">
        <v>74</v>
      </c>
      <c r="C205" t="e">
        <v>#VALUE!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74</v>
      </c>
      <c r="R205" t="s">
        <v>74</v>
      </c>
    </row>
    <row r="206" spans="1:18" x14ac:dyDescent="0.3">
      <c r="A206" t="s">
        <v>74</v>
      </c>
      <c r="B206" t="s">
        <v>74</v>
      </c>
      <c r="C206" t="e">
        <v>#VALUE!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74</v>
      </c>
      <c r="N206" t="s">
        <v>74</v>
      </c>
      <c r="O206" t="s">
        <v>74</v>
      </c>
      <c r="P206" t="s">
        <v>74</v>
      </c>
      <c r="Q206" t="s">
        <v>74</v>
      </c>
      <c r="R206" t="s">
        <v>74</v>
      </c>
    </row>
    <row r="207" spans="1:18" x14ac:dyDescent="0.3">
      <c r="A207" t="s">
        <v>74</v>
      </c>
      <c r="B207" t="s">
        <v>74</v>
      </c>
      <c r="C207" t="e">
        <v>#VALUE!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</row>
    <row r="208" spans="1:18" x14ac:dyDescent="0.3">
      <c r="A208" t="s">
        <v>74</v>
      </c>
      <c r="B208" t="s">
        <v>74</v>
      </c>
      <c r="C208" t="e">
        <v>#VALUE!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</row>
    <row r="209" spans="1:18" x14ac:dyDescent="0.3">
      <c r="A209" t="s">
        <v>74</v>
      </c>
      <c r="B209" t="s">
        <v>74</v>
      </c>
      <c r="C209" t="e">
        <v>#VALUE!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</row>
    <row r="210" spans="1:18" x14ac:dyDescent="0.3">
      <c r="A210" t="s">
        <v>74</v>
      </c>
      <c r="B210" t="s">
        <v>74</v>
      </c>
      <c r="C210" t="e">
        <v>#VALUE!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74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</row>
    <row r="211" spans="1:18" x14ac:dyDescent="0.3">
      <c r="A211" t="s">
        <v>74</v>
      </c>
      <c r="B211" t="s">
        <v>74</v>
      </c>
      <c r="C211" t="e">
        <v>#VALUE!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 t="s">
        <v>74</v>
      </c>
      <c r="Q211" t="s">
        <v>74</v>
      </c>
      <c r="R211" t="s">
        <v>74</v>
      </c>
    </row>
    <row r="212" spans="1:18" x14ac:dyDescent="0.3">
      <c r="A212" t="s">
        <v>74</v>
      </c>
      <c r="B212" t="s">
        <v>74</v>
      </c>
      <c r="C212" t="e">
        <v>#VALUE!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  <c r="N212" t="s">
        <v>74</v>
      </c>
      <c r="O212" t="s">
        <v>74</v>
      </c>
      <c r="P212" t="s">
        <v>74</v>
      </c>
      <c r="Q212" t="s">
        <v>74</v>
      </c>
      <c r="R212" t="s">
        <v>74</v>
      </c>
    </row>
    <row r="213" spans="1:18" x14ac:dyDescent="0.3">
      <c r="A213" t="s">
        <v>74</v>
      </c>
      <c r="B213" t="s">
        <v>74</v>
      </c>
      <c r="C213" t="e">
        <v>#VALUE!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</row>
    <row r="214" spans="1:18" x14ac:dyDescent="0.3">
      <c r="A214" t="s">
        <v>74</v>
      </c>
      <c r="B214" t="s">
        <v>74</v>
      </c>
      <c r="C214" t="e">
        <v>#VALUE!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74</v>
      </c>
      <c r="N214" t="s">
        <v>74</v>
      </c>
      <c r="O214" t="s">
        <v>74</v>
      </c>
      <c r="P214" t="s">
        <v>74</v>
      </c>
      <c r="Q214" t="s">
        <v>74</v>
      </c>
      <c r="R214" t="s">
        <v>74</v>
      </c>
    </row>
    <row r="215" spans="1:18" x14ac:dyDescent="0.3">
      <c r="A215" t="s">
        <v>74</v>
      </c>
      <c r="B215" t="s">
        <v>74</v>
      </c>
      <c r="C215" t="e">
        <v>#VALUE!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</row>
    <row r="216" spans="1:18" x14ac:dyDescent="0.3">
      <c r="A216" t="s">
        <v>74</v>
      </c>
      <c r="B216" t="s">
        <v>74</v>
      </c>
      <c r="C216" t="e">
        <v>#VALUE!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74</v>
      </c>
      <c r="N216" t="s">
        <v>74</v>
      </c>
      <c r="O216" t="s">
        <v>74</v>
      </c>
      <c r="P216" t="s">
        <v>74</v>
      </c>
      <c r="Q216" t="s">
        <v>74</v>
      </c>
      <c r="R216" t="s">
        <v>74</v>
      </c>
    </row>
    <row r="217" spans="1:18" x14ac:dyDescent="0.3">
      <c r="A217" t="s">
        <v>74</v>
      </c>
      <c r="B217" t="s">
        <v>74</v>
      </c>
      <c r="C217" t="e">
        <v>#VALUE!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</row>
    <row r="218" spans="1:18" x14ac:dyDescent="0.3">
      <c r="A218">
        <v>18</v>
      </c>
      <c r="B218" t="s">
        <v>74</v>
      </c>
      <c r="C218" t="e">
        <v>#VALUE!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74</v>
      </c>
      <c r="N218" t="s">
        <v>74</v>
      </c>
      <c r="O218" t="s">
        <v>74</v>
      </c>
      <c r="P218" t="s">
        <v>74</v>
      </c>
      <c r="Q218" t="s">
        <v>74</v>
      </c>
      <c r="R218" t="s">
        <v>74</v>
      </c>
    </row>
    <row r="219" spans="1:18" x14ac:dyDescent="0.3">
      <c r="A219" t="s">
        <v>74</v>
      </c>
      <c r="B219" t="s">
        <v>74</v>
      </c>
      <c r="C219" t="e">
        <v>#VALUE!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74</v>
      </c>
      <c r="R219" t="s">
        <v>74</v>
      </c>
    </row>
    <row r="220" spans="1:18" x14ac:dyDescent="0.3">
      <c r="A220" t="s">
        <v>74</v>
      </c>
      <c r="B220" t="s">
        <v>74</v>
      </c>
      <c r="C220" t="e">
        <v>#VALUE!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t="s">
        <v>74</v>
      </c>
    </row>
    <row r="221" spans="1:18" x14ac:dyDescent="0.3">
      <c r="A221" t="s">
        <v>74</v>
      </c>
      <c r="B221" t="s">
        <v>74</v>
      </c>
      <c r="C221" t="e">
        <v>#VALUE!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74</v>
      </c>
    </row>
    <row r="222" spans="1:18" x14ac:dyDescent="0.3">
      <c r="A222" t="s">
        <v>74</v>
      </c>
      <c r="B222" t="s">
        <v>74</v>
      </c>
      <c r="C222" t="e">
        <v>#VALUE!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</row>
    <row r="223" spans="1:18" x14ac:dyDescent="0.3">
      <c r="A223" t="s">
        <v>74</v>
      </c>
      <c r="B223" t="s">
        <v>74</v>
      </c>
      <c r="C223" t="e">
        <v>#VALUE!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</row>
    <row r="224" spans="1:18" x14ac:dyDescent="0.3">
      <c r="A224" t="s">
        <v>74</v>
      </c>
      <c r="B224" t="s">
        <v>74</v>
      </c>
      <c r="C224" t="e">
        <v>#VALUE!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</row>
    <row r="225" spans="1:18" x14ac:dyDescent="0.3">
      <c r="A225" t="s">
        <v>74</v>
      </c>
      <c r="B225" t="s">
        <v>74</v>
      </c>
      <c r="C225" t="e">
        <v>#VALUE!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t="s">
        <v>74</v>
      </c>
    </row>
    <row r="226" spans="1:18" x14ac:dyDescent="0.3">
      <c r="A226" t="s">
        <v>74</v>
      </c>
      <c r="B226" t="s">
        <v>74</v>
      </c>
      <c r="C226" t="e">
        <v>#VALUE!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 t="s">
        <v>74</v>
      </c>
      <c r="P226" t="s">
        <v>74</v>
      </c>
      <c r="Q226" t="s">
        <v>74</v>
      </c>
      <c r="R226" t="s">
        <v>74</v>
      </c>
    </row>
    <row r="227" spans="1:18" x14ac:dyDescent="0.3">
      <c r="A227" t="s">
        <v>74</v>
      </c>
      <c r="B227" t="s">
        <v>74</v>
      </c>
      <c r="C227" t="e">
        <v>#VALUE!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74</v>
      </c>
      <c r="N227" t="s">
        <v>74</v>
      </c>
      <c r="O227" t="s">
        <v>74</v>
      </c>
      <c r="P227" t="s">
        <v>74</v>
      </c>
      <c r="Q227" t="s">
        <v>74</v>
      </c>
      <c r="R227" t="s">
        <v>74</v>
      </c>
    </row>
    <row r="228" spans="1:18" x14ac:dyDescent="0.3">
      <c r="A228" t="s">
        <v>74</v>
      </c>
      <c r="B228" t="s">
        <v>74</v>
      </c>
      <c r="C228" t="e">
        <v>#VALUE!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74</v>
      </c>
    </row>
    <row r="229" spans="1:18" x14ac:dyDescent="0.3">
      <c r="A229" t="s">
        <v>74</v>
      </c>
      <c r="B229" t="s">
        <v>74</v>
      </c>
      <c r="C229" t="e">
        <v>#VALUE!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74</v>
      </c>
      <c r="R229" t="s">
        <v>74</v>
      </c>
    </row>
    <row r="230" spans="1:18" x14ac:dyDescent="0.3">
      <c r="A230" t="s">
        <v>74</v>
      </c>
      <c r="B230" t="s">
        <v>74</v>
      </c>
      <c r="C230" t="e">
        <v>#VALUE!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74</v>
      </c>
      <c r="Q230" t="s">
        <v>74</v>
      </c>
      <c r="R230" t="s">
        <v>74</v>
      </c>
    </row>
    <row r="231" spans="1:18" x14ac:dyDescent="0.3">
      <c r="A231" t="s">
        <v>74</v>
      </c>
      <c r="B231" t="s">
        <v>74</v>
      </c>
      <c r="C231" t="e">
        <v>#VALUE!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74</v>
      </c>
      <c r="R231" t="s">
        <v>74</v>
      </c>
    </row>
    <row r="232" spans="1:18" x14ac:dyDescent="0.3">
      <c r="A232" t="s">
        <v>74</v>
      </c>
      <c r="B232" t="s">
        <v>74</v>
      </c>
      <c r="C232" t="e">
        <v>#VALUE!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t="s">
        <v>74</v>
      </c>
    </row>
    <row r="233" spans="1:18" x14ac:dyDescent="0.3">
      <c r="A233">
        <v>19.5</v>
      </c>
      <c r="B233" t="s">
        <v>74</v>
      </c>
      <c r="C233" t="e">
        <v>#VALUE!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74</v>
      </c>
      <c r="N233" t="s">
        <v>74</v>
      </c>
      <c r="O233" t="s">
        <v>74</v>
      </c>
      <c r="P233" t="s">
        <v>74</v>
      </c>
      <c r="Q233" t="s">
        <v>74</v>
      </c>
      <c r="R233" t="s">
        <v>74</v>
      </c>
    </row>
    <row r="234" spans="1:18" x14ac:dyDescent="0.3">
      <c r="A234" t="s">
        <v>74</v>
      </c>
      <c r="B234" t="s">
        <v>74</v>
      </c>
      <c r="C234" t="e">
        <v>#VALUE!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74</v>
      </c>
      <c r="N234" t="s">
        <v>74</v>
      </c>
      <c r="O234" t="s">
        <v>74</v>
      </c>
      <c r="P234" t="s">
        <v>74</v>
      </c>
      <c r="Q234" t="s">
        <v>74</v>
      </c>
      <c r="R234" t="s">
        <v>74</v>
      </c>
    </row>
    <row r="235" spans="1:18" x14ac:dyDescent="0.3">
      <c r="A235" t="s">
        <v>74</v>
      </c>
      <c r="B235" t="s">
        <v>74</v>
      </c>
      <c r="C235" t="e">
        <v>#VALUE!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</row>
    <row r="236" spans="1:18" x14ac:dyDescent="0.3">
      <c r="A236" t="s">
        <v>74</v>
      </c>
      <c r="B236" t="s">
        <v>74</v>
      </c>
      <c r="C236" t="e">
        <v>#VALUE!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</row>
    <row r="237" spans="1:18" x14ac:dyDescent="0.3">
      <c r="A237" t="s">
        <v>74</v>
      </c>
      <c r="B237" t="s">
        <v>74</v>
      </c>
      <c r="C237" t="e">
        <v>#VALUE!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</row>
    <row r="238" spans="1:18" x14ac:dyDescent="0.3">
      <c r="A238" t="s">
        <v>74</v>
      </c>
      <c r="B238" t="s">
        <v>74</v>
      </c>
      <c r="C238" t="e">
        <v>#VALUE!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</row>
    <row r="239" spans="1:18" x14ac:dyDescent="0.3">
      <c r="A239" t="s">
        <v>74</v>
      </c>
      <c r="B239" t="s">
        <v>74</v>
      </c>
      <c r="C239" t="e">
        <v>#VALUE!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</row>
    <row r="240" spans="1:18" x14ac:dyDescent="0.3">
      <c r="A240" t="s">
        <v>74</v>
      </c>
      <c r="B240" t="s">
        <v>74</v>
      </c>
      <c r="C240" t="e">
        <v>#VALUE!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</row>
    <row r="241" spans="1:18" x14ac:dyDescent="0.3">
      <c r="A241" t="s">
        <v>74</v>
      </c>
      <c r="B241" t="s">
        <v>74</v>
      </c>
      <c r="C241" t="e">
        <v>#VALUE!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</row>
    <row r="242" spans="1:18" x14ac:dyDescent="0.3">
      <c r="A242" t="s">
        <v>74</v>
      </c>
      <c r="B242" t="s">
        <v>74</v>
      </c>
      <c r="C242" t="e">
        <v>#VALUE!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</row>
    <row r="243" spans="1:18" x14ac:dyDescent="0.3">
      <c r="A243" t="s">
        <v>74</v>
      </c>
      <c r="B243" t="s">
        <v>74</v>
      </c>
      <c r="C243" t="e">
        <v>#VALUE!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</row>
    <row r="244" spans="1:18" x14ac:dyDescent="0.3">
      <c r="A244" t="s">
        <v>74</v>
      </c>
      <c r="B244" t="s">
        <v>74</v>
      </c>
      <c r="C244" t="e">
        <v>#VALUE!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</row>
    <row r="245" spans="1:18" x14ac:dyDescent="0.3">
      <c r="A245" t="s">
        <v>74</v>
      </c>
      <c r="B245" t="s">
        <v>74</v>
      </c>
      <c r="C245" t="e">
        <v>#VALUE!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</row>
    <row r="246" spans="1:18" x14ac:dyDescent="0.3">
      <c r="A246" t="s">
        <v>74</v>
      </c>
      <c r="B246" t="s">
        <v>74</v>
      </c>
      <c r="C246" t="e">
        <v>#VALUE!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</row>
    <row r="247" spans="1:18" x14ac:dyDescent="0.3">
      <c r="A247" t="s">
        <v>74</v>
      </c>
      <c r="B247" t="s">
        <v>74</v>
      </c>
      <c r="C247" t="e">
        <v>#VALUE!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</row>
    <row r="248" spans="1:18" x14ac:dyDescent="0.3">
      <c r="A248">
        <v>21</v>
      </c>
      <c r="B248" t="s">
        <v>74</v>
      </c>
      <c r="C248" t="e">
        <v>#VALUE!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</row>
    <row r="249" spans="1:18" x14ac:dyDescent="0.3">
      <c r="A249" t="s">
        <v>74</v>
      </c>
      <c r="B249" t="s">
        <v>74</v>
      </c>
      <c r="C249" t="e">
        <v>#VALUE!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</row>
    <row r="250" spans="1:18" x14ac:dyDescent="0.3">
      <c r="A250" t="s">
        <v>74</v>
      </c>
      <c r="B250" t="s">
        <v>74</v>
      </c>
      <c r="C250" t="e">
        <v>#VALUE!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</row>
    <row r="251" spans="1:18" x14ac:dyDescent="0.3">
      <c r="A251" t="s">
        <v>74</v>
      </c>
      <c r="B251" t="s">
        <v>74</v>
      </c>
      <c r="C251" t="e">
        <v>#VALUE!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</row>
    <row r="252" spans="1:18" x14ac:dyDescent="0.3">
      <c r="A252" t="s">
        <v>74</v>
      </c>
      <c r="B252" t="s">
        <v>74</v>
      </c>
      <c r="C252" t="e">
        <v>#VALUE!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</row>
    <row r="253" spans="1:18" x14ac:dyDescent="0.3">
      <c r="A253" t="s">
        <v>74</v>
      </c>
      <c r="B253" t="s">
        <v>74</v>
      </c>
      <c r="C253" t="e">
        <v>#VALUE!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</row>
    <row r="254" spans="1:18" x14ac:dyDescent="0.3">
      <c r="A254" t="s">
        <v>74</v>
      </c>
      <c r="B254" t="s">
        <v>74</v>
      </c>
      <c r="C254" t="e">
        <v>#VALUE!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</row>
    <row r="255" spans="1:18" x14ac:dyDescent="0.3">
      <c r="A255" t="s">
        <v>74</v>
      </c>
      <c r="B255" t="s">
        <v>74</v>
      </c>
      <c r="C255" t="e">
        <v>#VALUE!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</row>
    <row r="256" spans="1:18" x14ac:dyDescent="0.3">
      <c r="A256" t="s">
        <v>74</v>
      </c>
      <c r="B256" t="s">
        <v>74</v>
      </c>
      <c r="C256" t="e">
        <v>#VALUE!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</row>
    <row r="257" spans="1:18" x14ac:dyDescent="0.3">
      <c r="A257" t="s">
        <v>74</v>
      </c>
      <c r="B257" t="s">
        <v>74</v>
      </c>
      <c r="C257" t="e">
        <v>#VALUE!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</row>
    <row r="258" spans="1:18" x14ac:dyDescent="0.3">
      <c r="A258" t="s">
        <v>74</v>
      </c>
      <c r="B258" t="s">
        <v>74</v>
      </c>
      <c r="C258" t="e">
        <v>#VALUE!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</row>
    <row r="259" spans="1:18" x14ac:dyDescent="0.3">
      <c r="A259" t="s">
        <v>74</v>
      </c>
      <c r="B259" t="s">
        <v>74</v>
      </c>
      <c r="C259" t="e">
        <v>#VALUE!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</row>
    <row r="260" spans="1:18" x14ac:dyDescent="0.3">
      <c r="A260" t="s">
        <v>74</v>
      </c>
      <c r="B260" t="s">
        <v>74</v>
      </c>
      <c r="C260" t="e">
        <v>#VALUE!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74</v>
      </c>
      <c r="R260" t="s">
        <v>74</v>
      </c>
    </row>
    <row r="261" spans="1:18" x14ac:dyDescent="0.3">
      <c r="A261" t="s">
        <v>74</v>
      </c>
      <c r="B261" t="s">
        <v>74</v>
      </c>
      <c r="C261" t="e">
        <v>#VALUE!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</row>
    <row r="262" spans="1:18" x14ac:dyDescent="0.3">
      <c r="A262" t="s">
        <v>74</v>
      </c>
      <c r="B262" t="s">
        <v>74</v>
      </c>
      <c r="C262" t="e">
        <v>#VALUE!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</row>
    <row r="263" spans="1:18" x14ac:dyDescent="0.3">
      <c r="A263">
        <v>22.5</v>
      </c>
      <c r="B263" t="s">
        <v>74</v>
      </c>
      <c r="C263" t="e">
        <v>#VALUE!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</row>
    <row r="264" spans="1:18" x14ac:dyDescent="0.3">
      <c r="A264" t="s">
        <v>74</v>
      </c>
      <c r="B264" t="s">
        <v>74</v>
      </c>
      <c r="C264" t="e">
        <v>#VALUE!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</row>
    <row r="265" spans="1:18" x14ac:dyDescent="0.3">
      <c r="A265" t="s">
        <v>74</v>
      </c>
      <c r="B265" t="s">
        <v>74</v>
      </c>
      <c r="C265" t="e">
        <v>#VALUE!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</row>
    <row r="266" spans="1:18" x14ac:dyDescent="0.3">
      <c r="A266" t="s">
        <v>74</v>
      </c>
      <c r="B266" t="s">
        <v>74</v>
      </c>
      <c r="C266" t="e">
        <v>#VALUE!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</row>
    <row r="267" spans="1:18" x14ac:dyDescent="0.3">
      <c r="A267" t="s">
        <v>74</v>
      </c>
      <c r="B267" t="s">
        <v>74</v>
      </c>
      <c r="C267" t="e">
        <v>#VALUE!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</row>
    <row r="268" spans="1:18" x14ac:dyDescent="0.3">
      <c r="A268" t="s">
        <v>74</v>
      </c>
      <c r="B268" t="s">
        <v>74</v>
      </c>
      <c r="C268" t="e">
        <v>#VALUE!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</row>
    <row r="269" spans="1:18" x14ac:dyDescent="0.3">
      <c r="A269" t="s">
        <v>74</v>
      </c>
      <c r="B269" t="s">
        <v>74</v>
      </c>
      <c r="C269" t="e">
        <v>#VALUE!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</row>
    <row r="270" spans="1:18" x14ac:dyDescent="0.3">
      <c r="A270" t="s">
        <v>74</v>
      </c>
      <c r="B270" t="s">
        <v>74</v>
      </c>
      <c r="C270" t="e">
        <v>#VALUE!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</row>
    <row r="271" spans="1:18" x14ac:dyDescent="0.3">
      <c r="A271" t="s">
        <v>74</v>
      </c>
      <c r="B271" t="s">
        <v>74</v>
      </c>
      <c r="C271" t="e">
        <v>#VALUE!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</row>
    <row r="272" spans="1:18" x14ac:dyDescent="0.3">
      <c r="A272" t="s">
        <v>74</v>
      </c>
      <c r="B272" t="s">
        <v>74</v>
      </c>
      <c r="C272" t="e">
        <v>#VALUE!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</row>
    <row r="273" spans="1:18" x14ac:dyDescent="0.3">
      <c r="A273" t="s">
        <v>74</v>
      </c>
      <c r="B273" t="s">
        <v>74</v>
      </c>
      <c r="C273" t="e">
        <v>#VALUE!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</row>
    <row r="274" spans="1:18" x14ac:dyDescent="0.3">
      <c r="A274" t="s">
        <v>74</v>
      </c>
      <c r="B274" t="s">
        <v>74</v>
      </c>
      <c r="C274" t="e">
        <v>#VALUE!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</row>
    <row r="275" spans="1:18" x14ac:dyDescent="0.3">
      <c r="A275" t="s">
        <v>74</v>
      </c>
      <c r="B275" t="s">
        <v>74</v>
      </c>
      <c r="C275" t="e">
        <v>#VALUE!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</row>
    <row r="276" spans="1:18" x14ac:dyDescent="0.3">
      <c r="A276" t="s">
        <v>74</v>
      </c>
      <c r="B276" t="s">
        <v>74</v>
      </c>
      <c r="C276" t="e">
        <v>#VALUE!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</row>
    <row r="277" spans="1:18" x14ac:dyDescent="0.3">
      <c r="A277" t="s">
        <v>74</v>
      </c>
      <c r="B277" t="s">
        <v>74</v>
      </c>
      <c r="C277" t="e">
        <v>#VALUE!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</row>
    <row r="278" spans="1:18" x14ac:dyDescent="0.3">
      <c r="A278">
        <v>24</v>
      </c>
      <c r="B278" t="s">
        <v>74</v>
      </c>
      <c r="C278" t="e">
        <v>#VALUE!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</row>
    <row r="279" spans="1:18" x14ac:dyDescent="0.3">
      <c r="A279" t="s">
        <v>74</v>
      </c>
      <c r="B279" t="s">
        <v>74</v>
      </c>
      <c r="C279" t="e">
        <v>#VALUE!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</row>
    <row r="280" spans="1:18" x14ac:dyDescent="0.3">
      <c r="A280" t="s">
        <v>74</v>
      </c>
      <c r="B280" t="s">
        <v>74</v>
      </c>
      <c r="C280" t="e">
        <v>#VALUE!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</row>
    <row r="281" spans="1:18" x14ac:dyDescent="0.3">
      <c r="A281" t="s">
        <v>74</v>
      </c>
      <c r="B281" t="s">
        <v>74</v>
      </c>
      <c r="C281" t="e">
        <v>#VALUE!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</row>
    <row r="282" spans="1:18" x14ac:dyDescent="0.3">
      <c r="A282" t="s">
        <v>74</v>
      </c>
      <c r="B282" t="s">
        <v>74</v>
      </c>
      <c r="C282" t="e">
        <v>#VALUE!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</row>
    <row r="283" spans="1:18" x14ac:dyDescent="0.3">
      <c r="A283" t="s">
        <v>74</v>
      </c>
      <c r="B283" t="s">
        <v>74</v>
      </c>
      <c r="C283" t="e">
        <v>#VALUE!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</row>
    <row r="284" spans="1:18" x14ac:dyDescent="0.3">
      <c r="A284" t="s">
        <v>74</v>
      </c>
      <c r="B284" t="s">
        <v>74</v>
      </c>
      <c r="C284" t="e">
        <v>#VALUE!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</row>
    <row r="285" spans="1:18" x14ac:dyDescent="0.3">
      <c r="A285" t="s">
        <v>74</v>
      </c>
      <c r="B285" t="s">
        <v>74</v>
      </c>
      <c r="C285" t="e">
        <v>#VALUE!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</row>
    <row r="286" spans="1:18" x14ac:dyDescent="0.3">
      <c r="A286" t="s">
        <v>74</v>
      </c>
      <c r="B286" t="s">
        <v>74</v>
      </c>
      <c r="C286" t="e">
        <v>#VALUE!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</row>
    <row r="287" spans="1:18" x14ac:dyDescent="0.3">
      <c r="A287" t="s">
        <v>74</v>
      </c>
      <c r="B287" t="s">
        <v>74</v>
      </c>
      <c r="C287" t="e">
        <v>#VALUE!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</row>
    <row r="288" spans="1:18" x14ac:dyDescent="0.3">
      <c r="A288" t="s">
        <v>74</v>
      </c>
      <c r="B288" t="s">
        <v>74</v>
      </c>
      <c r="C288" t="e">
        <v>#VALUE!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</row>
    <row r="289" spans="1:18" x14ac:dyDescent="0.3">
      <c r="A289" t="s">
        <v>74</v>
      </c>
      <c r="B289" t="s">
        <v>74</v>
      </c>
      <c r="C289" t="e">
        <v>#VALUE!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</row>
    <row r="290" spans="1:18" x14ac:dyDescent="0.3">
      <c r="A290" t="s">
        <v>74</v>
      </c>
      <c r="B290" t="s">
        <v>74</v>
      </c>
      <c r="C290" t="e">
        <v>#VALUE!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</row>
    <row r="291" spans="1:18" x14ac:dyDescent="0.3">
      <c r="A291" t="s">
        <v>74</v>
      </c>
      <c r="C291" t="s">
        <v>225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</row>
    <row r="292" spans="1:18" x14ac:dyDescent="0.3">
      <c r="A292" t="s">
        <v>74</v>
      </c>
      <c r="C292" t="s">
        <v>226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</row>
    <row r="293" spans="1:18" x14ac:dyDescent="0.3">
      <c r="A293">
        <v>25.5</v>
      </c>
      <c r="C293" t="s">
        <v>227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</row>
    <row r="294" spans="1:18" x14ac:dyDescent="0.3">
      <c r="A294" t="s">
        <v>74</v>
      </c>
      <c r="C294" t="s">
        <v>228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</row>
    <row r="295" spans="1:18" x14ac:dyDescent="0.3">
      <c r="A295" t="s">
        <v>74</v>
      </c>
      <c r="C295" t="s">
        <v>229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</row>
    <row r="296" spans="1:18" x14ac:dyDescent="0.3">
      <c r="A296" t="s">
        <v>74</v>
      </c>
      <c r="C296" t="s">
        <v>230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</row>
    <row r="297" spans="1:18" x14ac:dyDescent="0.3">
      <c r="A297" t="s">
        <v>74</v>
      </c>
      <c r="C297" t="s">
        <v>231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</row>
    <row r="298" spans="1:18" x14ac:dyDescent="0.3">
      <c r="A298" t="s">
        <v>74</v>
      </c>
      <c r="C298" t="s">
        <v>232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</row>
    <row r="299" spans="1:18" x14ac:dyDescent="0.3">
      <c r="A299" t="s">
        <v>74</v>
      </c>
      <c r="C299" t="s">
        <v>233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</row>
    <row r="300" spans="1:18" x14ac:dyDescent="0.3">
      <c r="A300" t="s">
        <v>74</v>
      </c>
      <c r="C300" t="s">
        <v>234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</row>
    <row r="301" spans="1:18" x14ac:dyDescent="0.3">
      <c r="A301" t="s">
        <v>74</v>
      </c>
      <c r="C301" t="s">
        <v>235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</row>
    <row r="302" spans="1:18" x14ac:dyDescent="0.3">
      <c r="A302" t="s">
        <v>74</v>
      </c>
      <c r="C302" t="s">
        <v>236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</row>
    <row r="303" spans="1:18" x14ac:dyDescent="0.3">
      <c r="A303" t="s">
        <v>74</v>
      </c>
      <c r="C303" t="s">
        <v>237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</row>
    <row r="304" spans="1:18" x14ac:dyDescent="0.3">
      <c r="A304" t="s">
        <v>74</v>
      </c>
      <c r="C304" t="s">
        <v>238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</row>
    <row r="305" spans="1:18" x14ac:dyDescent="0.3">
      <c r="A305" t="s">
        <v>74</v>
      </c>
      <c r="C305" t="s">
        <v>239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</row>
    <row r="306" spans="1:18" x14ac:dyDescent="0.3">
      <c r="A306" t="s">
        <v>74</v>
      </c>
      <c r="C306" t="s">
        <v>240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</row>
    <row r="307" spans="1:18" x14ac:dyDescent="0.3">
      <c r="A307" t="s">
        <v>74</v>
      </c>
      <c r="C307" t="s">
        <v>241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</row>
    <row r="308" spans="1:18" x14ac:dyDescent="0.3">
      <c r="A308">
        <v>27</v>
      </c>
      <c r="C308" t="s">
        <v>242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</row>
    <row r="309" spans="1:18" x14ac:dyDescent="0.3">
      <c r="A309" t="s">
        <v>74</v>
      </c>
      <c r="C309" t="s">
        <v>243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</row>
    <row r="310" spans="1:18" x14ac:dyDescent="0.3">
      <c r="A310" t="s">
        <v>74</v>
      </c>
      <c r="C310" t="s">
        <v>244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</row>
    <row r="311" spans="1:18" x14ac:dyDescent="0.3">
      <c r="A311" t="s">
        <v>74</v>
      </c>
      <c r="C311" t="s">
        <v>245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</row>
    <row r="312" spans="1:18" x14ac:dyDescent="0.3">
      <c r="A312" t="s">
        <v>74</v>
      </c>
      <c r="C312" t="s">
        <v>246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</row>
    <row r="313" spans="1:18" x14ac:dyDescent="0.3">
      <c r="A313" t="s">
        <v>74</v>
      </c>
      <c r="C313" t="s">
        <v>247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</row>
    <row r="314" spans="1:18" x14ac:dyDescent="0.3">
      <c r="A314" t="s">
        <v>74</v>
      </c>
      <c r="C314" t="s">
        <v>248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</row>
    <row r="315" spans="1:18" x14ac:dyDescent="0.3">
      <c r="A315" t="s">
        <v>74</v>
      </c>
      <c r="C315" t="s">
        <v>249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</row>
    <row r="316" spans="1:18" x14ac:dyDescent="0.3">
      <c r="A316" t="s">
        <v>74</v>
      </c>
      <c r="C316" t="s">
        <v>250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</row>
    <row r="317" spans="1:18" x14ac:dyDescent="0.3">
      <c r="A317" t="s">
        <v>74</v>
      </c>
      <c r="C317" t="s">
        <v>251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</row>
    <row r="318" spans="1:18" x14ac:dyDescent="0.3">
      <c r="A318" t="s">
        <v>74</v>
      </c>
      <c r="C318" t="s">
        <v>252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</row>
    <row r="319" spans="1:18" x14ac:dyDescent="0.3">
      <c r="A319" t="s">
        <v>74</v>
      </c>
      <c r="C319" t="s">
        <v>253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</row>
    <row r="320" spans="1:18" x14ac:dyDescent="0.3">
      <c r="A320" t="s">
        <v>74</v>
      </c>
      <c r="C320" t="s">
        <v>254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</row>
    <row r="321" spans="1:18" x14ac:dyDescent="0.3">
      <c r="A321" t="s">
        <v>74</v>
      </c>
      <c r="C321" t="s">
        <v>255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</row>
    <row r="322" spans="1:18" x14ac:dyDescent="0.3">
      <c r="A322" t="s">
        <v>74</v>
      </c>
      <c r="C322" t="s">
        <v>256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</row>
    <row r="323" spans="1:18" x14ac:dyDescent="0.3">
      <c r="A323">
        <v>28.5</v>
      </c>
      <c r="C323" t="s">
        <v>257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</row>
    <row r="324" spans="1:18" x14ac:dyDescent="0.3">
      <c r="A324" t="s">
        <v>74</v>
      </c>
      <c r="C324" t="s">
        <v>258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</row>
    <row r="325" spans="1:18" x14ac:dyDescent="0.3">
      <c r="A325" t="s">
        <v>74</v>
      </c>
      <c r="C325" t="s">
        <v>259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</row>
    <row r="326" spans="1:18" x14ac:dyDescent="0.3">
      <c r="A326" t="s">
        <v>74</v>
      </c>
      <c r="C326" t="s">
        <v>260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</row>
    <row r="327" spans="1:18" x14ac:dyDescent="0.3">
      <c r="A327" t="s">
        <v>74</v>
      </c>
      <c r="C327" t="s">
        <v>261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</row>
    <row r="328" spans="1:18" x14ac:dyDescent="0.3">
      <c r="A328" t="s">
        <v>74</v>
      </c>
      <c r="C328" t="s">
        <v>262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</row>
    <row r="329" spans="1:18" x14ac:dyDescent="0.3">
      <c r="A329" t="s">
        <v>74</v>
      </c>
      <c r="C329" t="s">
        <v>263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</row>
    <row r="330" spans="1:18" x14ac:dyDescent="0.3">
      <c r="A330" t="s">
        <v>74</v>
      </c>
      <c r="C330" t="s">
        <v>264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</row>
    <row r="331" spans="1:18" x14ac:dyDescent="0.3">
      <c r="A331" t="s">
        <v>74</v>
      </c>
      <c r="C331" t="s">
        <v>265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</row>
    <row r="332" spans="1:18" x14ac:dyDescent="0.3">
      <c r="A332" t="s">
        <v>74</v>
      </c>
      <c r="C332" t="s">
        <v>266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</row>
    <row r="333" spans="1:18" x14ac:dyDescent="0.3">
      <c r="A333" t="s">
        <v>74</v>
      </c>
      <c r="C333" t="s">
        <v>267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</row>
    <row r="334" spans="1:18" x14ac:dyDescent="0.3">
      <c r="A334" t="s">
        <v>74</v>
      </c>
      <c r="C334" t="s">
        <v>268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</row>
    <row r="335" spans="1:18" x14ac:dyDescent="0.3">
      <c r="A335" t="s">
        <v>74</v>
      </c>
      <c r="C335" t="s">
        <v>269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</row>
    <row r="336" spans="1:18" x14ac:dyDescent="0.3">
      <c r="A336" t="s">
        <v>74</v>
      </c>
      <c r="C336" t="s">
        <v>270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</row>
    <row r="337" spans="1:18" x14ac:dyDescent="0.3">
      <c r="A337" t="s">
        <v>74</v>
      </c>
      <c r="C337" t="s">
        <v>271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</row>
    <row r="338" spans="1:18" x14ac:dyDescent="0.3">
      <c r="A338">
        <v>30</v>
      </c>
      <c r="C338" t="s">
        <v>272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</row>
    <row r="339" spans="1:18" x14ac:dyDescent="0.3">
      <c r="A339" t="s">
        <v>74</v>
      </c>
      <c r="C339" t="s">
        <v>273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</row>
    <row r="340" spans="1:18" x14ac:dyDescent="0.3">
      <c r="A340" t="s">
        <v>74</v>
      </c>
      <c r="C340" t="s">
        <v>274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</row>
    <row r="341" spans="1:18" x14ac:dyDescent="0.3">
      <c r="A341" t="s">
        <v>74</v>
      </c>
      <c r="C341" t="s">
        <v>275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</row>
    <row r="342" spans="1:18" x14ac:dyDescent="0.3">
      <c r="A342" t="s">
        <v>74</v>
      </c>
      <c r="C342" t="s">
        <v>276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</row>
    <row r="343" spans="1:18" x14ac:dyDescent="0.3">
      <c r="A343" t="s">
        <v>74</v>
      </c>
      <c r="C343" t="s">
        <v>277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</row>
    <row r="344" spans="1:18" x14ac:dyDescent="0.3">
      <c r="A344" t="s">
        <v>74</v>
      </c>
      <c r="C344" t="s">
        <v>278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t="s">
        <v>74</v>
      </c>
    </row>
    <row r="345" spans="1:18" x14ac:dyDescent="0.3">
      <c r="A345" t="s">
        <v>74</v>
      </c>
      <c r="C345" t="s">
        <v>279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</row>
    <row r="346" spans="1:18" x14ac:dyDescent="0.3">
      <c r="A346" t="s">
        <v>74</v>
      </c>
      <c r="C346" t="s">
        <v>280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</row>
    <row r="347" spans="1:18" x14ac:dyDescent="0.3">
      <c r="A347" t="s">
        <v>74</v>
      </c>
      <c r="C347" t="s">
        <v>281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</row>
    <row r="348" spans="1:18" x14ac:dyDescent="0.3">
      <c r="A348" t="s">
        <v>74</v>
      </c>
      <c r="C348" t="s">
        <v>282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</row>
    <row r="349" spans="1:18" x14ac:dyDescent="0.3">
      <c r="A349" t="s">
        <v>74</v>
      </c>
      <c r="C349" t="s">
        <v>283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</row>
    <row r="350" spans="1:18" x14ac:dyDescent="0.3">
      <c r="A350" t="s">
        <v>74</v>
      </c>
      <c r="C350" t="s">
        <v>284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</row>
    <row r="351" spans="1:18" x14ac:dyDescent="0.3">
      <c r="A351" t="s">
        <v>74</v>
      </c>
      <c r="C351" t="s">
        <v>285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</row>
    <row r="352" spans="1:18" x14ac:dyDescent="0.3">
      <c r="A352" t="s">
        <v>74</v>
      </c>
      <c r="C352" t="s">
        <v>286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</row>
    <row r="353" spans="1:18" x14ac:dyDescent="0.3">
      <c r="A353">
        <v>31.5</v>
      </c>
      <c r="C353" t="s">
        <v>287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</row>
    <row r="354" spans="1:18" x14ac:dyDescent="0.3">
      <c r="A354" t="s">
        <v>74</v>
      </c>
      <c r="C354" t="s">
        <v>288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</row>
    <row r="355" spans="1:18" x14ac:dyDescent="0.3">
      <c r="A355" t="s">
        <v>74</v>
      </c>
      <c r="C355" t="s">
        <v>289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</row>
    <row r="356" spans="1:18" x14ac:dyDescent="0.3">
      <c r="A356" t="s">
        <v>74</v>
      </c>
      <c r="C356" t="s">
        <v>290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</row>
    <row r="357" spans="1:18" x14ac:dyDescent="0.3">
      <c r="A357" t="s">
        <v>74</v>
      </c>
      <c r="C357" t="s">
        <v>291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</row>
    <row r="358" spans="1:18" x14ac:dyDescent="0.3">
      <c r="A358" t="s">
        <v>74</v>
      </c>
      <c r="C358" t="s">
        <v>292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</row>
    <row r="359" spans="1:18" x14ac:dyDescent="0.3">
      <c r="A359" t="s">
        <v>74</v>
      </c>
      <c r="C359" t="s">
        <v>293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</row>
    <row r="360" spans="1:18" x14ac:dyDescent="0.3">
      <c r="A360" t="s">
        <v>74</v>
      </c>
      <c r="C360" t="s">
        <v>294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</row>
    <row r="361" spans="1:18" x14ac:dyDescent="0.3">
      <c r="A361" t="s">
        <v>74</v>
      </c>
      <c r="C361" t="s">
        <v>295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</row>
    <row r="362" spans="1:18" x14ac:dyDescent="0.3">
      <c r="A362" t="s">
        <v>74</v>
      </c>
      <c r="C362" t="s">
        <v>296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</row>
    <row r="363" spans="1:18" x14ac:dyDescent="0.3">
      <c r="A363" t="s">
        <v>74</v>
      </c>
      <c r="C363" t="s">
        <v>297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</row>
    <row r="364" spans="1:18" x14ac:dyDescent="0.3">
      <c r="A364" t="s">
        <v>74</v>
      </c>
      <c r="C364" t="s">
        <v>298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</row>
    <row r="365" spans="1:18" x14ac:dyDescent="0.3">
      <c r="A365" t="s">
        <v>74</v>
      </c>
      <c r="C365" t="s">
        <v>299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</row>
    <row r="366" spans="1:18" x14ac:dyDescent="0.3">
      <c r="A366" t="s">
        <v>74</v>
      </c>
      <c r="C366" t="s">
        <v>300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</row>
    <row r="367" spans="1:18" x14ac:dyDescent="0.3">
      <c r="A367" t="s">
        <v>74</v>
      </c>
      <c r="C367" t="s">
        <v>301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</row>
    <row r="368" spans="1:18" x14ac:dyDescent="0.3">
      <c r="A368">
        <v>33</v>
      </c>
      <c r="C368" t="s">
        <v>302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</row>
    <row r="369" spans="1:18" x14ac:dyDescent="0.3">
      <c r="A369" t="s">
        <v>74</v>
      </c>
      <c r="C369" t="s">
        <v>303</v>
      </c>
      <c r="D369" t="s">
        <v>74</v>
      </c>
      <c r="E36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</row>
    <row r="370" spans="1:18" x14ac:dyDescent="0.3">
      <c r="A370" t="s">
        <v>74</v>
      </c>
      <c r="C370" t="s">
        <v>304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</row>
    <row r="371" spans="1:18" x14ac:dyDescent="0.3">
      <c r="A371" t="s">
        <v>74</v>
      </c>
      <c r="C371" t="s">
        <v>305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</row>
    <row r="372" spans="1:18" x14ac:dyDescent="0.3">
      <c r="A372" t="s">
        <v>74</v>
      </c>
      <c r="C372" t="s">
        <v>306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</row>
    <row r="373" spans="1:18" x14ac:dyDescent="0.3">
      <c r="A373" t="s">
        <v>74</v>
      </c>
      <c r="C373" t="s">
        <v>307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</row>
    <row r="374" spans="1:18" x14ac:dyDescent="0.3">
      <c r="A374" t="s">
        <v>74</v>
      </c>
      <c r="C374" t="s">
        <v>308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</row>
    <row r="375" spans="1:18" x14ac:dyDescent="0.3">
      <c r="A375" t="s">
        <v>74</v>
      </c>
      <c r="C375" t="s">
        <v>309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</row>
    <row r="376" spans="1:18" x14ac:dyDescent="0.3">
      <c r="A376" t="s">
        <v>74</v>
      </c>
      <c r="C376" t="s">
        <v>310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</row>
    <row r="377" spans="1:18" x14ac:dyDescent="0.3">
      <c r="A377" t="s">
        <v>74</v>
      </c>
      <c r="C377" t="s">
        <v>311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</row>
    <row r="378" spans="1:18" x14ac:dyDescent="0.3">
      <c r="A378" t="s">
        <v>74</v>
      </c>
      <c r="C378" t="s">
        <v>312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</row>
    <row r="379" spans="1:18" x14ac:dyDescent="0.3">
      <c r="A379" t="s">
        <v>74</v>
      </c>
      <c r="C379" t="s">
        <v>313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</row>
    <row r="380" spans="1:18" x14ac:dyDescent="0.3">
      <c r="A380" t="s">
        <v>74</v>
      </c>
      <c r="C380" t="s">
        <v>314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</row>
    <row r="381" spans="1:18" x14ac:dyDescent="0.3">
      <c r="A381" t="s">
        <v>74</v>
      </c>
      <c r="C381" t="s">
        <v>315</v>
      </c>
      <c r="D381" t="s">
        <v>74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</row>
    <row r="382" spans="1:18" x14ac:dyDescent="0.3">
      <c r="A382" t="s">
        <v>74</v>
      </c>
      <c r="C382" t="s">
        <v>316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</row>
    <row r="383" spans="1:18" x14ac:dyDescent="0.3">
      <c r="A383">
        <v>34.5</v>
      </c>
      <c r="C383" t="s">
        <v>317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</row>
    <row r="384" spans="1:18" x14ac:dyDescent="0.3">
      <c r="A384" t="s">
        <v>74</v>
      </c>
      <c r="C384" t="s">
        <v>318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</row>
    <row r="385" spans="1:18" x14ac:dyDescent="0.3">
      <c r="A385" t="s">
        <v>74</v>
      </c>
      <c r="C385" t="s">
        <v>319</v>
      </c>
      <c r="D385" t="s">
        <v>74</v>
      </c>
      <c r="E385" t="s">
        <v>74</v>
      </c>
      <c r="F385" t="s">
        <v>74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</row>
    <row r="386" spans="1:18" x14ac:dyDescent="0.3">
      <c r="A386" t="s">
        <v>74</v>
      </c>
      <c r="C386" t="s">
        <v>320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</row>
    <row r="387" spans="1:18" x14ac:dyDescent="0.3">
      <c r="A387" t="s">
        <v>74</v>
      </c>
      <c r="C387" t="s">
        <v>321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</row>
    <row r="388" spans="1:18" x14ac:dyDescent="0.3">
      <c r="A388" t="s">
        <v>74</v>
      </c>
      <c r="C388" t="s">
        <v>322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</row>
    <row r="389" spans="1:18" x14ac:dyDescent="0.3">
      <c r="A389" t="s">
        <v>74</v>
      </c>
      <c r="C389" t="s">
        <v>323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</row>
    <row r="390" spans="1:18" x14ac:dyDescent="0.3">
      <c r="A390" t="s">
        <v>74</v>
      </c>
      <c r="C390" t="s">
        <v>324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</row>
    <row r="391" spans="1:18" x14ac:dyDescent="0.3">
      <c r="A391" t="s">
        <v>74</v>
      </c>
      <c r="C391" t="s">
        <v>325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</row>
    <row r="392" spans="1:18" x14ac:dyDescent="0.3">
      <c r="A392" t="s">
        <v>74</v>
      </c>
      <c r="C392" t="s">
        <v>326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</row>
    <row r="393" spans="1:18" x14ac:dyDescent="0.3">
      <c r="A393" t="s">
        <v>74</v>
      </c>
      <c r="C393" t="s">
        <v>327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</row>
    <row r="394" spans="1:18" x14ac:dyDescent="0.3">
      <c r="A394" t="s">
        <v>74</v>
      </c>
      <c r="C394" t="s">
        <v>328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</row>
    <row r="395" spans="1:18" x14ac:dyDescent="0.3">
      <c r="A395" t="s">
        <v>74</v>
      </c>
      <c r="C395" t="s">
        <v>329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</row>
    <row r="396" spans="1:18" x14ac:dyDescent="0.3">
      <c r="A396" t="s">
        <v>74</v>
      </c>
      <c r="C396" t="s">
        <v>330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</row>
    <row r="397" spans="1:18" x14ac:dyDescent="0.3">
      <c r="A397" t="s">
        <v>74</v>
      </c>
      <c r="C397" t="s">
        <v>331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</row>
    <row r="398" spans="1:18" x14ac:dyDescent="0.3">
      <c r="A398">
        <v>36</v>
      </c>
      <c r="C398" t="s">
        <v>332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</row>
    <row r="399" spans="1:18" x14ac:dyDescent="0.3">
      <c r="A399" t="s">
        <v>74</v>
      </c>
      <c r="C399" t="s">
        <v>333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</row>
    <row r="400" spans="1:18" x14ac:dyDescent="0.3">
      <c r="A400" t="s">
        <v>74</v>
      </c>
      <c r="C400" t="s">
        <v>334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</row>
    <row r="401" spans="1:18" x14ac:dyDescent="0.3">
      <c r="A401" t="s">
        <v>74</v>
      </c>
      <c r="C401" t="s">
        <v>335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</row>
    <row r="402" spans="1:18" x14ac:dyDescent="0.3">
      <c r="A402" t="s">
        <v>74</v>
      </c>
      <c r="C402" t="s">
        <v>336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</row>
    <row r="403" spans="1:18" x14ac:dyDescent="0.3">
      <c r="A403" t="s">
        <v>74</v>
      </c>
      <c r="C403" t="s">
        <v>337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</row>
    <row r="404" spans="1:18" x14ac:dyDescent="0.3">
      <c r="A404" t="s">
        <v>74</v>
      </c>
      <c r="C404" t="s">
        <v>338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</row>
    <row r="405" spans="1:18" x14ac:dyDescent="0.3">
      <c r="A405" t="s">
        <v>74</v>
      </c>
      <c r="C405" t="s">
        <v>339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</row>
    <row r="406" spans="1:18" x14ac:dyDescent="0.3">
      <c r="A406" t="s">
        <v>74</v>
      </c>
      <c r="C406" t="s">
        <v>340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</row>
    <row r="407" spans="1:18" x14ac:dyDescent="0.3">
      <c r="A407" t="s">
        <v>74</v>
      </c>
      <c r="C407" t="s">
        <v>341</v>
      </c>
      <c r="D407" t="s">
        <v>74</v>
      </c>
      <c r="E407" t="s">
        <v>74</v>
      </c>
      <c r="F407" t="s">
        <v>74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</row>
    <row r="408" spans="1:18" x14ac:dyDescent="0.3">
      <c r="A408" t="s">
        <v>74</v>
      </c>
      <c r="C408" t="s">
        <v>342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</row>
    <row r="409" spans="1:18" x14ac:dyDescent="0.3">
      <c r="A409" t="s">
        <v>74</v>
      </c>
      <c r="C409" t="s">
        <v>343</v>
      </c>
      <c r="D409" t="s">
        <v>74</v>
      </c>
      <c r="E409" t="s">
        <v>74</v>
      </c>
      <c r="F409" t="s">
        <v>74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</row>
    <row r="410" spans="1:18" x14ac:dyDescent="0.3">
      <c r="A410" t="s">
        <v>74</v>
      </c>
      <c r="C410" t="s">
        <v>344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</row>
    <row r="411" spans="1:18" x14ac:dyDescent="0.3">
      <c r="A411" t="s">
        <v>74</v>
      </c>
      <c r="C411" t="s">
        <v>345</v>
      </c>
      <c r="D411" t="s">
        <v>74</v>
      </c>
      <c r="E411" t="s">
        <v>74</v>
      </c>
      <c r="F411" t="s">
        <v>74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</row>
    <row r="412" spans="1:18" x14ac:dyDescent="0.3">
      <c r="A412" t="s">
        <v>74</v>
      </c>
      <c r="C412" t="s">
        <v>346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</row>
    <row r="413" spans="1:18" x14ac:dyDescent="0.3">
      <c r="A413">
        <v>37.5</v>
      </c>
      <c r="C413" t="s">
        <v>347</v>
      </c>
      <c r="D413" t="s">
        <v>74</v>
      </c>
      <c r="E413" t="s">
        <v>74</v>
      </c>
      <c r="F413" t="s">
        <v>74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</row>
    <row r="414" spans="1:18" x14ac:dyDescent="0.3">
      <c r="A414" t="s">
        <v>74</v>
      </c>
      <c r="C414" t="s">
        <v>348</v>
      </c>
      <c r="D414" t="s">
        <v>74</v>
      </c>
      <c r="E414" t="s">
        <v>74</v>
      </c>
      <c r="F414" t="s">
        <v>74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</row>
    <row r="415" spans="1:18" x14ac:dyDescent="0.3">
      <c r="A415" t="s">
        <v>74</v>
      </c>
      <c r="C415" t="s">
        <v>349</v>
      </c>
      <c r="D415" t="s">
        <v>74</v>
      </c>
      <c r="E415" t="s">
        <v>74</v>
      </c>
      <c r="F415" t="s">
        <v>74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</row>
    <row r="416" spans="1:18" x14ac:dyDescent="0.3">
      <c r="A416" t="s">
        <v>74</v>
      </c>
      <c r="C416" t="s">
        <v>350</v>
      </c>
      <c r="D416" t="s">
        <v>74</v>
      </c>
      <c r="E416" t="s">
        <v>74</v>
      </c>
      <c r="F416" t="s">
        <v>74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</row>
    <row r="417" spans="1:18" x14ac:dyDescent="0.3">
      <c r="A417" t="s">
        <v>74</v>
      </c>
      <c r="C417" t="s">
        <v>351</v>
      </c>
      <c r="D417" t="s">
        <v>74</v>
      </c>
      <c r="E417" t="s">
        <v>74</v>
      </c>
      <c r="F417" t="s">
        <v>74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</row>
    <row r="418" spans="1:18" x14ac:dyDescent="0.3">
      <c r="A418" t="s">
        <v>74</v>
      </c>
      <c r="C418" t="s">
        <v>352</v>
      </c>
      <c r="D418" t="s">
        <v>74</v>
      </c>
      <c r="E418" t="s">
        <v>74</v>
      </c>
      <c r="F418" t="s">
        <v>74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</row>
    <row r="419" spans="1:18" x14ac:dyDescent="0.3">
      <c r="A419" t="s">
        <v>74</v>
      </c>
      <c r="C419" t="s">
        <v>353</v>
      </c>
      <c r="D419" t="s">
        <v>74</v>
      </c>
      <c r="E419" t="s">
        <v>74</v>
      </c>
      <c r="F419" t="s">
        <v>74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</row>
    <row r="420" spans="1:18" x14ac:dyDescent="0.3">
      <c r="A420" t="s">
        <v>74</v>
      </c>
      <c r="C420" t="s">
        <v>354</v>
      </c>
      <c r="D420" t="s">
        <v>74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</row>
    <row r="421" spans="1:18" x14ac:dyDescent="0.3">
      <c r="A421" t="s">
        <v>74</v>
      </c>
      <c r="C421" t="s">
        <v>355</v>
      </c>
      <c r="D421" t="s">
        <v>74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</row>
    <row r="422" spans="1:18" x14ac:dyDescent="0.3">
      <c r="A422" t="s">
        <v>74</v>
      </c>
      <c r="C422" t="s">
        <v>356</v>
      </c>
      <c r="D422" t="s">
        <v>74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</row>
    <row r="423" spans="1:18" x14ac:dyDescent="0.3">
      <c r="A423" t="s">
        <v>74</v>
      </c>
      <c r="C423" t="s">
        <v>357</v>
      </c>
      <c r="D423" t="s">
        <v>74</v>
      </c>
      <c r="E423" t="s">
        <v>74</v>
      </c>
      <c r="F423" t="s">
        <v>74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</row>
    <row r="424" spans="1:18" x14ac:dyDescent="0.3">
      <c r="A424" t="s">
        <v>74</v>
      </c>
      <c r="C424" t="s">
        <v>358</v>
      </c>
      <c r="D424" t="s">
        <v>74</v>
      </c>
      <c r="E424" t="s">
        <v>74</v>
      </c>
      <c r="F424" t="s">
        <v>74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</row>
    <row r="425" spans="1:18" x14ac:dyDescent="0.3">
      <c r="A425" t="s">
        <v>74</v>
      </c>
      <c r="C425" t="s">
        <v>359</v>
      </c>
      <c r="D425" t="s">
        <v>74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</row>
    <row r="426" spans="1:18" x14ac:dyDescent="0.3">
      <c r="A426" t="s">
        <v>74</v>
      </c>
      <c r="C426" t="s">
        <v>360</v>
      </c>
      <c r="D426" t="s">
        <v>74</v>
      </c>
      <c r="E426" t="s">
        <v>74</v>
      </c>
      <c r="F426" t="s">
        <v>74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</row>
    <row r="427" spans="1:18" x14ac:dyDescent="0.3">
      <c r="A427" t="s">
        <v>74</v>
      </c>
      <c r="C427" t="s">
        <v>361</v>
      </c>
      <c r="D427" t="s">
        <v>74</v>
      </c>
      <c r="E427" t="s">
        <v>74</v>
      </c>
      <c r="F427" t="s">
        <v>74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</row>
    <row r="428" spans="1:18" x14ac:dyDescent="0.3">
      <c r="A428">
        <v>39</v>
      </c>
      <c r="C428" t="s">
        <v>362</v>
      </c>
      <c r="D428" t="s">
        <v>74</v>
      </c>
      <c r="E428" t="s">
        <v>74</v>
      </c>
      <c r="F428" t="s">
        <v>74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</row>
    <row r="429" spans="1:18" x14ac:dyDescent="0.3">
      <c r="A429" t="s">
        <v>74</v>
      </c>
      <c r="C429" t="s">
        <v>363</v>
      </c>
      <c r="D429" t="s">
        <v>74</v>
      </c>
      <c r="E429" t="s">
        <v>74</v>
      </c>
      <c r="F429" t="s">
        <v>74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</row>
    <row r="430" spans="1:18" x14ac:dyDescent="0.3">
      <c r="A430" t="s">
        <v>74</v>
      </c>
      <c r="C430" t="s">
        <v>364</v>
      </c>
      <c r="D430" t="s">
        <v>74</v>
      </c>
      <c r="E430" t="s">
        <v>74</v>
      </c>
      <c r="F430" t="s">
        <v>74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</row>
    <row r="431" spans="1:18" x14ac:dyDescent="0.3">
      <c r="A431" t="s">
        <v>74</v>
      </c>
      <c r="C431" t="s">
        <v>365</v>
      </c>
      <c r="D431" t="s">
        <v>74</v>
      </c>
      <c r="E431" t="s">
        <v>74</v>
      </c>
      <c r="F431" t="s">
        <v>74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</row>
    <row r="432" spans="1:18" x14ac:dyDescent="0.3">
      <c r="A432" t="s">
        <v>74</v>
      </c>
      <c r="C432" t="s">
        <v>366</v>
      </c>
      <c r="D432" t="s">
        <v>74</v>
      </c>
      <c r="E432" t="s">
        <v>74</v>
      </c>
      <c r="F432" t="s">
        <v>74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</row>
    <row r="433" spans="1:18" x14ac:dyDescent="0.3">
      <c r="A433" t="s">
        <v>74</v>
      </c>
      <c r="C433" t="s">
        <v>367</v>
      </c>
      <c r="D433" t="s">
        <v>74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</row>
    <row r="434" spans="1:18" x14ac:dyDescent="0.3">
      <c r="A434" t="s">
        <v>74</v>
      </c>
      <c r="C434" t="s">
        <v>368</v>
      </c>
      <c r="D434" t="s">
        <v>74</v>
      </c>
      <c r="E434" t="s">
        <v>74</v>
      </c>
      <c r="F434" t="s">
        <v>74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</row>
    <row r="435" spans="1:18" x14ac:dyDescent="0.3">
      <c r="A435" t="s">
        <v>74</v>
      </c>
      <c r="C435" t="s">
        <v>369</v>
      </c>
      <c r="D435" t="s">
        <v>74</v>
      </c>
      <c r="E435" t="s">
        <v>74</v>
      </c>
      <c r="F435" t="s">
        <v>74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</row>
    <row r="436" spans="1:18" x14ac:dyDescent="0.3">
      <c r="A436" t="s">
        <v>74</v>
      </c>
      <c r="C436" t="s">
        <v>370</v>
      </c>
      <c r="D436" t="s">
        <v>74</v>
      </c>
      <c r="E436" t="s">
        <v>74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</row>
    <row r="437" spans="1:18" x14ac:dyDescent="0.3">
      <c r="A437" t="s">
        <v>74</v>
      </c>
      <c r="C437" t="s">
        <v>371</v>
      </c>
      <c r="D437" t="s">
        <v>74</v>
      </c>
      <c r="E437" t="s">
        <v>74</v>
      </c>
      <c r="F437" t="s">
        <v>74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</row>
    <row r="438" spans="1:18" x14ac:dyDescent="0.3">
      <c r="A438" t="s">
        <v>74</v>
      </c>
      <c r="C438" t="s">
        <v>372</v>
      </c>
      <c r="D438" t="s">
        <v>74</v>
      </c>
      <c r="E438" t="s">
        <v>74</v>
      </c>
      <c r="F438" t="s">
        <v>74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</row>
    <row r="439" spans="1:18" x14ac:dyDescent="0.3">
      <c r="A439" t="s">
        <v>74</v>
      </c>
      <c r="C439" t="s">
        <v>373</v>
      </c>
      <c r="D439" t="s">
        <v>74</v>
      </c>
      <c r="E439" t="s">
        <v>74</v>
      </c>
      <c r="F439" t="s">
        <v>74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</row>
    <row r="440" spans="1:18" x14ac:dyDescent="0.3">
      <c r="A440" t="s">
        <v>74</v>
      </c>
      <c r="C440" t="s">
        <v>374</v>
      </c>
      <c r="D440" t="s">
        <v>74</v>
      </c>
      <c r="E440" t="s">
        <v>74</v>
      </c>
      <c r="F440" t="s">
        <v>74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</row>
    <row r="441" spans="1:18" x14ac:dyDescent="0.3">
      <c r="A441" t="s">
        <v>74</v>
      </c>
      <c r="C441" t="s">
        <v>375</v>
      </c>
      <c r="D441" t="s">
        <v>74</v>
      </c>
      <c r="E441" t="s">
        <v>74</v>
      </c>
      <c r="F441" t="s">
        <v>74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</row>
    <row r="442" spans="1:18" x14ac:dyDescent="0.3">
      <c r="A442" t="s">
        <v>74</v>
      </c>
      <c r="C442" t="s">
        <v>376</v>
      </c>
      <c r="D442" t="s">
        <v>74</v>
      </c>
      <c r="E442" t="s">
        <v>74</v>
      </c>
      <c r="F442" t="s">
        <v>74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</row>
    <row r="443" spans="1:18" x14ac:dyDescent="0.3">
      <c r="A443">
        <v>40.5</v>
      </c>
      <c r="C443" t="s">
        <v>377</v>
      </c>
      <c r="D443" t="s">
        <v>74</v>
      </c>
      <c r="E443" t="s">
        <v>74</v>
      </c>
      <c r="F443" t="s">
        <v>74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</row>
    <row r="444" spans="1:18" x14ac:dyDescent="0.3">
      <c r="A444" t="s">
        <v>74</v>
      </c>
      <c r="C444" t="s">
        <v>378</v>
      </c>
      <c r="D444" t="s">
        <v>74</v>
      </c>
      <c r="E444" t="s">
        <v>74</v>
      </c>
      <c r="F444" t="s">
        <v>74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</row>
    <row r="445" spans="1:18" x14ac:dyDescent="0.3">
      <c r="A445" t="s">
        <v>74</v>
      </c>
      <c r="C445" t="s">
        <v>379</v>
      </c>
      <c r="D445" t="s">
        <v>74</v>
      </c>
      <c r="E445" t="s">
        <v>74</v>
      </c>
      <c r="F445" t="s">
        <v>74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</row>
    <row r="446" spans="1:18" x14ac:dyDescent="0.3">
      <c r="A446" t="s">
        <v>74</v>
      </c>
      <c r="C446" t="s">
        <v>380</v>
      </c>
      <c r="D446" t="s">
        <v>74</v>
      </c>
      <c r="E446" t="s">
        <v>74</v>
      </c>
      <c r="F446" t="s">
        <v>74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</row>
    <row r="447" spans="1:18" x14ac:dyDescent="0.3">
      <c r="A447" t="s">
        <v>74</v>
      </c>
      <c r="C447" t="s">
        <v>381</v>
      </c>
      <c r="D447" t="s">
        <v>74</v>
      </c>
      <c r="E447" t="s">
        <v>74</v>
      </c>
      <c r="F447" t="s">
        <v>74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</row>
    <row r="448" spans="1:18" x14ac:dyDescent="0.3">
      <c r="A448" t="s">
        <v>74</v>
      </c>
      <c r="C448" t="s">
        <v>382</v>
      </c>
      <c r="D448" t="s">
        <v>74</v>
      </c>
      <c r="E448" t="s">
        <v>74</v>
      </c>
      <c r="F448" t="s">
        <v>74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</row>
    <row r="449" spans="1:18" x14ac:dyDescent="0.3">
      <c r="A449" t="s">
        <v>74</v>
      </c>
      <c r="C449" t="s">
        <v>383</v>
      </c>
      <c r="D449" t="s">
        <v>74</v>
      </c>
      <c r="E449" t="s">
        <v>74</v>
      </c>
      <c r="F449" t="s">
        <v>74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</row>
    <row r="450" spans="1:18" x14ac:dyDescent="0.3">
      <c r="A450" t="s">
        <v>74</v>
      </c>
      <c r="C450" t="s">
        <v>384</v>
      </c>
      <c r="D450" t="s">
        <v>74</v>
      </c>
      <c r="E450" t="s">
        <v>74</v>
      </c>
      <c r="F450" t="s">
        <v>74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</row>
    <row r="451" spans="1:18" x14ac:dyDescent="0.3">
      <c r="A451" t="s">
        <v>74</v>
      </c>
      <c r="C451" t="s">
        <v>385</v>
      </c>
      <c r="D451" t="s">
        <v>74</v>
      </c>
      <c r="E451" t="s">
        <v>74</v>
      </c>
      <c r="F451" t="s">
        <v>74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</row>
    <row r="452" spans="1:18" x14ac:dyDescent="0.3">
      <c r="A452" t="s">
        <v>74</v>
      </c>
      <c r="C452" t="s">
        <v>386</v>
      </c>
      <c r="D452" t="s">
        <v>74</v>
      </c>
      <c r="E452" t="s">
        <v>74</v>
      </c>
      <c r="F452" t="s">
        <v>74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</row>
    <row r="453" spans="1:18" x14ac:dyDescent="0.3">
      <c r="A453" t="s">
        <v>74</v>
      </c>
      <c r="C453" t="s">
        <v>387</v>
      </c>
      <c r="D453" t="s">
        <v>74</v>
      </c>
      <c r="E453" t="s">
        <v>74</v>
      </c>
      <c r="F453" t="s">
        <v>74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</row>
    <row r="454" spans="1:18" x14ac:dyDescent="0.3">
      <c r="A454" t="s">
        <v>74</v>
      </c>
      <c r="C454" t="s">
        <v>388</v>
      </c>
      <c r="D454" t="s">
        <v>74</v>
      </c>
      <c r="E454" t="s">
        <v>74</v>
      </c>
      <c r="F454" t="s">
        <v>74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</row>
    <row r="455" spans="1:18" x14ac:dyDescent="0.3">
      <c r="A455" t="s">
        <v>74</v>
      </c>
      <c r="C455" t="s">
        <v>389</v>
      </c>
      <c r="D455" t="s">
        <v>74</v>
      </c>
      <c r="E455" t="s">
        <v>74</v>
      </c>
      <c r="F455" t="s">
        <v>74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</row>
    <row r="456" spans="1:18" x14ac:dyDescent="0.3">
      <c r="A456" t="s">
        <v>74</v>
      </c>
      <c r="C456" t="s">
        <v>390</v>
      </c>
      <c r="D456" t="s">
        <v>74</v>
      </c>
      <c r="E456" t="s">
        <v>74</v>
      </c>
      <c r="F456" t="s">
        <v>74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</row>
    <row r="457" spans="1:18" x14ac:dyDescent="0.3">
      <c r="A457" t="s">
        <v>74</v>
      </c>
      <c r="C457" t="s">
        <v>391</v>
      </c>
      <c r="D457" t="s">
        <v>74</v>
      </c>
      <c r="E457" t="s">
        <v>74</v>
      </c>
      <c r="F457" t="s">
        <v>74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</row>
    <row r="458" spans="1:18" x14ac:dyDescent="0.3">
      <c r="A458">
        <v>42</v>
      </c>
      <c r="C458" t="s">
        <v>392</v>
      </c>
      <c r="D458" t="s">
        <v>74</v>
      </c>
      <c r="E458" t="s">
        <v>74</v>
      </c>
      <c r="F458" t="s">
        <v>74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</row>
    <row r="459" spans="1:18" x14ac:dyDescent="0.3">
      <c r="A459" t="s">
        <v>74</v>
      </c>
      <c r="C459" t="s">
        <v>393</v>
      </c>
      <c r="D459" t="s">
        <v>74</v>
      </c>
      <c r="E459" t="s">
        <v>74</v>
      </c>
      <c r="F459" t="s">
        <v>74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</row>
    <row r="460" spans="1:18" x14ac:dyDescent="0.3">
      <c r="A460" t="s">
        <v>74</v>
      </c>
      <c r="C460" t="s">
        <v>394</v>
      </c>
      <c r="D460" t="s">
        <v>74</v>
      </c>
      <c r="E460" t="s">
        <v>74</v>
      </c>
      <c r="F460" t="s">
        <v>74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</row>
    <row r="461" spans="1:18" x14ac:dyDescent="0.3">
      <c r="A461" t="s">
        <v>74</v>
      </c>
      <c r="C461" t="s">
        <v>395</v>
      </c>
      <c r="D461" t="s">
        <v>74</v>
      </c>
      <c r="E461" t="s">
        <v>74</v>
      </c>
      <c r="F461" t="s">
        <v>74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</row>
    <row r="462" spans="1:18" x14ac:dyDescent="0.3">
      <c r="A462" t="s">
        <v>74</v>
      </c>
      <c r="C462" t="s">
        <v>396</v>
      </c>
      <c r="D462" t="s">
        <v>74</v>
      </c>
      <c r="E462" t="s">
        <v>74</v>
      </c>
      <c r="F462" t="s">
        <v>74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</row>
    <row r="463" spans="1:18" x14ac:dyDescent="0.3">
      <c r="A463" t="s">
        <v>74</v>
      </c>
      <c r="C463" t="s">
        <v>397</v>
      </c>
      <c r="D463" t="s">
        <v>74</v>
      </c>
      <c r="E463" t="s">
        <v>74</v>
      </c>
      <c r="F463" t="s">
        <v>74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</row>
    <row r="464" spans="1:18" x14ac:dyDescent="0.3">
      <c r="A464" t="s">
        <v>74</v>
      </c>
      <c r="C464" t="s">
        <v>398</v>
      </c>
      <c r="D464" t="s">
        <v>74</v>
      </c>
      <c r="E464" t="s">
        <v>74</v>
      </c>
      <c r="F464" t="s">
        <v>74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</row>
    <row r="465" spans="1:18" x14ac:dyDescent="0.3">
      <c r="A465" t="s">
        <v>74</v>
      </c>
      <c r="C465" t="s">
        <v>399</v>
      </c>
      <c r="D465" t="s">
        <v>74</v>
      </c>
      <c r="E465" t="s">
        <v>74</v>
      </c>
      <c r="F465" t="s">
        <v>74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</row>
    <row r="466" spans="1:18" x14ac:dyDescent="0.3">
      <c r="A466" t="s">
        <v>74</v>
      </c>
      <c r="C466" t="s">
        <v>400</v>
      </c>
      <c r="D466" t="s">
        <v>74</v>
      </c>
      <c r="E466" t="s">
        <v>74</v>
      </c>
      <c r="F466" t="s">
        <v>74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</row>
    <row r="467" spans="1:18" x14ac:dyDescent="0.3">
      <c r="A467" t="s">
        <v>74</v>
      </c>
      <c r="C467" t="s">
        <v>401</v>
      </c>
      <c r="D467" t="s">
        <v>74</v>
      </c>
      <c r="E467" t="s">
        <v>74</v>
      </c>
      <c r="F467" t="s">
        <v>74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</row>
    <row r="468" spans="1:18" x14ac:dyDescent="0.3">
      <c r="A468" t="s">
        <v>74</v>
      </c>
      <c r="C468" t="s">
        <v>402</v>
      </c>
      <c r="D468" t="s">
        <v>74</v>
      </c>
      <c r="E468" t="s">
        <v>74</v>
      </c>
      <c r="F468" t="s">
        <v>74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</row>
    <row r="469" spans="1:18" x14ac:dyDescent="0.3">
      <c r="A469" t="s">
        <v>74</v>
      </c>
      <c r="C469" t="s">
        <v>403</v>
      </c>
      <c r="D469" t="s">
        <v>74</v>
      </c>
      <c r="E469" t="s">
        <v>74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</row>
    <row r="470" spans="1:18" x14ac:dyDescent="0.3">
      <c r="A470" t="s">
        <v>74</v>
      </c>
      <c r="C470" t="s">
        <v>404</v>
      </c>
      <c r="D470" t="s">
        <v>74</v>
      </c>
      <c r="E470" t="s">
        <v>74</v>
      </c>
      <c r="F470" t="s">
        <v>74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</row>
    <row r="471" spans="1:18" x14ac:dyDescent="0.3">
      <c r="A471" t="s">
        <v>74</v>
      </c>
      <c r="C471" t="s">
        <v>405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</row>
    <row r="472" spans="1:18" x14ac:dyDescent="0.3">
      <c r="A472" t="s">
        <v>74</v>
      </c>
      <c r="C472" t="s">
        <v>406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</row>
    <row r="473" spans="1:18" x14ac:dyDescent="0.3">
      <c r="A473">
        <v>43.5</v>
      </c>
      <c r="C473" t="s">
        <v>407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</row>
    <row r="474" spans="1:18" x14ac:dyDescent="0.3">
      <c r="A474" t="s">
        <v>74</v>
      </c>
      <c r="C474" t="s">
        <v>408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</row>
    <row r="475" spans="1:18" x14ac:dyDescent="0.3">
      <c r="A475" t="s">
        <v>74</v>
      </c>
      <c r="C475" t="s">
        <v>409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</row>
    <row r="476" spans="1:18" x14ac:dyDescent="0.3">
      <c r="A476" t="s">
        <v>74</v>
      </c>
      <c r="C476" t="s">
        <v>410</v>
      </c>
      <c r="D476" t="s">
        <v>74</v>
      </c>
      <c r="E476" t="s">
        <v>74</v>
      </c>
      <c r="F476" t="s">
        <v>74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</row>
    <row r="477" spans="1:18" x14ac:dyDescent="0.3">
      <c r="A477" t="s">
        <v>74</v>
      </c>
      <c r="C477" t="s">
        <v>411</v>
      </c>
      <c r="D477" t="s">
        <v>74</v>
      </c>
      <c r="E477" t="s">
        <v>74</v>
      </c>
      <c r="F477" t="s">
        <v>74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</row>
    <row r="478" spans="1:18" x14ac:dyDescent="0.3">
      <c r="A478" t="s">
        <v>74</v>
      </c>
      <c r="C478" t="s">
        <v>412</v>
      </c>
      <c r="D478" t="s">
        <v>74</v>
      </c>
      <c r="E478" t="s">
        <v>74</v>
      </c>
      <c r="F478" t="s">
        <v>74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</row>
    <row r="479" spans="1:18" x14ac:dyDescent="0.3">
      <c r="A479" t="s">
        <v>74</v>
      </c>
      <c r="C479" t="s">
        <v>413</v>
      </c>
      <c r="D479" t="s">
        <v>74</v>
      </c>
      <c r="E479" t="s">
        <v>74</v>
      </c>
      <c r="F479" t="s">
        <v>74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</row>
    <row r="480" spans="1:18" x14ac:dyDescent="0.3">
      <c r="A480" t="s">
        <v>74</v>
      </c>
      <c r="C480" t="s">
        <v>414</v>
      </c>
      <c r="D480" t="s">
        <v>74</v>
      </c>
      <c r="E480" t="s">
        <v>74</v>
      </c>
      <c r="F480" t="s">
        <v>74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</row>
    <row r="481" spans="1:18" x14ac:dyDescent="0.3">
      <c r="A481" t="s">
        <v>74</v>
      </c>
      <c r="C481" t="s">
        <v>415</v>
      </c>
      <c r="D481" t="s">
        <v>74</v>
      </c>
      <c r="E481" t="s">
        <v>74</v>
      </c>
      <c r="F481" t="s">
        <v>74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</row>
    <row r="482" spans="1:18" x14ac:dyDescent="0.3">
      <c r="A482" t="s">
        <v>74</v>
      </c>
      <c r="C482" t="s">
        <v>416</v>
      </c>
      <c r="D482" t="s">
        <v>74</v>
      </c>
      <c r="E482" t="s">
        <v>74</v>
      </c>
      <c r="F482" t="s">
        <v>74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</row>
    <row r="483" spans="1:18" x14ac:dyDescent="0.3">
      <c r="A483" t="s">
        <v>74</v>
      </c>
      <c r="C483" t="s">
        <v>417</v>
      </c>
      <c r="D483" t="s">
        <v>74</v>
      </c>
      <c r="E483" t="s">
        <v>74</v>
      </c>
      <c r="F483" t="s">
        <v>74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74</v>
      </c>
      <c r="R483" t="s">
        <v>74</v>
      </c>
    </row>
    <row r="484" spans="1:18" x14ac:dyDescent="0.3">
      <c r="A484" t="s">
        <v>74</v>
      </c>
      <c r="C484" t="s">
        <v>418</v>
      </c>
      <c r="D484" t="s">
        <v>74</v>
      </c>
      <c r="E484" t="s">
        <v>74</v>
      </c>
      <c r="F484" t="s">
        <v>74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</row>
    <row r="485" spans="1:18" x14ac:dyDescent="0.3">
      <c r="A485" t="s">
        <v>74</v>
      </c>
      <c r="C485" t="s">
        <v>419</v>
      </c>
      <c r="D485" t="s">
        <v>74</v>
      </c>
      <c r="E485" t="s">
        <v>74</v>
      </c>
      <c r="F485" t="s">
        <v>74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</row>
    <row r="486" spans="1:18" x14ac:dyDescent="0.3">
      <c r="A486" t="s">
        <v>74</v>
      </c>
      <c r="C486" t="s">
        <v>420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</row>
    <row r="487" spans="1:18" x14ac:dyDescent="0.3">
      <c r="A487" t="s">
        <v>74</v>
      </c>
      <c r="C487" t="s">
        <v>421</v>
      </c>
      <c r="D487" t="s">
        <v>74</v>
      </c>
      <c r="E487" t="s">
        <v>74</v>
      </c>
      <c r="F487" t="s">
        <v>74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</row>
    <row r="488" spans="1:18" x14ac:dyDescent="0.3">
      <c r="A488">
        <v>45</v>
      </c>
      <c r="C488" t="s">
        <v>422</v>
      </c>
      <c r="D488" t="s">
        <v>74</v>
      </c>
      <c r="E488" t="s">
        <v>74</v>
      </c>
      <c r="F488" t="s">
        <v>74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</row>
    <row r="489" spans="1:18" x14ac:dyDescent="0.3">
      <c r="A489" t="s">
        <v>74</v>
      </c>
      <c r="C489" t="s">
        <v>423</v>
      </c>
      <c r="D489" t="s">
        <v>74</v>
      </c>
      <c r="E489" t="s">
        <v>74</v>
      </c>
      <c r="F489" t="s">
        <v>74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</row>
    <row r="490" spans="1:18" x14ac:dyDescent="0.3">
      <c r="A490" t="s">
        <v>74</v>
      </c>
      <c r="C490" t="s">
        <v>424</v>
      </c>
      <c r="D490" t="s">
        <v>74</v>
      </c>
      <c r="E490" t="s">
        <v>74</v>
      </c>
      <c r="F490" t="s">
        <v>74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</row>
    <row r="491" spans="1:18" x14ac:dyDescent="0.3">
      <c r="A491" t="s">
        <v>74</v>
      </c>
      <c r="C491" t="s">
        <v>425</v>
      </c>
      <c r="D491" t="s">
        <v>74</v>
      </c>
      <c r="E491" t="s">
        <v>74</v>
      </c>
      <c r="F491" t="s">
        <v>74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</row>
    <row r="492" spans="1:18" x14ac:dyDescent="0.3">
      <c r="A492" t="s">
        <v>74</v>
      </c>
      <c r="C492" t="s">
        <v>426</v>
      </c>
      <c r="D492" t="s">
        <v>74</v>
      </c>
      <c r="E492" t="s">
        <v>74</v>
      </c>
      <c r="F492" t="s">
        <v>74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</row>
    <row r="493" spans="1:18" x14ac:dyDescent="0.3">
      <c r="A493" t="s">
        <v>74</v>
      </c>
      <c r="C493" t="s">
        <v>427</v>
      </c>
      <c r="D493" t="s">
        <v>74</v>
      </c>
      <c r="E493" t="s">
        <v>74</v>
      </c>
      <c r="F493" t="s">
        <v>74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</row>
    <row r="494" spans="1:18" x14ac:dyDescent="0.3">
      <c r="A494" t="s">
        <v>74</v>
      </c>
      <c r="C494" t="s">
        <v>428</v>
      </c>
      <c r="D494" t="s">
        <v>74</v>
      </c>
      <c r="E494" t="s">
        <v>74</v>
      </c>
      <c r="F494" t="s">
        <v>74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</row>
    <row r="495" spans="1:18" x14ac:dyDescent="0.3">
      <c r="A495" t="s">
        <v>74</v>
      </c>
      <c r="C495" t="s">
        <v>429</v>
      </c>
      <c r="D495" t="s">
        <v>74</v>
      </c>
      <c r="E495" t="s">
        <v>74</v>
      </c>
      <c r="F495" t="s">
        <v>74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</row>
    <row r="496" spans="1:18" x14ac:dyDescent="0.3">
      <c r="A496" t="s">
        <v>74</v>
      </c>
      <c r="C496" t="s">
        <v>430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</row>
    <row r="497" spans="1:18" x14ac:dyDescent="0.3">
      <c r="A497" t="s">
        <v>74</v>
      </c>
      <c r="C497" t="s">
        <v>431</v>
      </c>
      <c r="D497" t="s">
        <v>74</v>
      </c>
      <c r="E497" t="s">
        <v>74</v>
      </c>
      <c r="F497" t="s">
        <v>74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</row>
    <row r="498" spans="1:18" x14ac:dyDescent="0.3">
      <c r="A498" t="s">
        <v>74</v>
      </c>
      <c r="C498" t="s">
        <v>432</v>
      </c>
      <c r="D498" t="s">
        <v>74</v>
      </c>
      <c r="E498" t="s">
        <v>74</v>
      </c>
      <c r="F498" t="s">
        <v>74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</row>
    <row r="499" spans="1:18" x14ac:dyDescent="0.3">
      <c r="A499" t="s">
        <v>74</v>
      </c>
      <c r="C499" t="s">
        <v>433</v>
      </c>
      <c r="D499" t="s">
        <v>74</v>
      </c>
      <c r="E499" t="s">
        <v>74</v>
      </c>
      <c r="F499" t="s">
        <v>74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</row>
    <row r="500" spans="1:18" x14ac:dyDescent="0.3">
      <c r="A500" t="s">
        <v>74</v>
      </c>
      <c r="C500" t="s">
        <v>434</v>
      </c>
      <c r="D500" t="s">
        <v>74</v>
      </c>
      <c r="E500" t="s">
        <v>74</v>
      </c>
      <c r="F500" t="s">
        <v>74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</row>
    <row r="501" spans="1:18" x14ac:dyDescent="0.3">
      <c r="A501" t="s">
        <v>74</v>
      </c>
      <c r="C501" t="s">
        <v>435</v>
      </c>
      <c r="D501" t="s">
        <v>74</v>
      </c>
      <c r="E501" t="s">
        <v>74</v>
      </c>
      <c r="F501" t="s">
        <v>74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</row>
    <row r="502" spans="1:18" x14ac:dyDescent="0.3">
      <c r="A502" t="s">
        <v>74</v>
      </c>
      <c r="C502" t="s">
        <v>436</v>
      </c>
      <c r="D502" t="s">
        <v>74</v>
      </c>
      <c r="E502" t="s">
        <v>74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</row>
    <row r="503" spans="1:18" x14ac:dyDescent="0.3">
      <c r="A503">
        <v>46.5</v>
      </c>
      <c r="C503" t="s">
        <v>437</v>
      </c>
      <c r="D503" t="s">
        <v>74</v>
      </c>
      <c r="E503" t="s">
        <v>74</v>
      </c>
      <c r="F503" t="s">
        <v>74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</row>
    <row r="504" spans="1:18" x14ac:dyDescent="0.3">
      <c r="A504" t="s">
        <v>74</v>
      </c>
      <c r="C504" t="s">
        <v>438</v>
      </c>
      <c r="D504" t="s">
        <v>74</v>
      </c>
      <c r="E504" t="s">
        <v>74</v>
      </c>
      <c r="F504" t="s">
        <v>74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</row>
    <row r="505" spans="1:18" x14ac:dyDescent="0.3">
      <c r="A505" t="s">
        <v>74</v>
      </c>
      <c r="C505" t="s">
        <v>439</v>
      </c>
      <c r="D505" t="s">
        <v>74</v>
      </c>
      <c r="E505" t="s">
        <v>74</v>
      </c>
      <c r="F505" t="s">
        <v>74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</row>
    <row r="506" spans="1:18" x14ac:dyDescent="0.3">
      <c r="A506" t="s">
        <v>74</v>
      </c>
      <c r="C506" t="s">
        <v>440</v>
      </c>
      <c r="D506" t="s">
        <v>74</v>
      </c>
      <c r="E506" t="s">
        <v>74</v>
      </c>
      <c r="F506" t="s">
        <v>74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</row>
    <row r="507" spans="1:18" x14ac:dyDescent="0.3">
      <c r="A507" t="s">
        <v>74</v>
      </c>
      <c r="C507" t="s">
        <v>441</v>
      </c>
      <c r="D507" t="s">
        <v>74</v>
      </c>
      <c r="E507" t="s">
        <v>74</v>
      </c>
      <c r="F507" t="s">
        <v>74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</row>
    <row r="508" spans="1:18" x14ac:dyDescent="0.3">
      <c r="A508" t="s">
        <v>74</v>
      </c>
      <c r="C508" t="s">
        <v>442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</row>
    <row r="509" spans="1:18" x14ac:dyDescent="0.3">
      <c r="A509" t="s">
        <v>74</v>
      </c>
      <c r="C509" t="s">
        <v>443</v>
      </c>
      <c r="D509" t="s">
        <v>74</v>
      </c>
      <c r="E509" t="s">
        <v>74</v>
      </c>
      <c r="F509" t="s">
        <v>74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</row>
    <row r="510" spans="1:18" x14ac:dyDescent="0.3">
      <c r="A510" t="s">
        <v>74</v>
      </c>
      <c r="C510" t="s">
        <v>444</v>
      </c>
      <c r="D510" t="s">
        <v>74</v>
      </c>
      <c r="E510" t="s">
        <v>74</v>
      </c>
      <c r="F510" t="s">
        <v>74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</row>
    <row r="511" spans="1:18" x14ac:dyDescent="0.3">
      <c r="A511" t="s">
        <v>74</v>
      </c>
      <c r="C511" t="s">
        <v>445</v>
      </c>
      <c r="D511" t="s">
        <v>74</v>
      </c>
      <c r="E511" t="s">
        <v>74</v>
      </c>
      <c r="F511" t="s">
        <v>74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</row>
    <row r="512" spans="1:18" x14ac:dyDescent="0.3">
      <c r="A512" t="s">
        <v>74</v>
      </c>
      <c r="C512" t="s">
        <v>446</v>
      </c>
      <c r="D512" t="s">
        <v>74</v>
      </c>
      <c r="E512" t="s">
        <v>74</v>
      </c>
      <c r="F512" t="s">
        <v>74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</row>
    <row r="513" spans="1:18" x14ac:dyDescent="0.3">
      <c r="A513" t="s">
        <v>74</v>
      </c>
      <c r="C513" t="s">
        <v>447</v>
      </c>
      <c r="D513" t="s">
        <v>74</v>
      </c>
      <c r="E513" t="s">
        <v>74</v>
      </c>
      <c r="F513" t="s">
        <v>74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</row>
    <row r="514" spans="1:18" x14ac:dyDescent="0.3">
      <c r="A514" t="s">
        <v>74</v>
      </c>
      <c r="C514" t="s">
        <v>448</v>
      </c>
      <c r="D514" t="s">
        <v>74</v>
      </c>
      <c r="E514" t="s">
        <v>74</v>
      </c>
      <c r="F514" t="s">
        <v>74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</row>
    <row r="515" spans="1:18" x14ac:dyDescent="0.3">
      <c r="A515" t="s">
        <v>74</v>
      </c>
      <c r="C515" t="s">
        <v>449</v>
      </c>
      <c r="D515" t="s">
        <v>74</v>
      </c>
      <c r="E515" t="s">
        <v>74</v>
      </c>
      <c r="F515" t="s">
        <v>74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</row>
    <row r="516" spans="1:18" x14ac:dyDescent="0.3">
      <c r="A516" t="s">
        <v>74</v>
      </c>
      <c r="C516" t="s">
        <v>450</v>
      </c>
      <c r="D516" t="s">
        <v>74</v>
      </c>
      <c r="E516" t="s">
        <v>74</v>
      </c>
      <c r="F516" t="s">
        <v>74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</row>
    <row r="517" spans="1:18" x14ac:dyDescent="0.3">
      <c r="A517" t="s">
        <v>74</v>
      </c>
      <c r="C517" t="s">
        <v>451</v>
      </c>
      <c r="D517" t="s">
        <v>74</v>
      </c>
      <c r="E517" t="s">
        <v>74</v>
      </c>
      <c r="F517" t="s">
        <v>74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</row>
    <row r="518" spans="1:18" x14ac:dyDescent="0.3">
      <c r="A518">
        <v>48</v>
      </c>
      <c r="C518" t="s">
        <v>452</v>
      </c>
      <c r="D518" t="s">
        <v>74</v>
      </c>
      <c r="E518" t="s">
        <v>74</v>
      </c>
      <c r="F518" t="s">
        <v>74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</row>
    <row r="519" spans="1:18" x14ac:dyDescent="0.3">
      <c r="A519" t="s">
        <v>74</v>
      </c>
      <c r="C519" t="s">
        <v>453</v>
      </c>
      <c r="D519" t="s">
        <v>74</v>
      </c>
      <c r="E519" t="s">
        <v>74</v>
      </c>
      <c r="F519" t="s">
        <v>74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</row>
    <row r="520" spans="1:18" x14ac:dyDescent="0.3">
      <c r="A520" t="s">
        <v>74</v>
      </c>
      <c r="C520" t="s">
        <v>454</v>
      </c>
      <c r="D520" t="s">
        <v>74</v>
      </c>
      <c r="E520" t="s">
        <v>74</v>
      </c>
      <c r="F520" t="s">
        <v>74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</row>
    <row r="521" spans="1:18" x14ac:dyDescent="0.3">
      <c r="A521" t="s">
        <v>74</v>
      </c>
      <c r="C521" t="s">
        <v>455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</row>
    <row r="522" spans="1:18" x14ac:dyDescent="0.3">
      <c r="A522" t="s">
        <v>74</v>
      </c>
      <c r="C522" t="s">
        <v>456</v>
      </c>
      <c r="D522" t="s">
        <v>74</v>
      </c>
      <c r="E522" t="s">
        <v>74</v>
      </c>
      <c r="F522" t="s">
        <v>74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</row>
    <row r="523" spans="1:18" x14ac:dyDescent="0.3">
      <c r="A523" t="s">
        <v>74</v>
      </c>
      <c r="C523" t="s">
        <v>457</v>
      </c>
      <c r="D523" t="s">
        <v>74</v>
      </c>
      <c r="E523" t="s">
        <v>74</v>
      </c>
      <c r="F523" t="s">
        <v>74</v>
      </c>
      <c r="G523" t="s">
        <v>74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</row>
    <row r="524" spans="1:18" x14ac:dyDescent="0.3">
      <c r="A524" t="s">
        <v>74</v>
      </c>
      <c r="C524" t="s">
        <v>458</v>
      </c>
      <c r="D524" t="s">
        <v>74</v>
      </c>
      <c r="E524" t="s">
        <v>74</v>
      </c>
      <c r="F524" t="s">
        <v>74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</row>
    <row r="525" spans="1:18" x14ac:dyDescent="0.3">
      <c r="A525" t="s">
        <v>74</v>
      </c>
      <c r="C525" t="s">
        <v>459</v>
      </c>
      <c r="D525" t="s">
        <v>74</v>
      </c>
      <c r="E525" t="s">
        <v>74</v>
      </c>
      <c r="F525" t="s">
        <v>74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</row>
    <row r="526" spans="1:18" x14ac:dyDescent="0.3">
      <c r="A526" t="s">
        <v>74</v>
      </c>
      <c r="C526" t="s">
        <v>460</v>
      </c>
      <c r="D526" t="s">
        <v>74</v>
      </c>
      <c r="E526" t="s">
        <v>74</v>
      </c>
      <c r="F526" t="s">
        <v>74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</row>
    <row r="527" spans="1:18" x14ac:dyDescent="0.3">
      <c r="A527" t="s">
        <v>74</v>
      </c>
      <c r="C527" t="s">
        <v>461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</row>
    <row r="528" spans="1:18" x14ac:dyDescent="0.3">
      <c r="A528" t="s">
        <v>74</v>
      </c>
      <c r="C528" t="s">
        <v>462</v>
      </c>
      <c r="D528" t="s">
        <v>74</v>
      </c>
      <c r="E528" t="s">
        <v>74</v>
      </c>
      <c r="F528" t="s">
        <v>74</v>
      </c>
      <c r="G528" t="s">
        <v>74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</row>
    <row r="529" spans="1:18" x14ac:dyDescent="0.3">
      <c r="A529" t="s">
        <v>74</v>
      </c>
      <c r="C529" t="s">
        <v>463</v>
      </c>
      <c r="D529" t="s">
        <v>74</v>
      </c>
      <c r="E529" t="s">
        <v>74</v>
      </c>
      <c r="F529" t="s">
        <v>74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</row>
    <row r="530" spans="1:18" x14ac:dyDescent="0.3">
      <c r="A530" t="s">
        <v>74</v>
      </c>
      <c r="C530" t="s">
        <v>464</v>
      </c>
      <c r="D530" t="s">
        <v>74</v>
      </c>
      <c r="E530" t="s">
        <v>74</v>
      </c>
      <c r="F530" t="s">
        <v>74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</row>
    <row r="531" spans="1:18" x14ac:dyDescent="0.3">
      <c r="A531" t="s">
        <v>74</v>
      </c>
      <c r="C531" t="s">
        <v>465</v>
      </c>
      <c r="D531" t="s">
        <v>74</v>
      </c>
      <c r="E531" t="s">
        <v>74</v>
      </c>
      <c r="F531" t="s">
        <v>74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</row>
    <row r="532" spans="1:18" x14ac:dyDescent="0.3">
      <c r="A532" t="s">
        <v>74</v>
      </c>
      <c r="C532" t="s">
        <v>466</v>
      </c>
      <c r="D532" t="s">
        <v>74</v>
      </c>
      <c r="E532" t="s">
        <v>74</v>
      </c>
      <c r="F532" t="s">
        <v>74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</row>
    <row r="533" spans="1:18" x14ac:dyDescent="0.3">
      <c r="A533">
        <v>49.5</v>
      </c>
      <c r="C533" t="s">
        <v>467</v>
      </c>
      <c r="D533" t="s">
        <v>74</v>
      </c>
      <c r="E533" t="s">
        <v>74</v>
      </c>
      <c r="F533" t="s">
        <v>74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</row>
    <row r="534" spans="1:18" x14ac:dyDescent="0.3">
      <c r="A534" t="s">
        <v>74</v>
      </c>
      <c r="C534" t="s">
        <v>468</v>
      </c>
      <c r="D534" t="s">
        <v>74</v>
      </c>
      <c r="E534" t="s">
        <v>74</v>
      </c>
      <c r="F534" t="s">
        <v>74</v>
      </c>
      <c r="G534" t="s">
        <v>74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</row>
    <row r="535" spans="1:18" x14ac:dyDescent="0.3">
      <c r="A535" t="s">
        <v>74</v>
      </c>
      <c r="C535" t="s">
        <v>469</v>
      </c>
      <c r="D535" t="s">
        <v>74</v>
      </c>
      <c r="E535" t="s">
        <v>74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</row>
    <row r="536" spans="1:18" x14ac:dyDescent="0.3">
      <c r="A536" t="s">
        <v>74</v>
      </c>
      <c r="C536" t="s">
        <v>470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</row>
    <row r="537" spans="1:18" x14ac:dyDescent="0.3">
      <c r="A537" t="s">
        <v>74</v>
      </c>
      <c r="C537" t="s">
        <v>471</v>
      </c>
      <c r="D537" t="s">
        <v>74</v>
      </c>
      <c r="E537" t="s">
        <v>74</v>
      </c>
      <c r="F537" t="s">
        <v>74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</row>
    <row r="538" spans="1:18" x14ac:dyDescent="0.3">
      <c r="A538" t="s">
        <v>74</v>
      </c>
      <c r="C538" t="s">
        <v>472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</row>
    <row r="539" spans="1:18" x14ac:dyDescent="0.3">
      <c r="A539" t="s">
        <v>74</v>
      </c>
      <c r="C539" t="s">
        <v>473</v>
      </c>
      <c r="D539" t="s">
        <v>74</v>
      </c>
      <c r="E539" t="s">
        <v>74</v>
      </c>
      <c r="F539" t="s">
        <v>74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</row>
    <row r="540" spans="1:18" x14ac:dyDescent="0.3">
      <c r="A540" t="s">
        <v>74</v>
      </c>
      <c r="C540" t="s">
        <v>474</v>
      </c>
      <c r="D540" t="s">
        <v>74</v>
      </c>
      <c r="E540" t="s">
        <v>74</v>
      </c>
      <c r="F540" t="s">
        <v>74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</row>
    <row r="541" spans="1:18" x14ac:dyDescent="0.3">
      <c r="A541" t="s">
        <v>74</v>
      </c>
      <c r="C541" t="s">
        <v>475</v>
      </c>
      <c r="D541" t="s">
        <v>74</v>
      </c>
      <c r="E541" t="s">
        <v>74</v>
      </c>
      <c r="F541" t="s">
        <v>74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</row>
    <row r="542" spans="1:18" x14ac:dyDescent="0.3">
      <c r="A542" t="s">
        <v>74</v>
      </c>
      <c r="C542" t="s">
        <v>476</v>
      </c>
      <c r="D542" t="s">
        <v>74</v>
      </c>
      <c r="E542" t="s">
        <v>74</v>
      </c>
      <c r="F542" t="s">
        <v>74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</row>
    <row r="543" spans="1:18" x14ac:dyDescent="0.3">
      <c r="A543" t="s">
        <v>74</v>
      </c>
      <c r="C543" t="s">
        <v>477</v>
      </c>
      <c r="D543" t="s">
        <v>74</v>
      </c>
      <c r="E543" t="s">
        <v>74</v>
      </c>
      <c r="F543" t="s">
        <v>74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</row>
    <row r="544" spans="1:18" x14ac:dyDescent="0.3">
      <c r="A544" t="s">
        <v>74</v>
      </c>
      <c r="C544" t="s">
        <v>478</v>
      </c>
      <c r="D544" t="s">
        <v>74</v>
      </c>
      <c r="E544" t="s">
        <v>74</v>
      </c>
      <c r="F544" t="s">
        <v>74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</row>
    <row r="545" spans="1:18" x14ac:dyDescent="0.3">
      <c r="A545" t="s">
        <v>74</v>
      </c>
      <c r="C545" t="s">
        <v>479</v>
      </c>
      <c r="D545" t="s">
        <v>74</v>
      </c>
      <c r="E545" t="s">
        <v>74</v>
      </c>
      <c r="F545" t="s">
        <v>74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</row>
    <row r="546" spans="1:18" x14ac:dyDescent="0.3">
      <c r="A546" t="s">
        <v>74</v>
      </c>
      <c r="C546" t="s">
        <v>480</v>
      </c>
      <c r="D546" t="s">
        <v>74</v>
      </c>
      <c r="E546" t="s">
        <v>74</v>
      </c>
      <c r="F546" t="s">
        <v>74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</row>
    <row r="547" spans="1:18" x14ac:dyDescent="0.3">
      <c r="A547" t="s">
        <v>74</v>
      </c>
      <c r="C547" t="s">
        <v>481</v>
      </c>
      <c r="D547" t="s">
        <v>74</v>
      </c>
      <c r="E547" t="s">
        <v>74</v>
      </c>
      <c r="F547" t="s">
        <v>74</v>
      </c>
      <c r="G547" t="s">
        <v>74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</row>
    <row r="548" spans="1:18" x14ac:dyDescent="0.3">
      <c r="A548">
        <v>51</v>
      </c>
      <c r="C548" t="s">
        <v>482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</row>
    <row r="549" spans="1:18" x14ac:dyDescent="0.3">
      <c r="A549" t="s">
        <v>74</v>
      </c>
      <c r="C549" t="s">
        <v>483</v>
      </c>
      <c r="D549" t="s">
        <v>74</v>
      </c>
      <c r="E549" t="s">
        <v>74</v>
      </c>
      <c r="F549" t="s">
        <v>74</v>
      </c>
      <c r="G549" t="s">
        <v>74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</row>
    <row r="550" spans="1:18" x14ac:dyDescent="0.3">
      <c r="A550" t="s">
        <v>74</v>
      </c>
      <c r="C550" t="s">
        <v>484</v>
      </c>
      <c r="D550" t="s">
        <v>74</v>
      </c>
      <c r="E550" t="s">
        <v>74</v>
      </c>
      <c r="F550" t="s">
        <v>74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</row>
    <row r="551" spans="1:18" x14ac:dyDescent="0.3">
      <c r="A551" t="s">
        <v>74</v>
      </c>
      <c r="C551" t="s">
        <v>485</v>
      </c>
      <c r="D551" t="s">
        <v>74</v>
      </c>
      <c r="E551" t="s">
        <v>74</v>
      </c>
      <c r="F551" t="s">
        <v>74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</row>
    <row r="552" spans="1:18" x14ac:dyDescent="0.3">
      <c r="A552" t="s">
        <v>74</v>
      </c>
      <c r="C552" t="s">
        <v>486</v>
      </c>
      <c r="D552" t="s">
        <v>74</v>
      </c>
      <c r="E552" t="s">
        <v>74</v>
      </c>
      <c r="F552" t="s">
        <v>74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</row>
    <row r="553" spans="1:18" x14ac:dyDescent="0.3">
      <c r="A553" t="s">
        <v>74</v>
      </c>
      <c r="C553" t="s">
        <v>487</v>
      </c>
      <c r="D553" t="s">
        <v>74</v>
      </c>
      <c r="E553" t="s">
        <v>74</v>
      </c>
      <c r="F553" t="s">
        <v>74</v>
      </c>
      <c r="G553" t="s">
        <v>74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</row>
    <row r="554" spans="1:18" x14ac:dyDescent="0.3">
      <c r="A554" t="s">
        <v>74</v>
      </c>
      <c r="C554" t="s">
        <v>488</v>
      </c>
      <c r="D554" t="s">
        <v>74</v>
      </c>
      <c r="E554" t="s">
        <v>74</v>
      </c>
      <c r="F554" t="s">
        <v>74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</row>
    <row r="555" spans="1:18" x14ac:dyDescent="0.3">
      <c r="A555" t="s">
        <v>74</v>
      </c>
      <c r="C555" t="s">
        <v>489</v>
      </c>
      <c r="D555" t="s">
        <v>74</v>
      </c>
      <c r="E555" t="s">
        <v>74</v>
      </c>
      <c r="F555" t="s">
        <v>74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</row>
    <row r="556" spans="1:18" x14ac:dyDescent="0.3">
      <c r="A556" t="s">
        <v>74</v>
      </c>
      <c r="C556" t="s">
        <v>490</v>
      </c>
      <c r="D556" t="s">
        <v>74</v>
      </c>
      <c r="E556" t="s">
        <v>74</v>
      </c>
      <c r="F556" t="s">
        <v>74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</row>
    <row r="557" spans="1:18" x14ac:dyDescent="0.3">
      <c r="A557" t="s">
        <v>74</v>
      </c>
      <c r="C557" t="s">
        <v>491</v>
      </c>
      <c r="D557" t="s">
        <v>74</v>
      </c>
      <c r="E557" t="s">
        <v>74</v>
      </c>
      <c r="F557" t="s">
        <v>74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</row>
    <row r="558" spans="1:18" x14ac:dyDescent="0.3">
      <c r="A558" t="s">
        <v>74</v>
      </c>
      <c r="C558" t="s">
        <v>492</v>
      </c>
      <c r="D558" t="s">
        <v>74</v>
      </c>
      <c r="E558" t="s">
        <v>74</v>
      </c>
      <c r="F558" t="s">
        <v>74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</row>
    <row r="559" spans="1:18" x14ac:dyDescent="0.3">
      <c r="A559" t="s">
        <v>74</v>
      </c>
      <c r="C559" t="s">
        <v>493</v>
      </c>
      <c r="D559" t="s">
        <v>74</v>
      </c>
      <c r="E559" t="s">
        <v>74</v>
      </c>
      <c r="F559" t="s">
        <v>74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</row>
    <row r="560" spans="1:18" x14ac:dyDescent="0.3">
      <c r="A560" t="s">
        <v>74</v>
      </c>
      <c r="C560" t="s">
        <v>494</v>
      </c>
      <c r="D560" t="s">
        <v>74</v>
      </c>
      <c r="E560" t="s">
        <v>74</v>
      </c>
      <c r="F560" t="s">
        <v>74</v>
      </c>
      <c r="G560" t="s">
        <v>74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</row>
    <row r="561" spans="1:18" x14ac:dyDescent="0.3">
      <c r="A561" t="s">
        <v>74</v>
      </c>
      <c r="C561" t="s">
        <v>495</v>
      </c>
      <c r="D561" t="s">
        <v>74</v>
      </c>
      <c r="E561" t="s">
        <v>74</v>
      </c>
      <c r="F561" t="s">
        <v>74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</row>
    <row r="562" spans="1:18" x14ac:dyDescent="0.3">
      <c r="A562" t="s">
        <v>74</v>
      </c>
      <c r="C562" t="s">
        <v>496</v>
      </c>
      <c r="D562" t="s">
        <v>74</v>
      </c>
      <c r="E562" t="s">
        <v>74</v>
      </c>
      <c r="F562" t="s">
        <v>74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</row>
    <row r="563" spans="1:18" x14ac:dyDescent="0.3">
      <c r="A563" t="s">
        <v>74</v>
      </c>
      <c r="C563" t="s">
        <v>497</v>
      </c>
      <c r="D563" t="s">
        <v>74</v>
      </c>
      <c r="E563" t="s">
        <v>74</v>
      </c>
      <c r="F563" t="s">
        <v>74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</row>
    <row r="564" spans="1:18" x14ac:dyDescent="0.3">
      <c r="A564" t="s">
        <v>74</v>
      </c>
      <c r="C564" t="s">
        <v>498</v>
      </c>
      <c r="D564" t="s">
        <v>74</v>
      </c>
      <c r="E564" t="s">
        <v>74</v>
      </c>
      <c r="F564" t="s">
        <v>74</v>
      </c>
      <c r="G564" t="s">
        <v>74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</row>
    <row r="565" spans="1:18" x14ac:dyDescent="0.3">
      <c r="A565">
        <v>52.5</v>
      </c>
      <c r="C565" t="s">
        <v>499</v>
      </c>
      <c r="D565" t="s">
        <v>74</v>
      </c>
      <c r="E565" t="s">
        <v>74</v>
      </c>
      <c r="F565" t="s">
        <v>74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</row>
    <row r="566" spans="1:18" x14ac:dyDescent="0.3">
      <c r="A566" t="s">
        <v>74</v>
      </c>
      <c r="C566" t="s">
        <v>500</v>
      </c>
      <c r="D566" t="s">
        <v>74</v>
      </c>
      <c r="E566" t="s">
        <v>74</v>
      </c>
      <c r="F566" t="s">
        <v>74</v>
      </c>
      <c r="G566" t="s">
        <v>74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</row>
    <row r="567" spans="1:18" x14ac:dyDescent="0.3">
      <c r="A567" t="s">
        <v>74</v>
      </c>
      <c r="C567" t="s">
        <v>501</v>
      </c>
      <c r="D567" t="s">
        <v>74</v>
      </c>
      <c r="E567" t="s">
        <v>74</v>
      </c>
      <c r="F567" t="s">
        <v>74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</row>
    <row r="568" spans="1:18" x14ac:dyDescent="0.3">
      <c r="A568" t="s">
        <v>74</v>
      </c>
      <c r="C568" t="s">
        <v>502</v>
      </c>
      <c r="D568" t="s">
        <v>74</v>
      </c>
      <c r="E568" t="s">
        <v>74</v>
      </c>
      <c r="F568" t="s">
        <v>74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</row>
    <row r="569" spans="1:18" x14ac:dyDescent="0.3">
      <c r="A569" t="s">
        <v>74</v>
      </c>
      <c r="C569" t="s">
        <v>503</v>
      </c>
      <c r="D569" t="s">
        <v>74</v>
      </c>
      <c r="E569" t="s">
        <v>74</v>
      </c>
      <c r="F569" t="s">
        <v>74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</row>
    <row r="570" spans="1:18" x14ac:dyDescent="0.3">
      <c r="A570" t="s">
        <v>74</v>
      </c>
      <c r="C570" t="s">
        <v>504</v>
      </c>
      <c r="D570" t="s">
        <v>74</v>
      </c>
      <c r="E570" t="s">
        <v>74</v>
      </c>
      <c r="F570" t="s">
        <v>74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</row>
    <row r="571" spans="1:18" x14ac:dyDescent="0.3">
      <c r="A571" t="s">
        <v>74</v>
      </c>
      <c r="C571" t="s">
        <v>505</v>
      </c>
      <c r="D571" t="s">
        <v>74</v>
      </c>
      <c r="E571" t="s">
        <v>74</v>
      </c>
      <c r="F571" t="s">
        <v>74</v>
      </c>
      <c r="G571" t="s">
        <v>74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</row>
    <row r="572" spans="1:18" x14ac:dyDescent="0.3">
      <c r="A572" t="s">
        <v>74</v>
      </c>
      <c r="C572" t="s">
        <v>506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</row>
    <row r="573" spans="1:18" x14ac:dyDescent="0.3">
      <c r="A573" t="s">
        <v>74</v>
      </c>
      <c r="C573" t="s">
        <v>507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</row>
    <row r="574" spans="1:18" x14ac:dyDescent="0.3">
      <c r="A574" t="s">
        <v>74</v>
      </c>
      <c r="C574" t="s">
        <v>508</v>
      </c>
      <c r="D574" t="s">
        <v>74</v>
      </c>
      <c r="E574" t="s">
        <v>74</v>
      </c>
      <c r="F574" t="s">
        <v>74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</row>
    <row r="575" spans="1:18" x14ac:dyDescent="0.3">
      <c r="A575" t="s">
        <v>74</v>
      </c>
      <c r="C575" t="s">
        <v>509</v>
      </c>
      <c r="D575" t="s">
        <v>74</v>
      </c>
      <c r="E575" t="s">
        <v>74</v>
      </c>
      <c r="F575" t="s">
        <v>74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</row>
    <row r="576" spans="1:18" x14ac:dyDescent="0.3">
      <c r="A576" t="s">
        <v>74</v>
      </c>
      <c r="C576" t="s">
        <v>510</v>
      </c>
      <c r="D576" t="s">
        <v>74</v>
      </c>
      <c r="E576" t="s">
        <v>74</v>
      </c>
      <c r="F576" t="s">
        <v>74</v>
      </c>
      <c r="G576" t="s">
        <v>74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</row>
    <row r="577" spans="1:18" x14ac:dyDescent="0.3">
      <c r="A577" t="s">
        <v>74</v>
      </c>
      <c r="C577" t="s">
        <v>511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</row>
    <row r="578" spans="1:18" x14ac:dyDescent="0.3">
      <c r="A578" t="s">
        <v>74</v>
      </c>
      <c r="C578" t="s">
        <v>512</v>
      </c>
      <c r="D578" t="s">
        <v>74</v>
      </c>
      <c r="E578" t="s">
        <v>74</v>
      </c>
      <c r="F578" t="s">
        <v>74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</row>
    <row r="579" spans="1:18" x14ac:dyDescent="0.3">
      <c r="A579" t="s">
        <v>74</v>
      </c>
      <c r="C579" t="s">
        <v>513</v>
      </c>
      <c r="D579" t="s">
        <v>74</v>
      </c>
      <c r="E579" t="s">
        <v>74</v>
      </c>
      <c r="F579" t="s">
        <v>74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</row>
    <row r="580" spans="1:18" x14ac:dyDescent="0.3">
      <c r="A580">
        <v>54</v>
      </c>
      <c r="C580" t="s">
        <v>514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</row>
    <row r="581" spans="1:18" x14ac:dyDescent="0.3">
      <c r="A581" t="s">
        <v>74</v>
      </c>
      <c r="C581" t="s">
        <v>515</v>
      </c>
      <c r="E581" t="s">
        <v>74</v>
      </c>
      <c r="F581" t="s">
        <v>74</v>
      </c>
      <c r="G581" t="s">
        <v>74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</row>
    <row r="582" spans="1:18" x14ac:dyDescent="0.3">
      <c r="A582" t="s">
        <v>74</v>
      </c>
      <c r="C582" t="s">
        <v>516</v>
      </c>
      <c r="E582" t="s">
        <v>74</v>
      </c>
      <c r="F582" t="s">
        <v>74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/>
  <dimension ref="A1:F13"/>
  <sheetViews>
    <sheetView workbookViewId="0">
      <selection activeCell="H5" sqref="H5"/>
    </sheetView>
  </sheetViews>
  <sheetFormatPr baseColWidth="10" defaultRowHeight="14.4" x14ac:dyDescent="0.3"/>
  <sheetData>
    <row r="1" spans="1:6" x14ac:dyDescent="0.3">
      <c r="A1" t="s">
        <v>40</v>
      </c>
      <c r="B1" t="s">
        <v>43</v>
      </c>
      <c r="C1" t="b">
        <f>TRUE</f>
        <v>1</v>
      </c>
      <c r="D1" t="s">
        <v>922</v>
      </c>
      <c r="E1" t="s">
        <v>924</v>
      </c>
      <c r="F1" t="s">
        <v>1584</v>
      </c>
    </row>
    <row r="2" spans="1:6" x14ac:dyDescent="0.3">
      <c r="A2" t="s">
        <v>41</v>
      </c>
      <c r="B2" t="s">
        <v>26</v>
      </c>
      <c r="C2" t="b">
        <f>FALSE</f>
        <v>0</v>
      </c>
      <c r="D2" t="s">
        <v>58</v>
      </c>
      <c r="E2" t="s">
        <v>925</v>
      </c>
      <c r="F2" t="s">
        <v>1585</v>
      </c>
    </row>
    <row r="3" spans="1:6" x14ac:dyDescent="0.3">
      <c r="A3" t="s">
        <v>42</v>
      </c>
      <c r="B3" t="s">
        <v>27</v>
      </c>
      <c r="D3" t="s">
        <v>923</v>
      </c>
      <c r="E3" t="s">
        <v>926</v>
      </c>
      <c r="F3" t="s">
        <v>1586</v>
      </c>
    </row>
    <row r="4" spans="1:6" x14ac:dyDescent="0.3">
      <c r="A4" t="s">
        <v>28</v>
      </c>
      <c r="F4" t="s">
        <v>1587</v>
      </c>
    </row>
    <row r="5" spans="1:6" x14ac:dyDescent="0.3">
      <c r="F5" t="s">
        <v>1588</v>
      </c>
    </row>
    <row r="6" spans="1:6" x14ac:dyDescent="0.3">
      <c r="F6" t="s">
        <v>1589</v>
      </c>
    </row>
    <row r="7" spans="1:6" x14ac:dyDescent="0.3">
      <c r="F7" t="s">
        <v>1590</v>
      </c>
    </row>
    <row r="8" spans="1:6" x14ac:dyDescent="0.3">
      <c r="F8" t="s">
        <v>1591</v>
      </c>
    </row>
    <row r="9" spans="1:6" x14ac:dyDescent="0.3">
      <c r="F9" t="s">
        <v>1592</v>
      </c>
    </row>
    <row r="10" spans="1:6" x14ac:dyDescent="0.3">
      <c r="F10" t="s">
        <v>1593</v>
      </c>
    </row>
    <row r="11" spans="1:6" x14ac:dyDescent="0.3">
      <c r="F11" t="s">
        <v>1594</v>
      </c>
    </row>
    <row r="12" spans="1:6" x14ac:dyDescent="0.3">
      <c r="F12" t="s">
        <v>1595</v>
      </c>
    </row>
    <row r="13" spans="1:6" x14ac:dyDescent="0.3">
      <c r="F13" t="s">
        <v>1531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41</v>
      </c>
      <c r="B1" t="s">
        <v>1445</v>
      </c>
      <c r="C1" t="s">
        <v>28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2017-12-14T11:11:58Z</dcterms:modified>
</cp:coreProperties>
</file>